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omments1.xml" ContentType="application/vnd.openxmlformats-officedocument.spreadsheetml.comments+xml"/>
  <Override PartName="/xl/customProperty2.bin" ContentType="application/vnd.openxmlformats-officedocument.spreadsheetml.customProperty"/>
  <Override PartName="/xl/comments2.xml" ContentType="application/vnd.openxmlformats-officedocument.spreadsheetml.comments+xml"/>
  <Override PartName="/xl/customProperty3.bin" ContentType="application/vnd.openxmlformats-officedocument.spreadsheetml.customProperty"/>
  <Override PartName="/xl/comments3.xml" ContentType="application/vnd.openxmlformats-officedocument.spreadsheetml.comments+xml"/>
  <Override PartName="/xl/customProperty4.bin" ContentType="application/vnd.openxmlformats-officedocument.spreadsheetml.customProperty"/>
  <Override PartName="/xl/comments4.xml" ContentType="application/vnd.openxmlformats-officedocument.spreadsheetml.comments+xml"/>
  <Override PartName="/xl/customProperty5.bin" ContentType="application/vnd.openxmlformats-officedocument.spreadsheetml.customProperty"/>
  <Override PartName="/xl/comments5.xml" ContentType="application/vnd.openxmlformats-officedocument.spreadsheetml.comments+xml"/>
  <Override PartName="/xl/customProperty6.bin" ContentType="application/vnd.openxmlformats-officedocument.spreadsheetml.customProperty"/>
  <Override PartName="/xl/comments6.xml" ContentType="application/vnd.openxmlformats-officedocument.spreadsheetml.comments+xml"/>
  <Override PartName="/xl/customProperty7.bin" ContentType="application/vnd.openxmlformats-officedocument.spreadsheetml.customProperty"/>
  <Override PartName="/xl/comments7.xml" ContentType="application/vnd.openxmlformats-officedocument.spreadsheetml.comments+xml"/>
  <Override PartName="/xl/customProperty8.bin" ContentType="application/vnd.openxmlformats-officedocument.spreadsheetml.customProperty"/>
  <Override PartName="/xl/comments8.xml" ContentType="application/vnd.openxmlformats-officedocument.spreadsheetml.comments+xml"/>
  <Override PartName="/xl/customProperty9.bin" ContentType="application/vnd.openxmlformats-officedocument.spreadsheetml.customProperty"/>
  <Override PartName="/xl/comments9.xml" ContentType="application/vnd.openxmlformats-officedocument.spreadsheetml.comments+xml"/>
  <Override PartName="/xl/customProperty10.bin" ContentType="application/vnd.openxmlformats-officedocument.spreadsheetml.customProperty"/>
  <Override PartName="/xl/comments10.xml" ContentType="application/vnd.openxmlformats-officedocument.spreadsheetml.comments+xml"/>
  <Override PartName="/xl/customProperty11.bin" ContentType="application/vnd.openxmlformats-officedocument.spreadsheetml.customProperty"/>
  <Override PartName="/xl/comments1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5"/>
  <workbookPr/>
  <mc:AlternateContent xmlns:mc="http://schemas.openxmlformats.org/markup-compatibility/2006">
    <mc:Choice Requires="x15">
      <x15ac:absPath xmlns:x15ac="http://schemas.microsoft.com/office/spreadsheetml/2010/11/ac" url="D:\Data\TCB\Budget\2022\Monthly\Value\12Dec\Conso\"/>
    </mc:Choice>
  </mc:AlternateContent>
  <xr:revisionPtr revIDLastSave="3" documentId="11_4A822FDEB4C1DE3D63872A96D0467425717A179B" xr6:coauthVersionLast="47" xr6:coauthVersionMax="47" xr10:uidLastSave="{86042EBC-C8B3-4D96-9526-ACAA3FD23459}"/>
  <bookViews>
    <workbookView xWindow="0" yWindow="0" windowWidth="20490" windowHeight="6645" tabRatio="746" activeTab="8" xr2:uid="{00000000-000D-0000-FFFF-FFFF00000000}"/>
  </bookViews>
  <sheets>
    <sheet name="TCFP" sheetId="4" r:id="rId1"/>
    <sheet name="SCGPT" sheetId="5" r:id="rId2"/>
    <sheet name="SCGPRP" sheetId="6" r:id="rId3"/>
    <sheet name="IHP" sheetId="7" r:id="rId4"/>
    <sheet name="Prepack" sheetId="1" r:id="rId5"/>
    <sheet name="Conimex" sheetId="2" r:id="rId6"/>
    <sheet name="Vexcel" sheetId="3" r:id="rId7"/>
    <sheet name="SCGPRS" sheetId="8" r:id="rId8"/>
    <sheet name="Batico" sheetId="9" r:id="rId9"/>
    <sheet name="DuyTan" sheetId="10" r:id="rId10"/>
    <sheet name="Deltalab" sheetId="11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\t">'[1]5200'!$G$41</definedName>
    <definedName name="_" localSheetId="8" hidden="1">[2]DETAIL!#REF!</definedName>
    <definedName name="_" localSheetId="5" hidden="1">[2]DETAIL!#REF!</definedName>
    <definedName name="_" localSheetId="10" hidden="1">[2]DETAIL!#REF!</definedName>
    <definedName name="_" localSheetId="9" hidden="1">[2]DETAIL!#REF!</definedName>
    <definedName name="_" localSheetId="3" hidden="1">[2]DETAIL!#REF!</definedName>
    <definedName name="_" localSheetId="4" hidden="1">[2]DETAIL!#REF!</definedName>
    <definedName name="_" localSheetId="2" hidden="1">[2]DETAIL!#REF!</definedName>
    <definedName name="_" localSheetId="7" hidden="1">[2]DETAIL!#REF!</definedName>
    <definedName name="_" localSheetId="1" hidden="1">[2]DETAIL!#REF!</definedName>
    <definedName name="_" localSheetId="0" hidden="1">[2]DETAIL!#REF!</definedName>
    <definedName name="_" localSheetId="6" hidden="1">[2]DETAIL!#REF!</definedName>
    <definedName name="_" hidden="1">[2]DETAIL!#REF!</definedName>
    <definedName name="_._monthly_sales_database_for_export">'[3]data Apr'!$A$1:$X$847</definedName>
    <definedName name="__" localSheetId="8" hidden="1">[2]DETAIL!#REF!</definedName>
    <definedName name="__" localSheetId="5" hidden="1">[2]DETAIL!#REF!</definedName>
    <definedName name="__" localSheetId="10" hidden="1">[2]DETAIL!#REF!</definedName>
    <definedName name="__" localSheetId="9" hidden="1">[2]DETAIL!#REF!</definedName>
    <definedName name="__" localSheetId="3" hidden="1">[2]DETAIL!#REF!</definedName>
    <definedName name="__" localSheetId="4" hidden="1">[2]DETAIL!#REF!</definedName>
    <definedName name="__" localSheetId="2" hidden="1">[2]DETAIL!#REF!</definedName>
    <definedName name="__" localSheetId="7" hidden="1">[2]DETAIL!#REF!</definedName>
    <definedName name="__" localSheetId="1" hidden="1">[2]DETAIL!#REF!</definedName>
    <definedName name="__" localSheetId="0" hidden="1">[2]DETAIL!#REF!</definedName>
    <definedName name="__" localSheetId="6" hidden="1">[2]DETAIL!#REF!</definedName>
    <definedName name="__" hidden="1">[2]DETAIL!#REF!</definedName>
    <definedName name="_____a1" localSheetId="8" hidden="1">{"cashflow",#N/A,FALSE,"CASHFLOW "}</definedName>
    <definedName name="_____a1" localSheetId="10" hidden="1">{"cashflow",#N/A,FALSE,"CASHFLOW "}</definedName>
    <definedName name="_____a1" localSheetId="9" hidden="1">{"cashflow",#N/A,FALSE,"CASHFLOW "}</definedName>
    <definedName name="_____a1" hidden="1">{"cashflow",#N/A,FALSE,"CASHFLOW "}</definedName>
    <definedName name="_____a10" localSheetId="8" hidden="1">{"sales",#N/A,FALSE,"SALES"}</definedName>
    <definedName name="_____a10" localSheetId="10" hidden="1">{"sales",#N/A,FALSE,"SALES"}</definedName>
    <definedName name="_____a10" localSheetId="9" hidden="1">{"sales",#N/A,FALSE,"SALES"}</definedName>
    <definedName name="_____a10" hidden="1">{"sales",#N/A,FALSE,"SALES"}</definedName>
    <definedName name="_____a2" localSheetId="8" hidden="1">{"hilight1",#N/A,FALSE,"HILIGHT1"}</definedName>
    <definedName name="_____a2" localSheetId="10" hidden="1">{"hilight1",#N/A,FALSE,"HILIGHT1"}</definedName>
    <definedName name="_____a2" localSheetId="9" hidden="1">{"hilight1",#N/A,FALSE,"HILIGHT1"}</definedName>
    <definedName name="_____a2" hidden="1">{"hilight1",#N/A,FALSE,"HILIGHT1"}</definedName>
    <definedName name="_____a3" localSheetId="8" hidden="1">{"hilight2",#N/A,FALSE,"HILIGHT2"}</definedName>
    <definedName name="_____a3" localSheetId="10" hidden="1">{"hilight2",#N/A,FALSE,"HILIGHT2"}</definedName>
    <definedName name="_____a3" localSheetId="9" hidden="1">{"hilight2",#N/A,FALSE,"HILIGHT2"}</definedName>
    <definedName name="_____a3" hidden="1">{"hilight2",#N/A,FALSE,"HILIGHT2"}</definedName>
    <definedName name="_____a4" localSheetId="8" hidden="1">{"hilight3",#N/A,FALSE,"HILIGHT3"}</definedName>
    <definedName name="_____a4" localSheetId="10" hidden="1">{"hilight3",#N/A,FALSE,"HILIGHT3"}</definedName>
    <definedName name="_____a4" localSheetId="9" hidden="1">{"hilight3",#N/A,FALSE,"HILIGHT3"}</definedName>
    <definedName name="_____a4" hidden="1">{"hilight3",#N/A,FALSE,"HILIGHT3"}</definedName>
    <definedName name="_____a5" localSheetId="8" hidden="1">{"income",#N/A,FALSE,"INCOME"}</definedName>
    <definedName name="_____a5" localSheetId="10" hidden="1">{"income",#N/A,FALSE,"INCOME"}</definedName>
    <definedName name="_____a5" localSheetId="9" hidden="1">{"income",#N/A,FALSE,"INCOME"}</definedName>
    <definedName name="_____a5" hidden="1">{"income",#N/A,FALSE,"INCOME"}</definedName>
    <definedName name="_____a6" localSheetId="8" hidden="1">{"index",#N/A,FALSE,"INDEX"}</definedName>
    <definedName name="_____a6" localSheetId="10" hidden="1">{"index",#N/A,FALSE,"INDEX"}</definedName>
    <definedName name="_____a6" localSheetId="9" hidden="1">{"index",#N/A,FALSE,"INDEX"}</definedName>
    <definedName name="_____a6" hidden="1">{"index",#N/A,FALSE,"INDEX"}</definedName>
    <definedName name="_____a7" localSheetId="8" hidden="1">{"PRINT_EST",#N/A,FALSE,"ESTMON"}</definedName>
    <definedName name="_____a7" localSheetId="10" hidden="1">{"PRINT_EST",#N/A,FALSE,"ESTMON"}</definedName>
    <definedName name="_____a7" localSheetId="9" hidden="1">{"PRINT_EST",#N/A,FALSE,"ESTMON"}</definedName>
    <definedName name="_____a7" hidden="1">{"PRINT_EST",#N/A,FALSE,"ESTMON"}</definedName>
    <definedName name="_____a8" localSheetId="8" hidden="1">{"revsale",#N/A,FALSE,"REV-ยุพดี"}</definedName>
    <definedName name="_____a8" localSheetId="10" hidden="1">{"revsale",#N/A,FALSE,"REV-ยุพดี"}</definedName>
    <definedName name="_____a8" localSheetId="9" hidden="1">{"revsale",#N/A,FALSE,"REV-ยุพดี"}</definedName>
    <definedName name="_____a8" hidden="1">{"revsale",#N/A,FALSE,"REV-ยุพดี"}</definedName>
    <definedName name="_____a9" localSheetId="8" hidden="1">{"revable",#N/A,FALSE,"REVABLE"}</definedName>
    <definedName name="_____a9" localSheetId="10" hidden="1">{"revable",#N/A,FALSE,"REVABLE"}</definedName>
    <definedName name="_____a9" localSheetId="9" hidden="1">{"revable",#N/A,FALSE,"REVABLE"}</definedName>
    <definedName name="_____a9" hidden="1">{"revable",#N/A,FALSE,"REVABLE"}</definedName>
    <definedName name="____a1" localSheetId="8" hidden="1">{"cashflow",#N/A,FALSE,"CASHFLOW "}</definedName>
    <definedName name="____a1" localSheetId="5" hidden="1">{"cashflow",#N/A,FALSE,"CASHFLOW "}</definedName>
    <definedName name="____a1" localSheetId="10" hidden="1">{"cashflow",#N/A,FALSE,"CASHFLOW "}</definedName>
    <definedName name="____a1" localSheetId="9" hidden="1">{"cashflow",#N/A,FALSE,"CASHFLOW "}</definedName>
    <definedName name="____a1" localSheetId="3" hidden="1">{"cashflow",#N/A,FALSE,"CASHFLOW "}</definedName>
    <definedName name="____a1" localSheetId="4" hidden="1">{"cashflow",#N/A,FALSE,"CASHFLOW "}</definedName>
    <definedName name="____a1" localSheetId="2" hidden="1">{"cashflow",#N/A,FALSE,"CASHFLOW "}</definedName>
    <definedName name="____a1" localSheetId="7" hidden="1">{"cashflow",#N/A,FALSE,"CASHFLOW "}</definedName>
    <definedName name="____a1" localSheetId="1" hidden="1">{"cashflow",#N/A,FALSE,"CASHFLOW "}</definedName>
    <definedName name="____a1" localSheetId="0" hidden="1">{"cashflow",#N/A,FALSE,"CASHFLOW "}</definedName>
    <definedName name="____a1" localSheetId="6" hidden="1">{"cashflow",#N/A,FALSE,"CASHFLOW "}</definedName>
    <definedName name="____a1" hidden="1">{"cashflow",#N/A,FALSE,"CASHFLOW "}</definedName>
    <definedName name="____a10" localSheetId="8" hidden="1">{"sales",#N/A,FALSE,"SALES"}</definedName>
    <definedName name="____a10" localSheetId="5" hidden="1">{"sales",#N/A,FALSE,"SALES"}</definedName>
    <definedName name="____a10" localSheetId="10" hidden="1">{"sales",#N/A,FALSE,"SALES"}</definedName>
    <definedName name="____a10" localSheetId="9" hidden="1">{"sales",#N/A,FALSE,"SALES"}</definedName>
    <definedName name="____a10" localSheetId="3" hidden="1">{"sales",#N/A,FALSE,"SALES"}</definedName>
    <definedName name="____a10" localSheetId="4" hidden="1">{"sales",#N/A,FALSE,"SALES"}</definedName>
    <definedName name="____a10" localSheetId="2" hidden="1">{"sales",#N/A,FALSE,"SALES"}</definedName>
    <definedName name="____a10" localSheetId="7" hidden="1">{"sales",#N/A,FALSE,"SALES"}</definedName>
    <definedName name="____a10" localSheetId="1" hidden="1">{"sales",#N/A,FALSE,"SALES"}</definedName>
    <definedName name="____a10" localSheetId="0" hidden="1">{"sales",#N/A,FALSE,"SALES"}</definedName>
    <definedName name="____a10" localSheetId="6" hidden="1">{"sales",#N/A,FALSE,"SALES"}</definedName>
    <definedName name="____a10" hidden="1">{"sales",#N/A,FALSE,"SALES"}</definedName>
    <definedName name="____a2" localSheetId="8" hidden="1">{"hilight1",#N/A,FALSE,"HILIGHT1"}</definedName>
    <definedName name="____a2" localSheetId="5" hidden="1">{"hilight1",#N/A,FALSE,"HILIGHT1"}</definedName>
    <definedName name="____a2" localSheetId="10" hidden="1">{"hilight1",#N/A,FALSE,"HILIGHT1"}</definedName>
    <definedName name="____a2" localSheetId="9" hidden="1">{"hilight1",#N/A,FALSE,"HILIGHT1"}</definedName>
    <definedName name="____a2" localSheetId="3" hidden="1">{"hilight1",#N/A,FALSE,"HILIGHT1"}</definedName>
    <definedName name="____a2" localSheetId="4" hidden="1">{"hilight1",#N/A,FALSE,"HILIGHT1"}</definedName>
    <definedName name="____a2" localSheetId="2" hidden="1">{"hilight1",#N/A,FALSE,"HILIGHT1"}</definedName>
    <definedName name="____a2" localSheetId="7" hidden="1">{"hilight1",#N/A,FALSE,"HILIGHT1"}</definedName>
    <definedName name="____a2" localSheetId="1" hidden="1">{"hilight1",#N/A,FALSE,"HILIGHT1"}</definedName>
    <definedName name="____a2" localSheetId="0" hidden="1">{"hilight1",#N/A,FALSE,"HILIGHT1"}</definedName>
    <definedName name="____a2" localSheetId="6" hidden="1">{"hilight1",#N/A,FALSE,"HILIGHT1"}</definedName>
    <definedName name="____a2" hidden="1">{"hilight1",#N/A,FALSE,"HILIGHT1"}</definedName>
    <definedName name="____a3" localSheetId="8" hidden="1">{"hilight2",#N/A,FALSE,"HILIGHT2"}</definedName>
    <definedName name="____a3" localSheetId="5" hidden="1">{"hilight2",#N/A,FALSE,"HILIGHT2"}</definedName>
    <definedName name="____a3" localSheetId="10" hidden="1">{"hilight2",#N/A,FALSE,"HILIGHT2"}</definedName>
    <definedName name="____a3" localSheetId="9" hidden="1">{"hilight2",#N/A,FALSE,"HILIGHT2"}</definedName>
    <definedName name="____a3" localSheetId="3" hidden="1">{"hilight2",#N/A,FALSE,"HILIGHT2"}</definedName>
    <definedName name="____a3" localSheetId="4" hidden="1">{"hilight2",#N/A,FALSE,"HILIGHT2"}</definedName>
    <definedName name="____a3" localSheetId="2" hidden="1">{"hilight2",#N/A,FALSE,"HILIGHT2"}</definedName>
    <definedName name="____a3" localSheetId="7" hidden="1">{"hilight2",#N/A,FALSE,"HILIGHT2"}</definedName>
    <definedName name="____a3" localSheetId="1" hidden="1">{"hilight2",#N/A,FALSE,"HILIGHT2"}</definedName>
    <definedName name="____a3" localSheetId="0" hidden="1">{"hilight2",#N/A,FALSE,"HILIGHT2"}</definedName>
    <definedName name="____a3" localSheetId="6" hidden="1">{"hilight2",#N/A,FALSE,"HILIGHT2"}</definedName>
    <definedName name="____a3" hidden="1">{"hilight2",#N/A,FALSE,"HILIGHT2"}</definedName>
    <definedName name="____a4" localSheetId="8" hidden="1">{"hilight3",#N/A,FALSE,"HILIGHT3"}</definedName>
    <definedName name="____a4" localSheetId="5" hidden="1">{"hilight3",#N/A,FALSE,"HILIGHT3"}</definedName>
    <definedName name="____a4" localSheetId="10" hidden="1">{"hilight3",#N/A,FALSE,"HILIGHT3"}</definedName>
    <definedName name="____a4" localSheetId="9" hidden="1">{"hilight3",#N/A,FALSE,"HILIGHT3"}</definedName>
    <definedName name="____a4" localSheetId="3" hidden="1">{"hilight3",#N/A,FALSE,"HILIGHT3"}</definedName>
    <definedName name="____a4" localSheetId="4" hidden="1">{"hilight3",#N/A,FALSE,"HILIGHT3"}</definedName>
    <definedName name="____a4" localSheetId="2" hidden="1">{"hilight3",#N/A,FALSE,"HILIGHT3"}</definedName>
    <definedName name="____a4" localSheetId="7" hidden="1">{"hilight3",#N/A,FALSE,"HILIGHT3"}</definedName>
    <definedName name="____a4" localSheetId="1" hidden="1">{"hilight3",#N/A,FALSE,"HILIGHT3"}</definedName>
    <definedName name="____a4" localSheetId="0" hidden="1">{"hilight3",#N/A,FALSE,"HILIGHT3"}</definedName>
    <definedName name="____a4" localSheetId="6" hidden="1">{"hilight3",#N/A,FALSE,"HILIGHT3"}</definedName>
    <definedName name="____a4" hidden="1">{"hilight3",#N/A,FALSE,"HILIGHT3"}</definedName>
    <definedName name="____a5" localSheetId="8" hidden="1">{"income",#N/A,FALSE,"INCOME"}</definedName>
    <definedName name="____a5" localSheetId="5" hidden="1">{"income",#N/A,FALSE,"INCOME"}</definedName>
    <definedName name="____a5" localSheetId="10" hidden="1">{"income",#N/A,FALSE,"INCOME"}</definedName>
    <definedName name="____a5" localSheetId="9" hidden="1">{"income",#N/A,FALSE,"INCOME"}</definedName>
    <definedName name="____a5" localSheetId="3" hidden="1">{"income",#N/A,FALSE,"INCOME"}</definedName>
    <definedName name="____a5" localSheetId="4" hidden="1">{"income",#N/A,FALSE,"INCOME"}</definedName>
    <definedName name="____a5" localSheetId="2" hidden="1">{"income",#N/A,FALSE,"INCOME"}</definedName>
    <definedName name="____a5" localSheetId="7" hidden="1">{"income",#N/A,FALSE,"INCOME"}</definedName>
    <definedName name="____a5" localSheetId="1" hidden="1">{"income",#N/A,FALSE,"INCOME"}</definedName>
    <definedName name="____a5" localSheetId="0" hidden="1">{"income",#N/A,FALSE,"INCOME"}</definedName>
    <definedName name="____a5" localSheetId="6" hidden="1">{"income",#N/A,FALSE,"INCOME"}</definedName>
    <definedName name="____a5" hidden="1">{"income",#N/A,FALSE,"INCOME"}</definedName>
    <definedName name="____a6" localSheetId="8" hidden="1">{"index",#N/A,FALSE,"INDEX"}</definedName>
    <definedName name="____a6" localSheetId="5" hidden="1">{"index",#N/A,FALSE,"INDEX"}</definedName>
    <definedName name="____a6" localSheetId="10" hidden="1">{"index",#N/A,FALSE,"INDEX"}</definedName>
    <definedName name="____a6" localSheetId="9" hidden="1">{"index",#N/A,FALSE,"INDEX"}</definedName>
    <definedName name="____a6" localSheetId="3" hidden="1">{"index",#N/A,FALSE,"INDEX"}</definedName>
    <definedName name="____a6" localSheetId="4" hidden="1">{"index",#N/A,FALSE,"INDEX"}</definedName>
    <definedName name="____a6" localSheetId="2" hidden="1">{"index",#N/A,FALSE,"INDEX"}</definedName>
    <definedName name="____a6" localSheetId="7" hidden="1">{"index",#N/A,FALSE,"INDEX"}</definedName>
    <definedName name="____a6" localSheetId="1" hidden="1">{"index",#N/A,FALSE,"INDEX"}</definedName>
    <definedName name="____a6" localSheetId="0" hidden="1">{"index",#N/A,FALSE,"INDEX"}</definedName>
    <definedName name="____a6" localSheetId="6" hidden="1">{"index",#N/A,FALSE,"INDEX"}</definedName>
    <definedName name="____a6" hidden="1">{"index",#N/A,FALSE,"INDEX"}</definedName>
    <definedName name="____a7" localSheetId="8" hidden="1">{"PRINT_EST",#N/A,FALSE,"ESTMON"}</definedName>
    <definedName name="____a7" localSheetId="5" hidden="1">{"PRINT_EST",#N/A,FALSE,"ESTMON"}</definedName>
    <definedName name="____a7" localSheetId="10" hidden="1">{"PRINT_EST",#N/A,FALSE,"ESTMON"}</definedName>
    <definedName name="____a7" localSheetId="9" hidden="1">{"PRINT_EST",#N/A,FALSE,"ESTMON"}</definedName>
    <definedName name="____a7" localSheetId="3" hidden="1">{"PRINT_EST",#N/A,FALSE,"ESTMON"}</definedName>
    <definedName name="____a7" localSheetId="4" hidden="1">{"PRINT_EST",#N/A,FALSE,"ESTMON"}</definedName>
    <definedName name="____a7" localSheetId="2" hidden="1">{"PRINT_EST",#N/A,FALSE,"ESTMON"}</definedName>
    <definedName name="____a7" localSheetId="7" hidden="1">{"PRINT_EST",#N/A,FALSE,"ESTMON"}</definedName>
    <definedName name="____a7" localSheetId="1" hidden="1">{"PRINT_EST",#N/A,FALSE,"ESTMON"}</definedName>
    <definedName name="____a7" localSheetId="0" hidden="1">{"PRINT_EST",#N/A,FALSE,"ESTMON"}</definedName>
    <definedName name="____a7" localSheetId="6" hidden="1">{"PRINT_EST",#N/A,FALSE,"ESTMON"}</definedName>
    <definedName name="____a7" hidden="1">{"PRINT_EST",#N/A,FALSE,"ESTMON"}</definedName>
    <definedName name="____a8" localSheetId="8" hidden="1">{"revsale",#N/A,FALSE,"REV-ยุพดี"}</definedName>
    <definedName name="____a8" localSheetId="5" hidden="1">{"revsale",#N/A,FALSE,"REV-ยุพดี"}</definedName>
    <definedName name="____a8" localSheetId="10" hidden="1">{"revsale",#N/A,FALSE,"REV-ยุพดี"}</definedName>
    <definedName name="____a8" localSheetId="9" hidden="1">{"revsale",#N/A,FALSE,"REV-ยุพดี"}</definedName>
    <definedName name="____a8" localSheetId="3" hidden="1">{"revsale",#N/A,FALSE,"REV-ยุพดี"}</definedName>
    <definedName name="____a8" localSheetId="4" hidden="1">{"revsale",#N/A,FALSE,"REV-ยุพดี"}</definedName>
    <definedName name="____a8" localSheetId="2" hidden="1">{"revsale",#N/A,FALSE,"REV-ยุพดี"}</definedName>
    <definedName name="____a8" localSheetId="7" hidden="1">{"revsale",#N/A,FALSE,"REV-ยุพดี"}</definedName>
    <definedName name="____a8" localSheetId="1" hidden="1">{"revsale",#N/A,FALSE,"REV-ยุพดี"}</definedName>
    <definedName name="____a8" localSheetId="0" hidden="1">{"revsale",#N/A,FALSE,"REV-ยุพดี"}</definedName>
    <definedName name="____a8" localSheetId="6" hidden="1">{"revsale",#N/A,FALSE,"REV-ยุพดี"}</definedName>
    <definedName name="____a8" hidden="1">{"revsale",#N/A,FALSE,"REV-ยุพดี"}</definedName>
    <definedName name="____a9" localSheetId="8" hidden="1">{"revable",#N/A,FALSE,"REVABLE"}</definedName>
    <definedName name="____a9" localSheetId="5" hidden="1">{"revable",#N/A,FALSE,"REVABLE"}</definedName>
    <definedName name="____a9" localSheetId="10" hidden="1">{"revable",#N/A,FALSE,"REVABLE"}</definedName>
    <definedName name="____a9" localSheetId="9" hidden="1">{"revable",#N/A,FALSE,"REVABLE"}</definedName>
    <definedName name="____a9" localSheetId="3" hidden="1">{"revable",#N/A,FALSE,"REVABLE"}</definedName>
    <definedName name="____a9" localSheetId="4" hidden="1">{"revable",#N/A,FALSE,"REVABLE"}</definedName>
    <definedName name="____a9" localSheetId="2" hidden="1">{"revable",#N/A,FALSE,"REVABLE"}</definedName>
    <definedName name="____a9" localSheetId="7" hidden="1">{"revable",#N/A,FALSE,"REVABLE"}</definedName>
    <definedName name="____a9" localSheetId="1" hidden="1">{"revable",#N/A,FALSE,"REVABLE"}</definedName>
    <definedName name="____a9" localSheetId="0" hidden="1">{"revable",#N/A,FALSE,"REVABLE"}</definedName>
    <definedName name="____a9" localSheetId="6" hidden="1">{"revable",#N/A,FALSE,"REVABLE"}</definedName>
    <definedName name="____a9" hidden="1">{"revable",#N/A,FALSE,"REVABLE"}</definedName>
    <definedName name="___a1" localSheetId="8" hidden="1">{"cashflow",#N/A,FALSE,"CASHFLOW "}</definedName>
    <definedName name="___a1" localSheetId="5" hidden="1">{"cashflow",#N/A,FALSE,"CASHFLOW "}</definedName>
    <definedName name="___a1" localSheetId="10" hidden="1">{"cashflow",#N/A,FALSE,"CASHFLOW "}</definedName>
    <definedName name="___a1" localSheetId="9" hidden="1">{"cashflow",#N/A,FALSE,"CASHFLOW "}</definedName>
    <definedName name="___a1" localSheetId="3" hidden="1">{"cashflow",#N/A,FALSE,"CASHFLOW "}</definedName>
    <definedName name="___a1" localSheetId="4" hidden="1">{"cashflow",#N/A,FALSE,"CASHFLOW "}</definedName>
    <definedName name="___a1" localSheetId="2" hidden="1">{"cashflow",#N/A,FALSE,"CASHFLOW "}</definedName>
    <definedName name="___a1" localSheetId="7" hidden="1">{"cashflow",#N/A,FALSE,"CASHFLOW "}</definedName>
    <definedName name="___a1" localSheetId="1" hidden="1">{"cashflow",#N/A,FALSE,"CASHFLOW "}</definedName>
    <definedName name="___a1" localSheetId="0" hidden="1">{"cashflow",#N/A,FALSE,"CASHFLOW "}</definedName>
    <definedName name="___a1" localSheetId="6" hidden="1">{"cashflow",#N/A,FALSE,"CASHFLOW "}</definedName>
    <definedName name="___a1" hidden="1">{"cashflow",#N/A,FALSE,"CASHFLOW "}</definedName>
    <definedName name="___a10" localSheetId="8" hidden="1">{"sales",#N/A,FALSE,"SALES"}</definedName>
    <definedName name="___a10" localSheetId="5" hidden="1">{"sales",#N/A,FALSE,"SALES"}</definedName>
    <definedName name="___a10" localSheetId="10" hidden="1">{"sales",#N/A,FALSE,"SALES"}</definedName>
    <definedName name="___a10" localSheetId="9" hidden="1">{"sales",#N/A,FALSE,"SALES"}</definedName>
    <definedName name="___a10" localSheetId="3" hidden="1">{"sales",#N/A,FALSE,"SALES"}</definedName>
    <definedName name="___a10" localSheetId="4" hidden="1">{"sales",#N/A,FALSE,"SALES"}</definedName>
    <definedName name="___a10" localSheetId="2" hidden="1">{"sales",#N/A,FALSE,"SALES"}</definedName>
    <definedName name="___a10" localSheetId="7" hidden="1">{"sales",#N/A,FALSE,"SALES"}</definedName>
    <definedName name="___a10" localSheetId="1" hidden="1">{"sales",#N/A,FALSE,"SALES"}</definedName>
    <definedName name="___a10" localSheetId="0" hidden="1">{"sales",#N/A,FALSE,"SALES"}</definedName>
    <definedName name="___a10" localSheetId="6" hidden="1">{"sales",#N/A,FALSE,"SALES"}</definedName>
    <definedName name="___a10" hidden="1">{"sales",#N/A,FALSE,"SALES"}</definedName>
    <definedName name="___a2" localSheetId="8" hidden="1">{"hilight1",#N/A,FALSE,"HILIGHT1"}</definedName>
    <definedName name="___a2" localSheetId="5" hidden="1">{"hilight1",#N/A,FALSE,"HILIGHT1"}</definedName>
    <definedName name="___a2" localSheetId="10" hidden="1">{"hilight1",#N/A,FALSE,"HILIGHT1"}</definedName>
    <definedName name="___a2" localSheetId="9" hidden="1">{"hilight1",#N/A,FALSE,"HILIGHT1"}</definedName>
    <definedName name="___a2" localSheetId="3" hidden="1">{"hilight1",#N/A,FALSE,"HILIGHT1"}</definedName>
    <definedName name="___a2" localSheetId="4" hidden="1">{"hilight1",#N/A,FALSE,"HILIGHT1"}</definedName>
    <definedName name="___a2" localSheetId="2" hidden="1">{"hilight1",#N/A,FALSE,"HILIGHT1"}</definedName>
    <definedName name="___a2" localSheetId="7" hidden="1">{"hilight1",#N/A,FALSE,"HILIGHT1"}</definedName>
    <definedName name="___a2" localSheetId="1" hidden="1">{"hilight1",#N/A,FALSE,"HILIGHT1"}</definedName>
    <definedName name="___a2" localSheetId="0" hidden="1">{"hilight1",#N/A,FALSE,"HILIGHT1"}</definedName>
    <definedName name="___a2" localSheetId="6" hidden="1">{"hilight1",#N/A,FALSE,"HILIGHT1"}</definedName>
    <definedName name="___a2" hidden="1">{"hilight1",#N/A,FALSE,"HILIGHT1"}</definedName>
    <definedName name="___a3" localSheetId="8" hidden="1">{"hilight2",#N/A,FALSE,"HILIGHT2"}</definedName>
    <definedName name="___a3" localSheetId="5" hidden="1">{"hilight2",#N/A,FALSE,"HILIGHT2"}</definedName>
    <definedName name="___a3" localSheetId="10" hidden="1">{"hilight2",#N/A,FALSE,"HILIGHT2"}</definedName>
    <definedName name="___a3" localSheetId="9" hidden="1">{"hilight2",#N/A,FALSE,"HILIGHT2"}</definedName>
    <definedName name="___a3" localSheetId="3" hidden="1">{"hilight2",#N/A,FALSE,"HILIGHT2"}</definedName>
    <definedName name="___a3" localSheetId="4" hidden="1">{"hilight2",#N/A,FALSE,"HILIGHT2"}</definedName>
    <definedName name="___a3" localSheetId="2" hidden="1">{"hilight2",#N/A,FALSE,"HILIGHT2"}</definedName>
    <definedName name="___a3" localSheetId="7" hidden="1">{"hilight2",#N/A,FALSE,"HILIGHT2"}</definedName>
    <definedName name="___a3" localSheetId="1" hidden="1">{"hilight2",#N/A,FALSE,"HILIGHT2"}</definedName>
    <definedName name="___a3" localSheetId="0" hidden="1">{"hilight2",#N/A,FALSE,"HILIGHT2"}</definedName>
    <definedName name="___a3" localSheetId="6" hidden="1">{"hilight2",#N/A,FALSE,"HILIGHT2"}</definedName>
    <definedName name="___a3" hidden="1">{"hilight2",#N/A,FALSE,"HILIGHT2"}</definedName>
    <definedName name="___a4" localSheetId="8" hidden="1">{"hilight3",#N/A,FALSE,"HILIGHT3"}</definedName>
    <definedName name="___a4" localSheetId="5" hidden="1">{"hilight3",#N/A,FALSE,"HILIGHT3"}</definedName>
    <definedName name="___a4" localSheetId="10" hidden="1">{"hilight3",#N/A,FALSE,"HILIGHT3"}</definedName>
    <definedName name="___a4" localSheetId="9" hidden="1">{"hilight3",#N/A,FALSE,"HILIGHT3"}</definedName>
    <definedName name="___a4" localSheetId="3" hidden="1">{"hilight3",#N/A,FALSE,"HILIGHT3"}</definedName>
    <definedName name="___a4" localSheetId="4" hidden="1">{"hilight3",#N/A,FALSE,"HILIGHT3"}</definedName>
    <definedName name="___a4" localSheetId="2" hidden="1">{"hilight3",#N/A,FALSE,"HILIGHT3"}</definedName>
    <definedName name="___a4" localSheetId="7" hidden="1">{"hilight3",#N/A,FALSE,"HILIGHT3"}</definedName>
    <definedName name="___a4" localSheetId="1" hidden="1">{"hilight3",#N/A,FALSE,"HILIGHT3"}</definedName>
    <definedName name="___a4" localSheetId="0" hidden="1">{"hilight3",#N/A,FALSE,"HILIGHT3"}</definedName>
    <definedName name="___a4" localSheetId="6" hidden="1">{"hilight3",#N/A,FALSE,"HILIGHT3"}</definedName>
    <definedName name="___a4" hidden="1">{"hilight3",#N/A,FALSE,"HILIGHT3"}</definedName>
    <definedName name="___a5" localSheetId="8" hidden="1">{"income",#N/A,FALSE,"INCOME"}</definedName>
    <definedName name="___a5" localSheetId="5" hidden="1">{"income",#N/A,FALSE,"INCOME"}</definedName>
    <definedName name="___a5" localSheetId="10" hidden="1">{"income",#N/A,FALSE,"INCOME"}</definedName>
    <definedName name="___a5" localSheetId="9" hidden="1">{"income",#N/A,FALSE,"INCOME"}</definedName>
    <definedName name="___a5" localSheetId="3" hidden="1">{"income",#N/A,FALSE,"INCOME"}</definedName>
    <definedName name="___a5" localSheetId="4" hidden="1">{"income",#N/A,FALSE,"INCOME"}</definedName>
    <definedName name="___a5" localSheetId="2" hidden="1">{"income",#N/A,FALSE,"INCOME"}</definedName>
    <definedName name="___a5" localSheetId="7" hidden="1">{"income",#N/A,FALSE,"INCOME"}</definedName>
    <definedName name="___a5" localSheetId="1" hidden="1">{"income",#N/A,FALSE,"INCOME"}</definedName>
    <definedName name="___a5" localSheetId="0" hidden="1">{"income",#N/A,FALSE,"INCOME"}</definedName>
    <definedName name="___a5" localSheetId="6" hidden="1">{"income",#N/A,FALSE,"INCOME"}</definedName>
    <definedName name="___a5" hidden="1">{"income",#N/A,FALSE,"INCOME"}</definedName>
    <definedName name="___a6" localSheetId="8" hidden="1">{"index",#N/A,FALSE,"INDEX"}</definedName>
    <definedName name="___a6" localSheetId="5" hidden="1">{"index",#N/A,FALSE,"INDEX"}</definedName>
    <definedName name="___a6" localSheetId="10" hidden="1">{"index",#N/A,FALSE,"INDEX"}</definedName>
    <definedName name="___a6" localSheetId="9" hidden="1">{"index",#N/A,FALSE,"INDEX"}</definedName>
    <definedName name="___a6" localSheetId="3" hidden="1">{"index",#N/A,FALSE,"INDEX"}</definedName>
    <definedName name="___a6" localSheetId="4" hidden="1">{"index",#N/A,FALSE,"INDEX"}</definedName>
    <definedName name="___a6" localSheetId="2" hidden="1">{"index",#N/A,FALSE,"INDEX"}</definedName>
    <definedName name="___a6" localSheetId="7" hidden="1">{"index",#N/A,FALSE,"INDEX"}</definedName>
    <definedName name="___a6" localSheetId="1" hidden="1">{"index",#N/A,FALSE,"INDEX"}</definedName>
    <definedName name="___a6" localSheetId="0" hidden="1">{"index",#N/A,FALSE,"INDEX"}</definedName>
    <definedName name="___a6" localSheetId="6" hidden="1">{"index",#N/A,FALSE,"INDEX"}</definedName>
    <definedName name="___a6" hidden="1">{"index",#N/A,FALSE,"INDEX"}</definedName>
    <definedName name="___a7" localSheetId="8" hidden="1">{"PRINT_EST",#N/A,FALSE,"ESTMON"}</definedName>
    <definedName name="___a7" localSheetId="5" hidden="1">{"PRINT_EST",#N/A,FALSE,"ESTMON"}</definedName>
    <definedName name="___a7" localSheetId="10" hidden="1">{"PRINT_EST",#N/A,FALSE,"ESTMON"}</definedName>
    <definedName name="___a7" localSheetId="9" hidden="1">{"PRINT_EST",#N/A,FALSE,"ESTMON"}</definedName>
    <definedName name="___a7" localSheetId="3" hidden="1">{"PRINT_EST",#N/A,FALSE,"ESTMON"}</definedName>
    <definedName name="___a7" localSheetId="4" hidden="1">{"PRINT_EST",#N/A,FALSE,"ESTMON"}</definedName>
    <definedName name="___a7" localSheetId="2" hidden="1">{"PRINT_EST",#N/A,FALSE,"ESTMON"}</definedName>
    <definedName name="___a7" localSheetId="7" hidden="1">{"PRINT_EST",#N/A,FALSE,"ESTMON"}</definedName>
    <definedName name="___a7" localSheetId="1" hidden="1">{"PRINT_EST",#N/A,FALSE,"ESTMON"}</definedName>
    <definedName name="___a7" localSheetId="0" hidden="1">{"PRINT_EST",#N/A,FALSE,"ESTMON"}</definedName>
    <definedName name="___a7" localSheetId="6" hidden="1">{"PRINT_EST",#N/A,FALSE,"ESTMON"}</definedName>
    <definedName name="___a7" hidden="1">{"PRINT_EST",#N/A,FALSE,"ESTMON"}</definedName>
    <definedName name="___a8" localSheetId="8" hidden="1">{"revsale",#N/A,FALSE,"REV-ยุพดี"}</definedName>
    <definedName name="___a8" localSheetId="5" hidden="1">{"revsale",#N/A,FALSE,"REV-ยุพดี"}</definedName>
    <definedName name="___a8" localSheetId="10" hidden="1">{"revsale",#N/A,FALSE,"REV-ยุพดี"}</definedName>
    <definedName name="___a8" localSheetId="9" hidden="1">{"revsale",#N/A,FALSE,"REV-ยุพดี"}</definedName>
    <definedName name="___a8" localSheetId="3" hidden="1">{"revsale",#N/A,FALSE,"REV-ยุพดี"}</definedName>
    <definedName name="___a8" localSheetId="4" hidden="1">{"revsale",#N/A,FALSE,"REV-ยุพดี"}</definedName>
    <definedName name="___a8" localSheetId="2" hidden="1">{"revsale",#N/A,FALSE,"REV-ยุพดี"}</definedName>
    <definedName name="___a8" localSheetId="7" hidden="1">{"revsale",#N/A,FALSE,"REV-ยุพดี"}</definedName>
    <definedName name="___a8" localSheetId="1" hidden="1">{"revsale",#N/A,FALSE,"REV-ยุพดี"}</definedName>
    <definedName name="___a8" localSheetId="0" hidden="1">{"revsale",#N/A,FALSE,"REV-ยุพดี"}</definedName>
    <definedName name="___a8" localSheetId="6" hidden="1">{"revsale",#N/A,FALSE,"REV-ยุพดี"}</definedName>
    <definedName name="___a8" hidden="1">{"revsale",#N/A,FALSE,"REV-ยุพดี"}</definedName>
    <definedName name="___a9" localSheetId="8" hidden="1">{"revable",#N/A,FALSE,"REVABLE"}</definedName>
    <definedName name="___a9" localSheetId="5" hidden="1">{"revable",#N/A,FALSE,"REVABLE"}</definedName>
    <definedName name="___a9" localSheetId="10" hidden="1">{"revable",#N/A,FALSE,"REVABLE"}</definedName>
    <definedName name="___a9" localSheetId="9" hidden="1">{"revable",#N/A,FALSE,"REVABLE"}</definedName>
    <definedName name="___a9" localSheetId="3" hidden="1">{"revable",#N/A,FALSE,"REVABLE"}</definedName>
    <definedName name="___a9" localSheetId="4" hidden="1">{"revable",#N/A,FALSE,"REVABLE"}</definedName>
    <definedName name="___a9" localSheetId="2" hidden="1">{"revable",#N/A,FALSE,"REVABLE"}</definedName>
    <definedName name="___a9" localSheetId="7" hidden="1">{"revable",#N/A,FALSE,"REVABLE"}</definedName>
    <definedName name="___a9" localSheetId="1" hidden="1">{"revable",#N/A,FALSE,"REVABLE"}</definedName>
    <definedName name="___a9" localSheetId="0" hidden="1">{"revable",#N/A,FALSE,"REVABLE"}</definedName>
    <definedName name="___a9" localSheetId="6" hidden="1">{"revable",#N/A,FALSE,"REVABLE"}</definedName>
    <definedName name="___a9" hidden="1">{"revable",#N/A,FALSE,"REVABLE"}</definedName>
    <definedName name="__2_.0Print_Titles" localSheetId="5">#REF!,#REF!</definedName>
    <definedName name="__2_.0Print_Titles" localSheetId="4">#REF!,#REF!</definedName>
    <definedName name="__2_.0Print_Titles">#REF!,#REF!</definedName>
    <definedName name="__a1" localSheetId="8" hidden="1">{"cashflow",#N/A,FALSE,"CASHFLOW "}</definedName>
    <definedName name="__a1" localSheetId="5" hidden="1">{"cashflow",#N/A,FALSE,"CASHFLOW "}</definedName>
    <definedName name="__a1" localSheetId="10" hidden="1">{"cashflow",#N/A,FALSE,"CASHFLOW "}</definedName>
    <definedName name="__a1" localSheetId="9" hidden="1">{"cashflow",#N/A,FALSE,"CASHFLOW "}</definedName>
    <definedName name="__a1" localSheetId="3" hidden="1">{"cashflow",#N/A,FALSE,"CASHFLOW "}</definedName>
    <definedName name="__a1" localSheetId="4" hidden="1">{"cashflow",#N/A,FALSE,"CASHFLOW "}</definedName>
    <definedName name="__a1" localSheetId="2" hidden="1">{"cashflow",#N/A,FALSE,"CASHFLOW "}</definedName>
    <definedName name="__a1" localSheetId="7" hidden="1">{"cashflow",#N/A,FALSE,"CASHFLOW "}</definedName>
    <definedName name="__a1" localSheetId="1" hidden="1">{"cashflow",#N/A,FALSE,"CASHFLOW "}</definedName>
    <definedName name="__a1" localSheetId="0" hidden="1">{"cashflow",#N/A,FALSE,"CASHFLOW "}</definedName>
    <definedName name="__a1" localSheetId="6" hidden="1">{"cashflow",#N/A,FALSE,"CASHFLOW "}</definedName>
    <definedName name="__a1" hidden="1">{"cashflow",#N/A,FALSE,"CASHFLOW "}</definedName>
    <definedName name="__a10" localSheetId="8" hidden="1">{"sales",#N/A,FALSE,"SALES"}</definedName>
    <definedName name="__a10" localSheetId="5" hidden="1">{"sales",#N/A,FALSE,"SALES"}</definedName>
    <definedName name="__a10" localSheetId="10" hidden="1">{"sales",#N/A,FALSE,"SALES"}</definedName>
    <definedName name="__a10" localSheetId="9" hidden="1">{"sales",#N/A,FALSE,"SALES"}</definedName>
    <definedName name="__a10" localSheetId="3" hidden="1">{"sales",#N/A,FALSE,"SALES"}</definedName>
    <definedName name="__a10" localSheetId="4" hidden="1">{"sales",#N/A,FALSE,"SALES"}</definedName>
    <definedName name="__a10" localSheetId="2" hidden="1">{"sales",#N/A,FALSE,"SALES"}</definedName>
    <definedName name="__a10" localSheetId="7" hidden="1">{"sales",#N/A,FALSE,"SALES"}</definedName>
    <definedName name="__a10" localSheetId="1" hidden="1">{"sales",#N/A,FALSE,"SALES"}</definedName>
    <definedName name="__a10" localSheetId="0" hidden="1">{"sales",#N/A,FALSE,"SALES"}</definedName>
    <definedName name="__a10" localSheetId="6" hidden="1">{"sales",#N/A,FALSE,"SALES"}</definedName>
    <definedName name="__a10" hidden="1">{"sales",#N/A,FALSE,"SALES"}</definedName>
    <definedName name="__a2" localSheetId="8" hidden="1">{"hilight1",#N/A,FALSE,"HILIGHT1"}</definedName>
    <definedName name="__a2" localSheetId="5" hidden="1">{"hilight1",#N/A,FALSE,"HILIGHT1"}</definedName>
    <definedName name="__a2" localSheetId="10" hidden="1">{"hilight1",#N/A,FALSE,"HILIGHT1"}</definedName>
    <definedName name="__a2" localSheetId="9" hidden="1">{"hilight1",#N/A,FALSE,"HILIGHT1"}</definedName>
    <definedName name="__a2" localSheetId="3" hidden="1">{"hilight1",#N/A,FALSE,"HILIGHT1"}</definedName>
    <definedName name="__a2" localSheetId="4" hidden="1">{"hilight1",#N/A,FALSE,"HILIGHT1"}</definedName>
    <definedName name="__a2" localSheetId="2" hidden="1">{"hilight1",#N/A,FALSE,"HILIGHT1"}</definedName>
    <definedName name="__a2" localSheetId="7" hidden="1">{"hilight1",#N/A,FALSE,"HILIGHT1"}</definedName>
    <definedName name="__a2" localSheetId="1" hidden="1">{"hilight1",#N/A,FALSE,"HILIGHT1"}</definedName>
    <definedName name="__a2" localSheetId="0" hidden="1">{"hilight1",#N/A,FALSE,"HILIGHT1"}</definedName>
    <definedName name="__a2" localSheetId="6" hidden="1">{"hilight1",#N/A,FALSE,"HILIGHT1"}</definedName>
    <definedName name="__a2" hidden="1">{"hilight1",#N/A,FALSE,"HILIGHT1"}</definedName>
    <definedName name="__a3" localSheetId="8" hidden="1">{"hilight2",#N/A,FALSE,"HILIGHT2"}</definedName>
    <definedName name="__a3" localSheetId="5" hidden="1">{"hilight2",#N/A,FALSE,"HILIGHT2"}</definedName>
    <definedName name="__a3" localSheetId="10" hidden="1">{"hilight2",#N/A,FALSE,"HILIGHT2"}</definedName>
    <definedName name="__a3" localSheetId="9" hidden="1">{"hilight2",#N/A,FALSE,"HILIGHT2"}</definedName>
    <definedName name="__a3" localSheetId="3" hidden="1">{"hilight2",#N/A,FALSE,"HILIGHT2"}</definedName>
    <definedName name="__a3" localSheetId="4" hidden="1">{"hilight2",#N/A,FALSE,"HILIGHT2"}</definedName>
    <definedName name="__a3" localSheetId="2" hidden="1">{"hilight2",#N/A,FALSE,"HILIGHT2"}</definedName>
    <definedName name="__a3" localSheetId="7" hidden="1">{"hilight2",#N/A,FALSE,"HILIGHT2"}</definedName>
    <definedName name="__a3" localSheetId="1" hidden="1">{"hilight2",#N/A,FALSE,"HILIGHT2"}</definedName>
    <definedName name="__a3" localSheetId="0" hidden="1">{"hilight2",#N/A,FALSE,"HILIGHT2"}</definedName>
    <definedName name="__a3" localSheetId="6" hidden="1">{"hilight2",#N/A,FALSE,"HILIGHT2"}</definedName>
    <definedName name="__a3" hidden="1">{"hilight2",#N/A,FALSE,"HILIGHT2"}</definedName>
    <definedName name="__a4" localSheetId="8" hidden="1">{"hilight3",#N/A,FALSE,"HILIGHT3"}</definedName>
    <definedName name="__a4" localSheetId="5" hidden="1">{"hilight3",#N/A,FALSE,"HILIGHT3"}</definedName>
    <definedName name="__a4" localSheetId="10" hidden="1">{"hilight3",#N/A,FALSE,"HILIGHT3"}</definedName>
    <definedName name="__a4" localSheetId="9" hidden="1">{"hilight3",#N/A,FALSE,"HILIGHT3"}</definedName>
    <definedName name="__a4" localSheetId="3" hidden="1">{"hilight3",#N/A,FALSE,"HILIGHT3"}</definedName>
    <definedName name="__a4" localSheetId="4" hidden="1">{"hilight3",#N/A,FALSE,"HILIGHT3"}</definedName>
    <definedName name="__a4" localSheetId="2" hidden="1">{"hilight3",#N/A,FALSE,"HILIGHT3"}</definedName>
    <definedName name="__a4" localSheetId="7" hidden="1">{"hilight3",#N/A,FALSE,"HILIGHT3"}</definedName>
    <definedName name="__a4" localSheetId="1" hidden="1">{"hilight3",#N/A,FALSE,"HILIGHT3"}</definedName>
    <definedName name="__a4" localSheetId="0" hidden="1">{"hilight3",#N/A,FALSE,"HILIGHT3"}</definedName>
    <definedName name="__a4" localSheetId="6" hidden="1">{"hilight3",#N/A,FALSE,"HILIGHT3"}</definedName>
    <definedName name="__a4" hidden="1">{"hilight3",#N/A,FALSE,"HILIGHT3"}</definedName>
    <definedName name="__a5" localSheetId="8" hidden="1">{"income",#N/A,FALSE,"INCOME"}</definedName>
    <definedName name="__a5" localSheetId="5" hidden="1">{"income",#N/A,FALSE,"INCOME"}</definedName>
    <definedName name="__a5" localSheetId="10" hidden="1">{"income",#N/A,FALSE,"INCOME"}</definedName>
    <definedName name="__a5" localSheetId="9" hidden="1">{"income",#N/A,FALSE,"INCOME"}</definedName>
    <definedName name="__a5" localSheetId="3" hidden="1">{"income",#N/A,FALSE,"INCOME"}</definedName>
    <definedName name="__a5" localSheetId="4" hidden="1">{"income",#N/A,FALSE,"INCOME"}</definedName>
    <definedName name="__a5" localSheetId="2" hidden="1">{"income",#N/A,FALSE,"INCOME"}</definedName>
    <definedName name="__a5" localSheetId="7" hidden="1">{"income",#N/A,FALSE,"INCOME"}</definedName>
    <definedName name="__a5" localSheetId="1" hidden="1">{"income",#N/A,FALSE,"INCOME"}</definedName>
    <definedName name="__a5" localSheetId="0" hidden="1">{"income",#N/A,FALSE,"INCOME"}</definedName>
    <definedName name="__a5" localSheetId="6" hidden="1">{"income",#N/A,FALSE,"INCOME"}</definedName>
    <definedName name="__a5" hidden="1">{"income",#N/A,FALSE,"INCOME"}</definedName>
    <definedName name="__a6" localSheetId="8" hidden="1">{"index",#N/A,FALSE,"INDEX"}</definedName>
    <definedName name="__a6" localSheetId="5" hidden="1">{"index",#N/A,FALSE,"INDEX"}</definedName>
    <definedName name="__a6" localSheetId="10" hidden="1">{"index",#N/A,FALSE,"INDEX"}</definedName>
    <definedName name="__a6" localSheetId="9" hidden="1">{"index",#N/A,FALSE,"INDEX"}</definedName>
    <definedName name="__a6" localSheetId="3" hidden="1">{"index",#N/A,FALSE,"INDEX"}</definedName>
    <definedName name="__a6" localSheetId="4" hidden="1">{"index",#N/A,FALSE,"INDEX"}</definedName>
    <definedName name="__a6" localSheetId="2" hidden="1">{"index",#N/A,FALSE,"INDEX"}</definedName>
    <definedName name="__a6" localSheetId="7" hidden="1">{"index",#N/A,FALSE,"INDEX"}</definedName>
    <definedName name="__a6" localSheetId="1" hidden="1">{"index",#N/A,FALSE,"INDEX"}</definedName>
    <definedName name="__a6" localSheetId="0" hidden="1">{"index",#N/A,FALSE,"INDEX"}</definedName>
    <definedName name="__a6" localSheetId="6" hidden="1">{"index",#N/A,FALSE,"INDEX"}</definedName>
    <definedName name="__a6" hidden="1">{"index",#N/A,FALSE,"INDEX"}</definedName>
    <definedName name="__a7" localSheetId="8" hidden="1">{"PRINT_EST",#N/A,FALSE,"ESTMON"}</definedName>
    <definedName name="__a7" localSheetId="5" hidden="1">{"PRINT_EST",#N/A,FALSE,"ESTMON"}</definedName>
    <definedName name="__a7" localSheetId="10" hidden="1">{"PRINT_EST",#N/A,FALSE,"ESTMON"}</definedName>
    <definedName name="__a7" localSheetId="9" hidden="1">{"PRINT_EST",#N/A,FALSE,"ESTMON"}</definedName>
    <definedName name="__a7" localSheetId="3" hidden="1">{"PRINT_EST",#N/A,FALSE,"ESTMON"}</definedName>
    <definedName name="__a7" localSheetId="4" hidden="1">{"PRINT_EST",#N/A,FALSE,"ESTMON"}</definedName>
    <definedName name="__a7" localSheetId="2" hidden="1">{"PRINT_EST",#N/A,FALSE,"ESTMON"}</definedName>
    <definedName name="__a7" localSheetId="7" hidden="1">{"PRINT_EST",#N/A,FALSE,"ESTMON"}</definedName>
    <definedName name="__a7" localSheetId="1" hidden="1">{"PRINT_EST",#N/A,FALSE,"ESTMON"}</definedName>
    <definedName name="__a7" localSheetId="0" hidden="1">{"PRINT_EST",#N/A,FALSE,"ESTMON"}</definedName>
    <definedName name="__a7" localSheetId="6" hidden="1">{"PRINT_EST",#N/A,FALSE,"ESTMON"}</definedName>
    <definedName name="__a7" hidden="1">{"PRINT_EST",#N/A,FALSE,"ESTMON"}</definedName>
    <definedName name="__a8" localSheetId="8" hidden="1">{"revsale",#N/A,FALSE,"REV-ยุพดี"}</definedName>
    <definedName name="__a8" localSheetId="5" hidden="1">{"revsale",#N/A,FALSE,"REV-ยุพดี"}</definedName>
    <definedName name="__a8" localSheetId="10" hidden="1">{"revsale",#N/A,FALSE,"REV-ยุพดี"}</definedName>
    <definedName name="__a8" localSheetId="9" hidden="1">{"revsale",#N/A,FALSE,"REV-ยุพดี"}</definedName>
    <definedName name="__a8" localSheetId="3" hidden="1">{"revsale",#N/A,FALSE,"REV-ยุพดี"}</definedName>
    <definedName name="__a8" localSheetId="4" hidden="1">{"revsale",#N/A,FALSE,"REV-ยุพดี"}</definedName>
    <definedName name="__a8" localSheetId="2" hidden="1">{"revsale",#N/A,FALSE,"REV-ยุพดี"}</definedName>
    <definedName name="__a8" localSheetId="7" hidden="1">{"revsale",#N/A,FALSE,"REV-ยุพดี"}</definedName>
    <definedName name="__a8" localSheetId="1" hidden="1">{"revsale",#N/A,FALSE,"REV-ยุพดี"}</definedName>
    <definedName name="__a8" localSheetId="0" hidden="1">{"revsale",#N/A,FALSE,"REV-ยุพดี"}</definedName>
    <definedName name="__a8" localSheetId="6" hidden="1">{"revsale",#N/A,FALSE,"REV-ยุพดี"}</definedName>
    <definedName name="__a8" hidden="1">{"revsale",#N/A,FALSE,"REV-ยุพดี"}</definedName>
    <definedName name="__a9" localSheetId="8" hidden="1">{"revable",#N/A,FALSE,"REVABLE"}</definedName>
    <definedName name="__a9" localSheetId="5" hidden="1">{"revable",#N/A,FALSE,"REVABLE"}</definedName>
    <definedName name="__a9" localSheetId="10" hidden="1">{"revable",#N/A,FALSE,"REVABLE"}</definedName>
    <definedName name="__a9" localSheetId="9" hidden="1">{"revable",#N/A,FALSE,"REVABLE"}</definedName>
    <definedName name="__a9" localSheetId="3" hidden="1">{"revable",#N/A,FALSE,"REVABLE"}</definedName>
    <definedName name="__a9" localSheetId="4" hidden="1">{"revable",#N/A,FALSE,"REVABLE"}</definedName>
    <definedName name="__a9" localSheetId="2" hidden="1">{"revable",#N/A,FALSE,"REVABLE"}</definedName>
    <definedName name="__a9" localSheetId="7" hidden="1">{"revable",#N/A,FALSE,"REVABLE"}</definedName>
    <definedName name="__a9" localSheetId="1" hidden="1">{"revable",#N/A,FALSE,"REVABLE"}</definedName>
    <definedName name="__a9" localSheetId="0" hidden="1">{"revable",#N/A,FALSE,"REVABLE"}</definedName>
    <definedName name="__a9" localSheetId="6" hidden="1">{"revable",#N/A,FALSE,"REVABLE"}</definedName>
    <definedName name="__a9" hidden="1">{"revable",#N/A,FALSE,"REVABLE"}</definedName>
    <definedName name="__FOH2006" hidden="1">{#N/A,#N/A,FALSE,"TL";#N/A,#N/A,FALSE,"KK";#N/A,#N/A,FALSE,"TS";#N/A,#N/A,FALSE,"KW";#N/A,#N/A,FALSE,"LP";#N/A,#N/A,FALSE,"DC"}</definedName>
    <definedName name="__KP300" hidden="1">{"level1",#N/A,FALSE,"1_LEV";"LEVEL1",#N/A,FALSE,"1_LEV"}</definedName>
    <definedName name="__xlfn.BAHTTEXT" hidden="1">#NAME?</definedName>
    <definedName name="_1_.0Print_Titles" localSheetId="5">#REF!,#REF!</definedName>
    <definedName name="_1_.0Print_Titles">#REF!,#REF!</definedName>
    <definedName name="_10_.0Print_Titles" localSheetId="5">#REF!,#REF!</definedName>
    <definedName name="_10_.0Print_Titles">#REF!,#REF!</definedName>
    <definedName name="_11_.0Print_Titles" localSheetId="5">#REF!,#REF!</definedName>
    <definedName name="_11_.0Print_Titles">#REF!,#REF!</definedName>
    <definedName name="_12_._Print_Titles" localSheetId="5">#REF!,#REF!</definedName>
    <definedName name="_12_._Print_Titles" localSheetId="4">#REF!,#REF!</definedName>
    <definedName name="_12_._Print_Titles">#REF!,#REF!</definedName>
    <definedName name="_12_.0Print_Titles" localSheetId="5">#REF!,#REF!</definedName>
    <definedName name="_12_.0Print_Titles">#REF!,#REF!</definedName>
    <definedName name="_12F" localSheetId="8" hidden="1">[2]DETAIL!#REF!</definedName>
    <definedName name="_12F" localSheetId="5" hidden="1">[2]DETAIL!#REF!</definedName>
    <definedName name="_12F" localSheetId="9" hidden="1">[2]DETAIL!#REF!</definedName>
    <definedName name="_12F" localSheetId="3" hidden="1">[2]DETAIL!#REF!</definedName>
    <definedName name="_12F" localSheetId="4" hidden="1">[2]DETAIL!#REF!</definedName>
    <definedName name="_12F" localSheetId="2" hidden="1">[2]DETAIL!#REF!</definedName>
    <definedName name="_12F" localSheetId="7" hidden="1">[2]DETAIL!#REF!</definedName>
    <definedName name="_12F" localSheetId="1" hidden="1">[2]DETAIL!#REF!</definedName>
    <definedName name="_12F" localSheetId="0" hidden="1">[2]DETAIL!#REF!</definedName>
    <definedName name="_12F" localSheetId="6" hidden="1">[2]DETAIL!#REF!</definedName>
    <definedName name="_12F" hidden="1">[2]DETAIL!#REF!</definedName>
    <definedName name="_13_._Print_Titles" localSheetId="5">#REF!,#REF!</definedName>
    <definedName name="_13_._Print_Titles" localSheetId="4">#REF!,#REF!</definedName>
    <definedName name="_13_._Print_Titles">#REF!,#REF!</definedName>
    <definedName name="_14_.0Print_Titles" localSheetId="5">#REF!,#REF!</definedName>
    <definedName name="_14_.0Print_Titles">#REF!,#REF!</definedName>
    <definedName name="_14F" localSheetId="8" hidden="1">[2]DETAIL!#REF!</definedName>
    <definedName name="_14F" localSheetId="5" hidden="1">[2]DETAIL!#REF!</definedName>
    <definedName name="_14F" localSheetId="9" hidden="1">[2]DETAIL!#REF!</definedName>
    <definedName name="_14F" localSheetId="3" hidden="1">[2]DETAIL!#REF!</definedName>
    <definedName name="_14F" localSheetId="4" hidden="1">[2]DETAIL!#REF!</definedName>
    <definedName name="_14F" localSheetId="2" hidden="1">[2]DETAIL!#REF!</definedName>
    <definedName name="_14F" localSheetId="7" hidden="1">[2]DETAIL!#REF!</definedName>
    <definedName name="_14F" localSheetId="1" hidden="1">[2]DETAIL!#REF!</definedName>
    <definedName name="_14F" localSheetId="0" hidden="1">[2]DETAIL!#REF!</definedName>
    <definedName name="_14F" localSheetId="6" hidden="1">[2]DETAIL!#REF!</definedName>
    <definedName name="_14F" hidden="1">[2]DETAIL!#REF!</definedName>
    <definedName name="_15_.0Print_Titles" localSheetId="5">#REF!,#REF!</definedName>
    <definedName name="_15_.0Print_Titles">#REF!,#REF!</definedName>
    <definedName name="_15_0_0_F" localSheetId="8" hidden="1">[2]DETAIL!#REF!</definedName>
    <definedName name="_15_0_0_F" localSheetId="5" hidden="1">[2]DETAIL!#REF!</definedName>
    <definedName name="_15_0_0_F" localSheetId="9" hidden="1">[2]DETAIL!#REF!</definedName>
    <definedName name="_15_0_0_F" localSheetId="3" hidden="1">[2]DETAIL!#REF!</definedName>
    <definedName name="_15_0_0_F" localSheetId="4" hidden="1">[2]DETAIL!#REF!</definedName>
    <definedName name="_15_0_0_F" localSheetId="2" hidden="1">[2]DETAIL!#REF!</definedName>
    <definedName name="_15_0_0_F" localSheetId="7" hidden="1">[2]DETAIL!#REF!</definedName>
    <definedName name="_15_0_0_F" localSheetId="1" hidden="1">[2]DETAIL!#REF!</definedName>
    <definedName name="_15_0_0_F" localSheetId="0" hidden="1">[2]DETAIL!#REF!</definedName>
    <definedName name="_15_0_0_F" localSheetId="6" hidden="1">[2]DETAIL!#REF!</definedName>
    <definedName name="_15_0_0_F" hidden="1">[2]DETAIL!#REF!</definedName>
    <definedName name="_15F" localSheetId="8" hidden="1">[2]DETAIL!#REF!</definedName>
    <definedName name="_15F" localSheetId="5" hidden="1">[2]DETAIL!#REF!</definedName>
    <definedName name="_15F" localSheetId="10" hidden="1">[2]DETAIL!#REF!</definedName>
    <definedName name="_15F" localSheetId="9" hidden="1">[2]DETAIL!#REF!</definedName>
    <definedName name="_15F" localSheetId="3" hidden="1">[2]DETAIL!#REF!</definedName>
    <definedName name="_15F" localSheetId="4" hidden="1">[2]DETAIL!#REF!</definedName>
    <definedName name="_15F" localSheetId="2" hidden="1">[2]DETAIL!#REF!</definedName>
    <definedName name="_15F" localSheetId="7" hidden="1">[2]DETAIL!#REF!</definedName>
    <definedName name="_15F" localSheetId="1" hidden="1">[2]DETAIL!#REF!</definedName>
    <definedName name="_15F" localSheetId="0" hidden="1">[2]DETAIL!#REF!</definedName>
    <definedName name="_15F" localSheetId="6" hidden="1">[2]DETAIL!#REF!</definedName>
    <definedName name="_15F" hidden="1">[2]DETAIL!#REF!</definedName>
    <definedName name="_16_.0Print_Titles" localSheetId="5">#REF!,#REF!</definedName>
    <definedName name="_16_.0Print_Titles">#REF!,#REF!</definedName>
    <definedName name="_19_.0Print_Titles" localSheetId="5">#REF!,#REF!</definedName>
    <definedName name="_19_.0Print_Titles" localSheetId="4">#REF!,#REF!</definedName>
    <definedName name="_19_.0Print_Titles">#REF!,#REF!</definedName>
    <definedName name="_19_0_0_F" localSheetId="8" hidden="1">[2]DETAIL!#REF!</definedName>
    <definedName name="_19_0_0_F" localSheetId="5" hidden="1">[2]DETAIL!#REF!</definedName>
    <definedName name="_19_0_0_F" localSheetId="10" hidden="1">[2]DETAIL!#REF!</definedName>
    <definedName name="_19_0_0_F" localSheetId="9" hidden="1">[2]DETAIL!#REF!</definedName>
    <definedName name="_19_0_0_F" localSheetId="3" hidden="1">[2]DETAIL!#REF!</definedName>
    <definedName name="_19_0_0_F" localSheetId="2" hidden="1">[2]DETAIL!#REF!</definedName>
    <definedName name="_19_0_0_F" localSheetId="7" hidden="1">[2]DETAIL!#REF!</definedName>
    <definedName name="_19_0_0_F" localSheetId="1" hidden="1">[2]DETAIL!#REF!</definedName>
    <definedName name="_19_0_0_F" localSheetId="0" hidden="1">[2]DETAIL!#REF!</definedName>
    <definedName name="_19_0_0_F" localSheetId="6" hidden="1">[2]DETAIL!#REF!</definedName>
    <definedName name="_19_0_0_F" hidden="1">[2]DETAIL!#REF!</definedName>
    <definedName name="_2_.0Print_Titles" localSheetId="5">#REF!,#REF!</definedName>
    <definedName name="_2_.0Print_Titles" localSheetId="4">#REF!,#REF!</definedName>
    <definedName name="_2_.0Print_Titles">#REF!,#REF!</definedName>
    <definedName name="_2_0_0_F" localSheetId="8" hidden="1">[2]DETAIL!#REF!</definedName>
    <definedName name="_2_0_0_F" localSheetId="5" hidden="1">[2]DETAIL!#REF!</definedName>
    <definedName name="_2_0_0_F" localSheetId="10" hidden="1">[2]DETAIL!#REF!</definedName>
    <definedName name="_2_0_0_F" localSheetId="9" hidden="1">[2]DETAIL!#REF!</definedName>
    <definedName name="_2_0_0_F" localSheetId="3" hidden="1">[2]DETAIL!#REF!</definedName>
    <definedName name="_2_0_0_F" localSheetId="2" hidden="1">[2]DETAIL!#REF!</definedName>
    <definedName name="_2_0_0_F" localSheetId="7" hidden="1">[2]DETAIL!#REF!</definedName>
    <definedName name="_2_0_0_F" localSheetId="1" hidden="1">[2]DETAIL!#REF!</definedName>
    <definedName name="_2_0_0_F" localSheetId="0" hidden="1">[2]DETAIL!#REF!</definedName>
    <definedName name="_2_0_0_F" localSheetId="6" hidden="1">[2]DETAIL!#REF!</definedName>
    <definedName name="_2_0_0_F" hidden="1">[2]DETAIL!#REF!</definedName>
    <definedName name="_20_.0Print_Titles" localSheetId="5">#REF!,#REF!</definedName>
    <definedName name="_20_.0Print_Titles" localSheetId="4">#REF!,#REF!</definedName>
    <definedName name="_20_.0Print_Titles">#REF!,#REF!</definedName>
    <definedName name="_20_0_0_F" localSheetId="8" hidden="1">[2]DETAIL!#REF!</definedName>
    <definedName name="_20_0_0_F" localSheetId="5" hidden="1">[2]DETAIL!#REF!</definedName>
    <definedName name="_20_0_0_F" localSheetId="10" hidden="1">[2]DETAIL!#REF!</definedName>
    <definedName name="_20_0_0_F" localSheetId="9" hidden="1">[2]DETAIL!#REF!</definedName>
    <definedName name="_20_0_0_F" localSheetId="3" hidden="1">[2]DETAIL!#REF!</definedName>
    <definedName name="_20_0_0_F" localSheetId="4" hidden="1">[2]DETAIL!#REF!</definedName>
    <definedName name="_20_0_0_F" localSheetId="2" hidden="1">[2]DETAIL!#REF!</definedName>
    <definedName name="_20_0_0_F" localSheetId="7" hidden="1">[2]DETAIL!#REF!</definedName>
    <definedName name="_20_0_0_F" localSheetId="1" hidden="1">[2]DETAIL!#REF!</definedName>
    <definedName name="_20_0_0_F" localSheetId="0" hidden="1">[2]DETAIL!#REF!</definedName>
    <definedName name="_20_0_0_F" localSheetId="6" hidden="1">[2]DETAIL!#REF!</definedName>
    <definedName name="_20_0_0_F" hidden="1">[2]DETAIL!#REF!</definedName>
    <definedName name="_21_0_0_F" localSheetId="8" hidden="1">[2]DETAIL!#REF!</definedName>
    <definedName name="_21_0_0_F" localSheetId="5" hidden="1">[2]DETAIL!#REF!</definedName>
    <definedName name="_21_0_0_F" localSheetId="10" hidden="1">[2]DETAIL!#REF!</definedName>
    <definedName name="_21_0_0_F" localSheetId="9" hidden="1">[2]DETAIL!#REF!</definedName>
    <definedName name="_21_0_0_F" localSheetId="3" hidden="1">[2]DETAIL!#REF!</definedName>
    <definedName name="_21_0_0_F" localSheetId="4" hidden="1">[2]DETAIL!#REF!</definedName>
    <definedName name="_21_0_0_F" localSheetId="2" hidden="1">[2]DETAIL!#REF!</definedName>
    <definedName name="_21_0_0_F" localSheetId="7" hidden="1">[2]DETAIL!#REF!</definedName>
    <definedName name="_21_0_0_F" localSheetId="1" hidden="1">[2]DETAIL!#REF!</definedName>
    <definedName name="_21_0_0_F" localSheetId="0" hidden="1">[2]DETAIL!#REF!</definedName>
    <definedName name="_21_0_0_F" localSheetId="6" hidden="1">[2]DETAIL!#REF!</definedName>
    <definedName name="_21_0_0_F" hidden="1">[2]DETAIL!#REF!</definedName>
    <definedName name="_25_.0Print_Titles" localSheetId="5">#REF!,#REF!</definedName>
    <definedName name="_25_.0Print_Titles" localSheetId="4">#REF!,#REF!</definedName>
    <definedName name="_25_.0Print_Titles">#REF!,#REF!</definedName>
    <definedName name="_26_.0Print_Titles" localSheetId="5">#REF!,#REF!</definedName>
    <definedName name="_26_.0Print_Titles" localSheetId="4">#REF!,#REF!</definedName>
    <definedName name="_26_.0Print_Titles">#REF!,#REF!</definedName>
    <definedName name="_26_0_0_F" localSheetId="8" hidden="1">[2]DETAIL!#REF!</definedName>
    <definedName name="_26_0_0_F" localSheetId="5" hidden="1">[2]DETAIL!#REF!</definedName>
    <definedName name="_26_0_0_F" localSheetId="10" hidden="1">[2]DETAIL!#REF!</definedName>
    <definedName name="_26_0_0_F" localSheetId="9" hidden="1">[2]DETAIL!#REF!</definedName>
    <definedName name="_26_0_0_F" localSheetId="3" hidden="1">[2]DETAIL!#REF!</definedName>
    <definedName name="_26_0_0_F" localSheetId="4" hidden="1">[2]DETAIL!#REF!</definedName>
    <definedName name="_26_0_0_F" localSheetId="2" hidden="1">[2]DETAIL!#REF!</definedName>
    <definedName name="_26_0_0_F" localSheetId="7" hidden="1">[2]DETAIL!#REF!</definedName>
    <definedName name="_26_0_0_F" localSheetId="1" hidden="1">[2]DETAIL!#REF!</definedName>
    <definedName name="_26_0_0_F" localSheetId="0" hidden="1">[2]DETAIL!#REF!</definedName>
    <definedName name="_26_0_0_F" localSheetId="6" hidden="1">[2]DETAIL!#REF!</definedName>
    <definedName name="_26_0_0_F" hidden="1">[2]DETAIL!#REF!</definedName>
    <definedName name="_27_0_0_F" localSheetId="8" hidden="1">[2]DETAIL!#REF!</definedName>
    <definedName name="_27_0_0_F" localSheetId="5" hidden="1">[2]DETAIL!#REF!</definedName>
    <definedName name="_27_0_0_F" localSheetId="10" hidden="1">[2]DETAIL!#REF!</definedName>
    <definedName name="_27_0_0_F" localSheetId="9" hidden="1">[2]DETAIL!#REF!</definedName>
    <definedName name="_27_0_0_F" localSheetId="3" hidden="1">[2]DETAIL!#REF!</definedName>
    <definedName name="_27_0_0_F" localSheetId="4" hidden="1">[2]DETAIL!#REF!</definedName>
    <definedName name="_27_0_0_F" localSheetId="2" hidden="1">[2]DETAIL!#REF!</definedName>
    <definedName name="_27_0_0_F" localSheetId="7" hidden="1">[2]DETAIL!#REF!</definedName>
    <definedName name="_27_0_0_F" localSheetId="1" hidden="1">[2]DETAIL!#REF!</definedName>
    <definedName name="_27_0_0_F" localSheetId="0" hidden="1">[2]DETAIL!#REF!</definedName>
    <definedName name="_27_0_0_F" localSheetId="6" hidden="1">[2]DETAIL!#REF!</definedName>
    <definedName name="_27_0_0_F" hidden="1">[2]DETAIL!#REF!</definedName>
    <definedName name="_28_0_0_F" localSheetId="8" hidden="1">[2]DETAIL!#REF!</definedName>
    <definedName name="_28_0_0_F" localSheetId="5" hidden="1">[2]DETAIL!#REF!</definedName>
    <definedName name="_28_0_0_F" localSheetId="10" hidden="1">[2]DETAIL!#REF!</definedName>
    <definedName name="_28_0_0_F" localSheetId="9" hidden="1">[2]DETAIL!#REF!</definedName>
    <definedName name="_28_0_0_F" localSheetId="3" hidden="1">[2]DETAIL!#REF!</definedName>
    <definedName name="_28_0_0_F" localSheetId="2" hidden="1">[2]DETAIL!#REF!</definedName>
    <definedName name="_28_0_0_F" localSheetId="7" hidden="1">[2]DETAIL!#REF!</definedName>
    <definedName name="_28_0_0_F" localSheetId="1" hidden="1">[2]DETAIL!#REF!</definedName>
    <definedName name="_28_0_0_F" localSheetId="0" hidden="1">[2]DETAIL!#REF!</definedName>
    <definedName name="_28_0_0_F" localSheetId="6" hidden="1">[2]DETAIL!#REF!</definedName>
    <definedName name="_28_0_0_F" hidden="1">[2]DETAIL!#REF!</definedName>
    <definedName name="_2F" localSheetId="8" hidden="1">[2]DETAIL!#REF!</definedName>
    <definedName name="_2F" localSheetId="5" hidden="1">[2]DETAIL!#REF!</definedName>
    <definedName name="_2F" localSheetId="9" hidden="1">[2]DETAIL!#REF!</definedName>
    <definedName name="_2F" localSheetId="3" hidden="1">[2]DETAIL!#REF!</definedName>
    <definedName name="_2F" localSheetId="2" hidden="1">[2]DETAIL!#REF!</definedName>
    <definedName name="_2F" localSheetId="7" hidden="1">[2]DETAIL!#REF!</definedName>
    <definedName name="_2F" localSheetId="1" hidden="1">[2]DETAIL!#REF!</definedName>
    <definedName name="_2F" localSheetId="0" hidden="1">[2]DETAIL!#REF!</definedName>
    <definedName name="_2F" localSheetId="6" hidden="1">[2]DETAIL!#REF!</definedName>
    <definedName name="_2F" hidden="1">[2]DETAIL!#REF!</definedName>
    <definedName name="_3_._Print_Titles" localSheetId="5">#REF!,#REF!</definedName>
    <definedName name="_3_._Print_Titles" localSheetId="4">#REF!,#REF!</definedName>
    <definedName name="_3_._Print_Titles">#REF!,#REF!</definedName>
    <definedName name="_3_.0Print_Titles" localSheetId="5">#REF!,#REF!</definedName>
    <definedName name="_3_.0Print_Titles" localSheetId="4">#REF!,#REF!</definedName>
    <definedName name="_3_.0Print_Titles">#REF!,#REF!</definedName>
    <definedName name="_3_0_0_F" localSheetId="8" hidden="1">[2]DETAIL!#REF!</definedName>
    <definedName name="_3_0_0_F" localSheetId="5" hidden="1">[2]DETAIL!#REF!</definedName>
    <definedName name="_3_0_0_F" localSheetId="10" hidden="1">[2]DETAIL!#REF!</definedName>
    <definedName name="_3_0_0_F" localSheetId="9" hidden="1">[2]DETAIL!#REF!</definedName>
    <definedName name="_3_0_0_F" localSheetId="3" hidden="1">[2]DETAIL!#REF!</definedName>
    <definedName name="_3_0_0_F" localSheetId="4" hidden="1">[2]DETAIL!#REF!</definedName>
    <definedName name="_3_0_0_F" localSheetId="2" hidden="1">[2]DETAIL!#REF!</definedName>
    <definedName name="_3_0_0_F" localSheetId="7" hidden="1">[2]DETAIL!#REF!</definedName>
    <definedName name="_3_0_0_F" localSheetId="1" hidden="1">[2]DETAIL!#REF!</definedName>
    <definedName name="_3_0_0_F" localSheetId="0" hidden="1">[2]DETAIL!#REF!</definedName>
    <definedName name="_3_0_0_F" localSheetId="6" hidden="1">[2]DETAIL!#REF!</definedName>
    <definedName name="_3_0_0_F" hidden="1">[2]DETAIL!#REF!</definedName>
    <definedName name="_300_0_0_F" hidden="1">[2]DETAIL!#REF!</definedName>
    <definedName name="_301_0_0_F" hidden="1">[2]DETAIL!#REF!</definedName>
    <definedName name="_36_0_0_F" localSheetId="8" hidden="1">[2]DETAIL!#REF!</definedName>
    <definedName name="_36_0_0_F" localSheetId="5" hidden="1">[2]DETAIL!#REF!</definedName>
    <definedName name="_36_0_0_F" localSheetId="9" hidden="1">[2]DETAIL!#REF!</definedName>
    <definedName name="_36_0_0_F" localSheetId="3" hidden="1">[2]DETAIL!#REF!</definedName>
    <definedName name="_36_0_0_F" localSheetId="4" hidden="1">[2]DETAIL!#REF!</definedName>
    <definedName name="_36_0_0_F" localSheetId="2" hidden="1">[2]DETAIL!#REF!</definedName>
    <definedName name="_36_0_0_F" localSheetId="7" hidden="1">[2]DETAIL!#REF!</definedName>
    <definedName name="_36_0_0_F" localSheetId="1" hidden="1">[2]DETAIL!#REF!</definedName>
    <definedName name="_36_0_0_F" localSheetId="0" hidden="1">[2]DETAIL!#REF!</definedName>
    <definedName name="_36_0_0_F" localSheetId="6" hidden="1">[2]DETAIL!#REF!</definedName>
    <definedName name="_36_0_0_F" hidden="1">[2]DETAIL!#REF!</definedName>
    <definedName name="_37_0_0_F" localSheetId="8" hidden="1">[2]DETAIL!#REF!</definedName>
    <definedName name="_37_0_0_F" localSheetId="5" hidden="1">[2]DETAIL!#REF!</definedName>
    <definedName name="_37_0_0_F" localSheetId="9" hidden="1">[2]DETAIL!#REF!</definedName>
    <definedName name="_37_0_0_F" localSheetId="3" hidden="1">[2]DETAIL!#REF!</definedName>
    <definedName name="_37_0_0_F" localSheetId="4" hidden="1">[2]DETAIL!#REF!</definedName>
    <definedName name="_37_0_0_F" localSheetId="2" hidden="1">[2]DETAIL!#REF!</definedName>
    <definedName name="_37_0_0_F" localSheetId="7" hidden="1">[2]DETAIL!#REF!</definedName>
    <definedName name="_37_0_0_F" localSheetId="1" hidden="1">[2]DETAIL!#REF!</definedName>
    <definedName name="_37_0_0_F" localSheetId="0" hidden="1">[2]DETAIL!#REF!</definedName>
    <definedName name="_37_0_0_F" localSheetId="6" hidden="1">[2]DETAIL!#REF!</definedName>
    <definedName name="_37_0_0_F" hidden="1">[2]DETAIL!#REF!</definedName>
    <definedName name="_4_._Print_Titles" localSheetId="5">#REF!,#REF!</definedName>
    <definedName name="_4_._Print_Titles" localSheetId="4">#REF!,#REF!</definedName>
    <definedName name="_4_._Print_Titles">#REF!,#REF!</definedName>
    <definedName name="_4_.0Print_Titles" localSheetId="5">#REF!,#REF!</definedName>
    <definedName name="_4_.0Print_Titles">#REF!,#REF!</definedName>
    <definedName name="_4_0_0_F" localSheetId="8" hidden="1">[2]DETAIL!#REF!</definedName>
    <definedName name="_4_0_0_F" localSheetId="5" hidden="1">[2]DETAIL!#REF!</definedName>
    <definedName name="_4_0_0_F" localSheetId="9" hidden="1">[2]DETAIL!#REF!</definedName>
    <definedName name="_4_0_0_F" localSheetId="3" hidden="1">[2]DETAIL!#REF!</definedName>
    <definedName name="_4_0_0_F" localSheetId="2" hidden="1">[2]DETAIL!#REF!</definedName>
    <definedName name="_4_0_0_F" localSheetId="7" hidden="1">[2]DETAIL!#REF!</definedName>
    <definedName name="_4_0_0_F" localSheetId="1" hidden="1">[2]DETAIL!#REF!</definedName>
    <definedName name="_4_0_0_F" localSheetId="0" hidden="1">[2]DETAIL!#REF!</definedName>
    <definedName name="_4_0_0_F" localSheetId="6" hidden="1">[2]DETAIL!#REF!</definedName>
    <definedName name="_4_0_0_F" hidden="1">[2]DETAIL!#REF!</definedName>
    <definedName name="_4F" localSheetId="8" hidden="1">[2]DETAIL!#REF!</definedName>
    <definedName name="_4F" localSheetId="5" hidden="1">[2]DETAIL!#REF!</definedName>
    <definedName name="_4F" localSheetId="9" hidden="1">[2]DETAIL!#REF!</definedName>
    <definedName name="_4F" localSheetId="3" hidden="1">[2]DETAIL!#REF!</definedName>
    <definedName name="_4F" localSheetId="4" hidden="1">[2]DETAIL!#REF!</definedName>
    <definedName name="_4F" localSheetId="2" hidden="1">[2]DETAIL!#REF!</definedName>
    <definedName name="_4F" localSheetId="7" hidden="1">[2]DETAIL!#REF!</definedName>
    <definedName name="_4F" localSheetId="1" hidden="1">[2]DETAIL!#REF!</definedName>
    <definedName name="_4F" localSheetId="0" hidden="1">[2]DETAIL!#REF!</definedName>
    <definedName name="_4F" localSheetId="6" hidden="1">[2]DETAIL!#REF!</definedName>
    <definedName name="_4F" hidden="1">[2]DETAIL!#REF!</definedName>
    <definedName name="_5_0_0_F" localSheetId="8" hidden="1">[2]DETAIL!#REF!</definedName>
    <definedName name="_5_0_0_F" localSheetId="5" hidden="1">[2]DETAIL!#REF!</definedName>
    <definedName name="_5_0_0_F" localSheetId="9" hidden="1">[2]DETAIL!#REF!</definedName>
    <definedName name="_5_0_0_F" localSheetId="3" hidden="1">[2]DETAIL!#REF!</definedName>
    <definedName name="_5_0_0_F" localSheetId="4" hidden="1">[2]DETAIL!#REF!</definedName>
    <definedName name="_5_0_0_F" localSheetId="2" hidden="1">[2]DETAIL!#REF!</definedName>
    <definedName name="_5_0_0_F" localSheetId="7" hidden="1">[2]DETAIL!#REF!</definedName>
    <definedName name="_5_0_0_F" localSheetId="1" hidden="1">[2]DETAIL!#REF!</definedName>
    <definedName name="_5_0_0_F" localSheetId="0" hidden="1">[2]DETAIL!#REF!</definedName>
    <definedName name="_5_0_0_F" localSheetId="6" hidden="1">[2]DETAIL!#REF!</definedName>
    <definedName name="_5_0_0_F" hidden="1">[2]DETAIL!#REF!</definedName>
    <definedName name="_5F" localSheetId="8" hidden="1">[2]DETAIL!#REF!</definedName>
    <definedName name="_5F" localSheetId="5" hidden="1">[2]DETAIL!#REF!</definedName>
    <definedName name="_5F" localSheetId="9" hidden="1">[2]DETAIL!#REF!</definedName>
    <definedName name="_5F" localSheetId="3" hidden="1">[2]DETAIL!#REF!</definedName>
    <definedName name="_5F" localSheetId="4" hidden="1">[2]DETAIL!#REF!</definedName>
    <definedName name="_5F" localSheetId="2" hidden="1">[2]DETAIL!#REF!</definedName>
    <definedName name="_5F" localSheetId="7" hidden="1">[2]DETAIL!#REF!</definedName>
    <definedName name="_5F" localSheetId="1" hidden="1">[2]DETAIL!#REF!</definedName>
    <definedName name="_5F" localSheetId="0" hidden="1">[2]DETAIL!#REF!</definedName>
    <definedName name="_5F" localSheetId="6" hidden="1">[2]DETAIL!#REF!</definedName>
    <definedName name="_5F" hidden="1">[2]DETAIL!#REF!</definedName>
    <definedName name="_6_.0Print_Titles" localSheetId="5">#REF!,#REF!</definedName>
    <definedName name="_6_.0Print_Titles" localSheetId="4">#REF!,#REF!</definedName>
    <definedName name="_6_.0Print_Titles">#REF!,#REF!</definedName>
    <definedName name="_6_0_0_F" localSheetId="8" hidden="1">[2]DETAIL!#REF!</definedName>
    <definedName name="_6_0_0_F" localSheetId="5" hidden="1">[2]DETAIL!#REF!</definedName>
    <definedName name="_6_0_0_F" localSheetId="10" hidden="1">[2]DETAIL!#REF!</definedName>
    <definedName name="_6_0_0_F" localSheetId="9" hidden="1">[2]DETAIL!#REF!</definedName>
    <definedName name="_6_0_0_F" localSheetId="3" hidden="1">[2]DETAIL!#REF!</definedName>
    <definedName name="_6_0_0_F" localSheetId="4" hidden="1">[2]DETAIL!#REF!</definedName>
    <definedName name="_6_0_0_F" localSheetId="2" hidden="1">[2]DETAIL!#REF!</definedName>
    <definedName name="_6_0_0_F" localSheetId="7" hidden="1">[2]DETAIL!#REF!</definedName>
    <definedName name="_6_0_0_F" localSheetId="1" hidden="1">[2]DETAIL!#REF!</definedName>
    <definedName name="_6_0_0_F" localSheetId="0" hidden="1">[2]DETAIL!#REF!</definedName>
    <definedName name="_6_0_0_F" localSheetId="6" hidden="1">[2]DETAIL!#REF!</definedName>
    <definedName name="_6_0_0_F" hidden="1">[2]DETAIL!#REF!</definedName>
    <definedName name="_7_.0Print_Titles" localSheetId="5">#REF!,#REF!</definedName>
    <definedName name="_7_.0Print_Titles" localSheetId="4">#REF!,#REF!</definedName>
    <definedName name="_7_.0Print_Titles">#REF!,#REF!</definedName>
    <definedName name="_7_0_0_F" localSheetId="8" hidden="1">[2]DETAIL!#REF!</definedName>
    <definedName name="_7_0_0_F" localSheetId="5" hidden="1">[2]DETAIL!#REF!</definedName>
    <definedName name="_7_0_0_F" localSheetId="9" hidden="1">[2]DETAIL!#REF!</definedName>
    <definedName name="_7_0_0_F" localSheetId="3" hidden="1">[2]DETAIL!#REF!</definedName>
    <definedName name="_7_0_0_F" localSheetId="4" hidden="1">[2]DETAIL!#REF!</definedName>
    <definedName name="_7_0_0_F" localSheetId="2" hidden="1">[2]DETAIL!#REF!</definedName>
    <definedName name="_7_0_0_F" localSheetId="7" hidden="1">[2]DETAIL!#REF!</definedName>
    <definedName name="_7_0_0_F" localSheetId="1" hidden="1">[2]DETAIL!#REF!</definedName>
    <definedName name="_7_0_0_F" localSheetId="0" hidden="1">[2]DETAIL!#REF!</definedName>
    <definedName name="_7_0_0_F" localSheetId="6" hidden="1">[2]DETAIL!#REF!</definedName>
    <definedName name="_7_0_0_F" hidden="1">[2]DETAIL!#REF!</definedName>
    <definedName name="_8_.0Print_Titles" localSheetId="5">#REF!,#REF!</definedName>
    <definedName name="_8_.0Print_Titles" localSheetId="4">#REF!,#REF!</definedName>
    <definedName name="_8_.0Print_Titles">#REF!,#REF!</definedName>
    <definedName name="_8_0_0_F" hidden="1">[2]DETAIL!#REF!</definedName>
    <definedName name="_9_._Print_Titles" localSheetId="5">#REF!,#REF!</definedName>
    <definedName name="_9_._Print_Titles" localSheetId="4">#REF!,#REF!</definedName>
    <definedName name="_9_._Print_Titles">#REF!,#REF!</definedName>
    <definedName name="_9_.0Print_Titles" localSheetId="5">#REF!,#REF!</definedName>
    <definedName name="_9_.0Print_Titles" localSheetId="4">#REF!,#REF!</definedName>
    <definedName name="_9_.0Print_Titles">#REF!,#REF!</definedName>
    <definedName name="_a1" localSheetId="8" hidden="1">{"cashflow",#N/A,FALSE,"CASHFLOW "}</definedName>
    <definedName name="_a1" localSheetId="5" hidden="1">{"cashflow",#N/A,FALSE,"CASHFLOW "}</definedName>
    <definedName name="_a1" localSheetId="10" hidden="1">{"cashflow",#N/A,FALSE,"CASHFLOW "}</definedName>
    <definedName name="_a1" localSheetId="9" hidden="1">{"cashflow",#N/A,FALSE,"CASHFLOW "}</definedName>
    <definedName name="_a1" localSheetId="3" hidden="1">{"cashflow",#N/A,FALSE,"CASHFLOW "}</definedName>
    <definedName name="_a1" localSheetId="4" hidden="1">{"cashflow",#N/A,FALSE,"CASHFLOW "}</definedName>
    <definedName name="_a1" localSheetId="2" hidden="1">{"cashflow",#N/A,FALSE,"CASHFLOW "}</definedName>
    <definedName name="_a1" localSheetId="7" hidden="1">{"cashflow",#N/A,FALSE,"CASHFLOW "}</definedName>
    <definedName name="_a1" localSheetId="1" hidden="1">{"cashflow",#N/A,FALSE,"CASHFLOW "}</definedName>
    <definedName name="_a1" localSheetId="0" hidden="1">{"cashflow",#N/A,FALSE,"CASHFLOW "}</definedName>
    <definedName name="_a1" localSheetId="6" hidden="1">{"cashflow",#N/A,FALSE,"CASHFLOW "}</definedName>
    <definedName name="_a1" hidden="1">{"cashflow",#N/A,FALSE,"CASHFLOW "}</definedName>
    <definedName name="_a10" localSheetId="8" hidden="1">{"sales",#N/A,FALSE,"SALES"}</definedName>
    <definedName name="_a10" localSheetId="5" hidden="1">{"sales",#N/A,FALSE,"SALES"}</definedName>
    <definedName name="_a10" localSheetId="10" hidden="1">{"sales",#N/A,FALSE,"SALES"}</definedName>
    <definedName name="_a10" localSheetId="9" hidden="1">{"sales",#N/A,FALSE,"SALES"}</definedName>
    <definedName name="_a10" localSheetId="3" hidden="1">{"sales",#N/A,FALSE,"SALES"}</definedName>
    <definedName name="_a10" localSheetId="4" hidden="1">{"sales",#N/A,FALSE,"SALES"}</definedName>
    <definedName name="_a10" localSheetId="2" hidden="1">{"sales",#N/A,FALSE,"SALES"}</definedName>
    <definedName name="_a10" localSheetId="7" hidden="1">{"sales",#N/A,FALSE,"SALES"}</definedName>
    <definedName name="_a10" localSheetId="1" hidden="1">{"sales",#N/A,FALSE,"SALES"}</definedName>
    <definedName name="_a10" localSheetId="0" hidden="1">{"sales",#N/A,FALSE,"SALES"}</definedName>
    <definedName name="_a10" localSheetId="6" hidden="1">{"sales",#N/A,FALSE,"SALES"}</definedName>
    <definedName name="_a10" hidden="1">{"sales",#N/A,FALSE,"SALES"}</definedName>
    <definedName name="_a2" localSheetId="8" hidden="1">{"hilight1",#N/A,FALSE,"HILIGHT1"}</definedName>
    <definedName name="_a2" localSheetId="5" hidden="1">{"hilight1",#N/A,FALSE,"HILIGHT1"}</definedName>
    <definedName name="_a2" localSheetId="10" hidden="1">{"hilight1",#N/A,FALSE,"HILIGHT1"}</definedName>
    <definedName name="_a2" localSheetId="9" hidden="1">{"hilight1",#N/A,FALSE,"HILIGHT1"}</definedName>
    <definedName name="_a2" localSheetId="3" hidden="1">{"hilight1",#N/A,FALSE,"HILIGHT1"}</definedName>
    <definedName name="_a2" localSheetId="4" hidden="1">{"hilight1",#N/A,FALSE,"HILIGHT1"}</definedName>
    <definedName name="_a2" localSheetId="2" hidden="1">{"hilight1",#N/A,FALSE,"HILIGHT1"}</definedName>
    <definedName name="_a2" localSheetId="7" hidden="1">{"hilight1",#N/A,FALSE,"HILIGHT1"}</definedName>
    <definedName name="_a2" localSheetId="1" hidden="1">{"hilight1",#N/A,FALSE,"HILIGHT1"}</definedName>
    <definedName name="_a2" localSheetId="0" hidden="1">{"hilight1",#N/A,FALSE,"HILIGHT1"}</definedName>
    <definedName name="_a2" localSheetId="6" hidden="1">{"hilight1",#N/A,FALSE,"HILIGHT1"}</definedName>
    <definedName name="_a2" hidden="1">{"hilight1",#N/A,FALSE,"HILIGHT1"}</definedName>
    <definedName name="_a3" localSheetId="8" hidden="1">{"hilight2",#N/A,FALSE,"HILIGHT2"}</definedName>
    <definedName name="_a3" localSheetId="5" hidden="1">{"hilight2",#N/A,FALSE,"HILIGHT2"}</definedName>
    <definedName name="_a3" localSheetId="10" hidden="1">{"hilight2",#N/A,FALSE,"HILIGHT2"}</definedName>
    <definedName name="_a3" localSheetId="9" hidden="1">{"hilight2",#N/A,FALSE,"HILIGHT2"}</definedName>
    <definedName name="_a3" localSheetId="3" hidden="1">{"hilight2",#N/A,FALSE,"HILIGHT2"}</definedName>
    <definedName name="_a3" localSheetId="4" hidden="1">{"hilight2",#N/A,FALSE,"HILIGHT2"}</definedName>
    <definedName name="_a3" localSheetId="2" hidden="1">{"hilight2",#N/A,FALSE,"HILIGHT2"}</definedName>
    <definedName name="_a3" localSheetId="7" hidden="1">{"hilight2",#N/A,FALSE,"HILIGHT2"}</definedName>
    <definedName name="_a3" localSheetId="1" hidden="1">{"hilight2",#N/A,FALSE,"HILIGHT2"}</definedName>
    <definedName name="_a3" localSheetId="0" hidden="1">{"hilight2",#N/A,FALSE,"HILIGHT2"}</definedName>
    <definedName name="_a3" localSheetId="6" hidden="1">{"hilight2",#N/A,FALSE,"HILIGHT2"}</definedName>
    <definedName name="_a3" hidden="1">{"hilight2",#N/A,FALSE,"HILIGHT2"}</definedName>
    <definedName name="_a4" localSheetId="8" hidden="1">{"hilight3",#N/A,FALSE,"HILIGHT3"}</definedName>
    <definedName name="_a4" localSheetId="5" hidden="1">{"hilight3",#N/A,FALSE,"HILIGHT3"}</definedName>
    <definedName name="_a4" localSheetId="10" hidden="1">{"hilight3",#N/A,FALSE,"HILIGHT3"}</definedName>
    <definedName name="_a4" localSheetId="9" hidden="1">{"hilight3",#N/A,FALSE,"HILIGHT3"}</definedName>
    <definedName name="_a4" localSheetId="3" hidden="1">{"hilight3",#N/A,FALSE,"HILIGHT3"}</definedName>
    <definedName name="_a4" localSheetId="4" hidden="1">{"hilight3",#N/A,FALSE,"HILIGHT3"}</definedName>
    <definedName name="_a4" localSheetId="2" hidden="1">{"hilight3",#N/A,FALSE,"HILIGHT3"}</definedName>
    <definedName name="_a4" localSheetId="7" hidden="1">{"hilight3",#N/A,FALSE,"HILIGHT3"}</definedName>
    <definedName name="_a4" localSheetId="1" hidden="1">{"hilight3",#N/A,FALSE,"HILIGHT3"}</definedName>
    <definedName name="_a4" localSheetId="0" hidden="1">{"hilight3",#N/A,FALSE,"HILIGHT3"}</definedName>
    <definedName name="_a4" localSheetId="6" hidden="1">{"hilight3",#N/A,FALSE,"HILIGHT3"}</definedName>
    <definedName name="_a4" hidden="1">{"hilight3",#N/A,FALSE,"HILIGHT3"}</definedName>
    <definedName name="_a5" localSheetId="8" hidden="1">{"income",#N/A,FALSE,"INCOME"}</definedName>
    <definedName name="_a5" localSheetId="5" hidden="1">{"income",#N/A,FALSE,"INCOME"}</definedName>
    <definedName name="_a5" localSheetId="10" hidden="1">{"income",#N/A,FALSE,"INCOME"}</definedName>
    <definedName name="_a5" localSheetId="9" hidden="1">{"income",#N/A,FALSE,"INCOME"}</definedName>
    <definedName name="_a5" localSheetId="3" hidden="1">{"income",#N/A,FALSE,"INCOME"}</definedName>
    <definedName name="_a5" localSheetId="4" hidden="1">{"income",#N/A,FALSE,"INCOME"}</definedName>
    <definedName name="_a5" localSheetId="2" hidden="1">{"income",#N/A,FALSE,"INCOME"}</definedName>
    <definedName name="_a5" localSheetId="7" hidden="1">{"income",#N/A,FALSE,"INCOME"}</definedName>
    <definedName name="_a5" localSheetId="1" hidden="1">{"income",#N/A,FALSE,"INCOME"}</definedName>
    <definedName name="_a5" localSheetId="0" hidden="1">{"income",#N/A,FALSE,"INCOME"}</definedName>
    <definedName name="_a5" localSheetId="6" hidden="1">{"income",#N/A,FALSE,"INCOME"}</definedName>
    <definedName name="_a5" hidden="1">{"income",#N/A,FALSE,"INCOME"}</definedName>
    <definedName name="_a6" localSheetId="8" hidden="1">{"index",#N/A,FALSE,"INDEX"}</definedName>
    <definedName name="_a6" localSheetId="5" hidden="1">{"index",#N/A,FALSE,"INDEX"}</definedName>
    <definedName name="_a6" localSheetId="10" hidden="1">{"index",#N/A,FALSE,"INDEX"}</definedName>
    <definedName name="_a6" localSheetId="9" hidden="1">{"index",#N/A,FALSE,"INDEX"}</definedName>
    <definedName name="_a6" localSheetId="3" hidden="1">{"index",#N/A,FALSE,"INDEX"}</definedName>
    <definedName name="_a6" localSheetId="4" hidden="1">{"index",#N/A,FALSE,"INDEX"}</definedName>
    <definedName name="_a6" localSheetId="2" hidden="1">{"index",#N/A,FALSE,"INDEX"}</definedName>
    <definedName name="_a6" localSheetId="7" hidden="1">{"index",#N/A,FALSE,"INDEX"}</definedName>
    <definedName name="_a6" localSheetId="1" hidden="1">{"index",#N/A,FALSE,"INDEX"}</definedName>
    <definedName name="_a6" localSheetId="0" hidden="1">{"index",#N/A,FALSE,"INDEX"}</definedName>
    <definedName name="_a6" localSheetId="6" hidden="1">{"index",#N/A,FALSE,"INDEX"}</definedName>
    <definedName name="_a6" hidden="1">{"index",#N/A,FALSE,"INDEX"}</definedName>
    <definedName name="_a7" localSheetId="8" hidden="1">{"PRINT_EST",#N/A,FALSE,"ESTMON"}</definedName>
    <definedName name="_a7" localSheetId="5" hidden="1">{"PRINT_EST",#N/A,FALSE,"ESTMON"}</definedName>
    <definedName name="_a7" localSheetId="10" hidden="1">{"PRINT_EST",#N/A,FALSE,"ESTMON"}</definedName>
    <definedName name="_a7" localSheetId="9" hidden="1">{"PRINT_EST",#N/A,FALSE,"ESTMON"}</definedName>
    <definedName name="_a7" localSheetId="3" hidden="1">{"PRINT_EST",#N/A,FALSE,"ESTMON"}</definedName>
    <definedName name="_a7" localSheetId="4" hidden="1">{"PRINT_EST",#N/A,FALSE,"ESTMON"}</definedName>
    <definedName name="_a7" localSheetId="2" hidden="1">{"PRINT_EST",#N/A,FALSE,"ESTMON"}</definedName>
    <definedName name="_a7" localSheetId="7" hidden="1">{"PRINT_EST",#N/A,FALSE,"ESTMON"}</definedName>
    <definedName name="_a7" localSheetId="1" hidden="1">{"PRINT_EST",#N/A,FALSE,"ESTMON"}</definedName>
    <definedName name="_a7" localSheetId="0" hidden="1">{"PRINT_EST",#N/A,FALSE,"ESTMON"}</definedName>
    <definedName name="_a7" localSheetId="6" hidden="1">{"PRINT_EST",#N/A,FALSE,"ESTMON"}</definedName>
    <definedName name="_a7" hidden="1">{"PRINT_EST",#N/A,FALSE,"ESTMON"}</definedName>
    <definedName name="_a8" localSheetId="8" hidden="1">{"revsale",#N/A,FALSE,"REV-ยุพดี"}</definedName>
    <definedName name="_a8" localSheetId="5" hidden="1">{"revsale",#N/A,FALSE,"REV-ยุพดี"}</definedName>
    <definedName name="_a8" localSheetId="10" hidden="1">{"revsale",#N/A,FALSE,"REV-ยุพดี"}</definedName>
    <definedName name="_a8" localSheetId="9" hidden="1">{"revsale",#N/A,FALSE,"REV-ยุพดี"}</definedName>
    <definedName name="_a8" localSheetId="3" hidden="1">{"revsale",#N/A,FALSE,"REV-ยุพดี"}</definedName>
    <definedName name="_a8" localSheetId="4" hidden="1">{"revsale",#N/A,FALSE,"REV-ยุพดี"}</definedName>
    <definedName name="_a8" localSheetId="2" hidden="1">{"revsale",#N/A,FALSE,"REV-ยุพดี"}</definedName>
    <definedName name="_a8" localSheetId="7" hidden="1">{"revsale",#N/A,FALSE,"REV-ยุพดี"}</definedName>
    <definedName name="_a8" localSheetId="1" hidden="1">{"revsale",#N/A,FALSE,"REV-ยุพดี"}</definedName>
    <definedName name="_a8" localSheetId="0" hidden="1">{"revsale",#N/A,FALSE,"REV-ยุพดี"}</definedName>
    <definedName name="_a8" localSheetId="6" hidden="1">{"revsale",#N/A,FALSE,"REV-ยุพดี"}</definedName>
    <definedName name="_a8" hidden="1">{"revsale",#N/A,FALSE,"REV-ยุพดี"}</definedName>
    <definedName name="_a9" localSheetId="8" hidden="1">{"revable",#N/A,FALSE,"REVABLE"}</definedName>
    <definedName name="_a9" localSheetId="5" hidden="1">{"revable",#N/A,FALSE,"REVABLE"}</definedName>
    <definedName name="_a9" localSheetId="10" hidden="1">{"revable",#N/A,FALSE,"REVABLE"}</definedName>
    <definedName name="_a9" localSheetId="9" hidden="1">{"revable",#N/A,FALSE,"REVABLE"}</definedName>
    <definedName name="_a9" localSheetId="3" hidden="1">{"revable",#N/A,FALSE,"REVABLE"}</definedName>
    <definedName name="_a9" localSheetId="4" hidden="1">{"revable",#N/A,FALSE,"REVABLE"}</definedName>
    <definedName name="_a9" localSheetId="2" hidden="1">{"revable",#N/A,FALSE,"REVABLE"}</definedName>
    <definedName name="_a9" localSheetId="7" hidden="1">{"revable",#N/A,FALSE,"REVABLE"}</definedName>
    <definedName name="_a9" localSheetId="1" hidden="1">{"revable",#N/A,FALSE,"REVABLE"}</definedName>
    <definedName name="_a9" localSheetId="0" hidden="1">{"revable",#N/A,FALSE,"REVABLE"}</definedName>
    <definedName name="_a9" localSheetId="6" hidden="1">{"revable",#N/A,FALSE,"REVABLE"}</definedName>
    <definedName name="_a9" hidden="1">{"revable",#N/A,FALSE,"REVABLE"}</definedName>
    <definedName name="_AUX16">[4]June!$A$59:$B$62</definedName>
    <definedName name="_BLC16">[5]June!$A$133:$B$142</definedName>
    <definedName name="_BLC26">[5]June!$A$145:$B$146</definedName>
    <definedName name="_CAS16">[5]June!$A$299:$B$303</definedName>
    <definedName name="_CAS26">[5]June!$A$306:$B$311</definedName>
    <definedName name="_CDC6">[6]JUNE!$A$44:$B$54</definedName>
    <definedName name="_CHE26">[5]June!$A$325:$B$354</definedName>
    <definedName name="_CUL6">[5]June!$A$370:$B$371</definedName>
    <definedName name="_DIG16">[5]June!$A$107:$B$112</definedName>
    <definedName name="_DIG26">[5]June!$A$115:$B$120</definedName>
    <definedName name="_DMP26">[4]June!$A$88:$B$90</definedName>
    <definedName name="_DSP6">[5]June!$A$212:$B$232</definedName>
    <definedName name="_EFT1">[7]Jan!$B$99:$C$99</definedName>
    <definedName name="_EFT2">[7]Feb!$A$111:$B$112</definedName>
    <definedName name="_EFT3">[7]Mar!$A$131:$B$132</definedName>
    <definedName name="_EFT4">[7]Apr!$A$139:$B$142</definedName>
    <definedName name="_EFT5">[7]May!$A$144:$B$150</definedName>
    <definedName name="_EFT6">[7]June!$A$160:$B$169</definedName>
    <definedName name="_ELE6">[4]June!$A$177:$B$237</definedName>
    <definedName name="_ENV1">[7]Jan!$B$76:$C$93</definedName>
    <definedName name="_ENV2">[7]Feb!$A$84:$B$103</definedName>
    <definedName name="_ENV3">[7]Mar!$A$95:$B$123</definedName>
    <definedName name="_ENV4">[7]Apr!$A$100:$B$131</definedName>
    <definedName name="_ENV5">[7]May!$A$101:$B$134</definedName>
    <definedName name="_ENV6">[7]June!$A$113:$B$148</definedName>
    <definedName name="_EVA16">[5]June!$A$262:$B$266</definedName>
    <definedName name="_EVA26">[5]June!$A$269:$B$275</definedName>
    <definedName name="_Fill" localSheetId="8" hidden="1">[8]detail!#REF!</definedName>
    <definedName name="_Fill" localSheetId="5" hidden="1">[8]detail!#REF!</definedName>
    <definedName name="_Fill" localSheetId="10" hidden="1">[8]detail!#REF!</definedName>
    <definedName name="_Fill" localSheetId="9" hidden="1">[8]detail!#REF!</definedName>
    <definedName name="_Fill" localSheetId="3" hidden="1">[8]detail!#REF!</definedName>
    <definedName name="_Fill" localSheetId="4" hidden="1">[8]detail!#REF!</definedName>
    <definedName name="_Fill" localSheetId="2" hidden="1">[8]detail!#REF!</definedName>
    <definedName name="_Fill" localSheetId="7" hidden="1">[8]detail!#REF!</definedName>
    <definedName name="_Fill" localSheetId="1" hidden="1">[8]detail!#REF!</definedName>
    <definedName name="_Fill" localSheetId="0" hidden="1">[8]detail!#REF!</definedName>
    <definedName name="_Fill" localSheetId="6" hidden="1">[8]detail!#REF!</definedName>
    <definedName name="_Fill" hidden="1">[9]detail!#REF!</definedName>
    <definedName name="_xlnm._FilterDatabase" localSheetId="8" hidden="1">#REF!</definedName>
    <definedName name="_xlnm._FilterDatabase" localSheetId="5" hidden="1">#REF!</definedName>
    <definedName name="_xlnm._FilterDatabase" localSheetId="9" hidden="1">#REF!</definedName>
    <definedName name="_xlnm._FilterDatabase" localSheetId="3" hidden="1">#REF!</definedName>
    <definedName name="_xlnm._FilterDatabase" localSheetId="2" hidden="1">#REF!</definedName>
    <definedName name="_xlnm._FilterDatabase" localSheetId="7" hidden="1">#REF!</definedName>
    <definedName name="_xlnm._FilterDatabase" localSheetId="1" hidden="1">#REF!</definedName>
    <definedName name="_xlnm._FilterDatabase" localSheetId="0" hidden="1">#REF!</definedName>
    <definedName name="_xlnm._FilterDatabase" localSheetId="6" hidden="1">#REF!</definedName>
    <definedName name="_xlnm._FilterDatabase" hidden="1">#REF!</definedName>
    <definedName name="_FOH2006" localSheetId="8" hidden="1">{#N/A,#N/A,FALSE,"TL";#N/A,#N/A,FALSE,"KK";#N/A,#N/A,FALSE,"TS";#N/A,#N/A,FALSE,"KW";#N/A,#N/A,FALSE,"LP";#N/A,#N/A,FALSE,"DC"}</definedName>
    <definedName name="_FOH2006" localSheetId="5" hidden="1">{#N/A,#N/A,FALSE,"TL";#N/A,#N/A,FALSE,"KK";#N/A,#N/A,FALSE,"TS";#N/A,#N/A,FALSE,"KW";#N/A,#N/A,FALSE,"LP";#N/A,#N/A,FALSE,"DC"}</definedName>
    <definedName name="_FOH2006" localSheetId="10" hidden="1">{#N/A,#N/A,FALSE,"TL";#N/A,#N/A,FALSE,"KK";#N/A,#N/A,FALSE,"TS";#N/A,#N/A,FALSE,"KW";#N/A,#N/A,FALSE,"LP";#N/A,#N/A,FALSE,"DC"}</definedName>
    <definedName name="_FOH2006" localSheetId="9" hidden="1">{#N/A,#N/A,FALSE,"TL";#N/A,#N/A,FALSE,"KK";#N/A,#N/A,FALSE,"TS";#N/A,#N/A,FALSE,"KW";#N/A,#N/A,FALSE,"LP";#N/A,#N/A,FALSE,"DC"}</definedName>
    <definedName name="_FOH2006" localSheetId="3" hidden="1">{#N/A,#N/A,FALSE,"TL";#N/A,#N/A,FALSE,"KK";#N/A,#N/A,FALSE,"TS";#N/A,#N/A,FALSE,"KW";#N/A,#N/A,FALSE,"LP";#N/A,#N/A,FALSE,"DC"}</definedName>
    <definedName name="_FOH2006" localSheetId="4" hidden="1">{#N/A,#N/A,FALSE,"TL";#N/A,#N/A,FALSE,"KK";#N/A,#N/A,FALSE,"TS";#N/A,#N/A,FALSE,"KW";#N/A,#N/A,FALSE,"LP";#N/A,#N/A,FALSE,"DC"}</definedName>
    <definedName name="_FOH2006" localSheetId="2" hidden="1">{#N/A,#N/A,FALSE,"TL";#N/A,#N/A,FALSE,"KK";#N/A,#N/A,FALSE,"TS";#N/A,#N/A,FALSE,"KW";#N/A,#N/A,FALSE,"LP";#N/A,#N/A,FALSE,"DC"}</definedName>
    <definedName name="_FOH2006" localSheetId="7" hidden="1">{#N/A,#N/A,FALSE,"TL";#N/A,#N/A,FALSE,"KK";#N/A,#N/A,FALSE,"TS";#N/A,#N/A,FALSE,"KW";#N/A,#N/A,FALSE,"LP";#N/A,#N/A,FALSE,"DC"}</definedName>
    <definedName name="_FOH2006" localSheetId="1" hidden="1">{#N/A,#N/A,FALSE,"TL";#N/A,#N/A,FALSE,"KK";#N/A,#N/A,FALSE,"TS";#N/A,#N/A,FALSE,"KW";#N/A,#N/A,FALSE,"LP";#N/A,#N/A,FALSE,"DC"}</definedName>
    <definedName name="_FOH2006" localSheetId="0" hidden="1">{#N/A,#N/A,FALSE,"TL";#N/A,#N/A,FALSE,"KK";#N/A,#N/A,FALSE,"TS";#N/A,#N/A,FALSE,"KW";#N/A,#N/A,FALSE,"LP";#N/A,#N/A,FALSE,"DC"}</definedName>
    <definedName name="_FOH2006" localSheetId="6" hidden="1">{#N/A,#N/A,FALSE,"TL";#N/A,#N/A,FALSE,"KK";#N/A,#N/A,FALSE,"TS";#N/A,#N/A,FALSE,"KW";#N/A,#N/A,FALSE,"LP";#N/A,#N/A,FALSE,"DC"}</definedName>
    <definedName name="_FOH2006" hidden="1">{#N/A,#N/A,FALSE,"TL";#N/A,#N/A,FALSE,"KK";#N/A,#N/A,FALSE,"TS";#N/A,#N/A,FALSE,"KW";#N/A,#N/A,FALSE,"LP";#N/A,#N/A,FALSE,"DC"}</definedName>
    <definedName name="_ISO6">[5]June!$A$382:$B$401</definedName>
    <definedName name="_ITD6">[4]June!$A$240:$B$261</definedName>
    <definedName name="_Key1" localSheetId="8" hidden="1">[10]PLANBS3!#REF!</definedName>
    <definedName name="_Key1" localSheetId="5" hidden="1">[10]PLANBS3!#REF!</definedName>
    <definedName name="_Key1" localSheetId="10" hidden="1">[10]PLANBS3!#REF!</definedName>
    <definedName name="_Key1" localSheetId="9" hidden="1">[10]PLANBS3!#REF!</definedName>
    <definedName name="_Key1" localSheetId="3" hidden="1">[10]PLANBS3!#REF!</definedName>
    <definedName name="_Key1" localSheetId="2" hidden="1">[10]PLANBS3!#REF!</definedName>
    <definedName name="_Key1" localSheetId="7" hidden="1">[10]PLANBS3!#REF!</definedName>
    <definedName name="_Key1" localSheetId="1" hidden="1">[10]PLANBS3!#REF!</definedName>
    <definedName name="_Key1" localSheetId="0" hidden="1">[10]PLANBS3!#REF!</definedName>
    <definedName name="_Key1" localSheetId="6" hidden="1">[10]PLANBS3!#REF!</definedName>
    <definedName name="_Key1" hidden="1">[10]PLANBS3!#REF!</definedName>
    <definedName name="_Key2" localSheetId="8" hidden="1">[10]PLANBS3!#REF!</definedName>
    <definedName name="_Key2" localSheetId="5" hidden="1">[10]PLANBS3!#REF!</definedName>
    <definedName name="_Key2" localSheetId="10" hidden="1">[10]PLANBS3!#REF!</definedName>
    <definedName name="_Key2" localSheetId="9" hidden="1">[10]PLANBS3!#REF!</definedName>
    <definedName name="_Key2" localSheetId="3" hidden="1">[10]PLANBS3!#REF!</definedName>
    <definedName name="_Key2" localSheetId="2" hidden="1">[10]PLANBS3!#REF!</definedName>
    <definedName name="_Key2" localSheetId="7" hidden="1">[10]PLANBS3!#REF!</definedName>
    <definedName name="_Key2" localSheetId="1" hidden="1">[10]PLANBS3!#REF!</definedName>
    <definedName name="_Key2" localSheetId="0" hidden="1">[10]PLANBS3!#REF!</definedName>
    <definedName name="_Key2" localSheetId="6" hidden="1">[10]PLANBS3!#REF!</definedName>
    <definedName name="_Key2" hidden="1">[10]PLANBS3!#REF!</definedName>
    <definedName name="_KP300" localSheetId="8" hidden="1">{"level1",#N/A,FALSE,"1_LEV";"LEVEL1",#N/A,FALSE,"1_LEV"}</definedName>
    <definedName name="_KP300" localSheetId="5" hidden="1">{"level1",#N/A,FALSE,"1_LEV";"LEVEL1",#N/A,FALSE,"1_LEV"}</definedName>
    <definedName name="_KP300" localSheetId="10" hidden="1">{"level1",#N/A,FALSE,"1_LEV";"LEVEL1",#N/A,FALSE,"1_LEV"}</definedName>
    <definedName name="_KP300" localSheetId="9" hidden="1">{"level1",#N/A,FALSE,"1_LEV";"LEVEL1",#N/A,FALSE,"1_LEV"}</definedName>
    <definedName name="_KP300" localSheetId="3" hidden="1">{"level1",#N/A,FALSE,"1_LEV";"LEVEL1",#N/A,FALSE,"1_LEV"}</definedName>
    <definedName name="_KP300" localSheetId="4" hidden="1">{"level1",#N/A,FALSE,"1_LEV";"LEVEL1",#N/A,FALSE,"1_LEV"}</definedName>
    <definedName name="_KP300" localSheetId="2" hidden="1">{"level1",#N/A,FALSE,"1_LEV";"LEVEL1",#N/A,FALSE,"1_LEV"}</definedName>
    <definedName name="_KP300" localSheetId="7" hidden="1">{"level1",#N/A,FALSE,"1_LEV";"LEVEL1",#N/A,FALSE,"1_LEV"}</definedName>
    <definedName name="_KP300" localSheetId="1" hidden="1">{"level1",#N/A,FALSE,"1_LEV";"LEVEL1",#N/A,FALSE,"1_LEV"}</definedName>
    <definedName name="_KP300" localSheetId="0" hidden="1">{"level1",#N/A,FALSE,"1_LEV";"LEVEL1",#N/A,FALSE,"1_LEV"}</definedName>
    <definedName name="_KP300" localSheetId="6" hidden="1">{"level1",#N/A,FALSE,"1_LEV";"LEVEL1",#N/A,FALSE,"1_LEV"}</definedName>
    <definedName name="_KP300" hidden="1">{"level1",#N/A,FALSE,"1_LEV";"LEVEL1",#N/A,FALSE,"1_LEV"}</definedName>
    <definedName name="_MD1">[7]Jan!$B$8:$C$29</definedName>
    <definedName name="_MD2">[7]Feb!$A$8:$B$31</definedName>
    <definedName name="_MD3">[7]Mar!$A$9:$B$37</definedName>
    <definedName name="_MD4">[7]Apr!$A$9:$B$37</definedName>
    <definedName name="_MD5">[7]May!$A$9:$B$36</definedName>
    <definedName name="_MD6">[7]June!$A$9:$B$41</definedName>
    <definedName name="_Order1" localSheetId="8" hidden="1">0</definedName>
    <definedName name="_Order1" localSheetId="5" hidden="1">0</definedName>
    <definedName name="_Order1" localSheetId="10" hidden="1">0</definedName>
    <definedName name="_Order1" localSheetId="9" hidden="1">0</definedName>
    <definedName name="_Order1" localSheetId="3" hidden="1">0</definedName>
    <definedName name="_Order1" localSheetId="4" hidden="1">0</definedName>
    <definedName name="_Order1" localSheetId="2" hidden="1">0</definedName>
    <definedName name="_Order1" localSheetId="7" hidden="1">0</definedName>
    <definedName name="_Order1" localSheetId="1" hidden="1">0</definedName>
    <definedName name="_Order1" localSheetId="0" hidden="1">0</definedName>
    <definedName name="_Order1" localSheetId="6" hidden="1">0</definedName>
    <definedName name="_Order1" hidden="1">255</definedName>
    <definedName name="_Order2" localSheetId="8" hidden="1">0</definedName>
    <definedName name="_Order2" localSheetId="5" hidden="1">0</definedName>
    <definedName name="_Order2" localSheetId="10" hidden="1">0</definedName>
    <definedName name="_Order2" localSheetId="9" hidden="1">0</definedName>
    <definedName name="_Order2" localSheetId="3" hidden="1">0</definedName>
    <definedName name="_Order2" localSheetId="4" hidden="1">0</definedName>
    <definedName name="_Order2" localSheetId="2" hidden="1">0</definedName>
    <definedName name="_Order2" localSheetId="7" hidden="1">0</definedName>
    <definedName name="_Order2" localSheetId="1" hidden="1">0</definedName>
    <definedName name="_Order2" localSheetId="0" hidden="1">0</definedName>
    <definedName name="_Order2" localSheetId="6" hidden="1">0</definedName>
    <definedName name="_Order2" hidden="1">255</definedName>
    <definedName name="_Parse_In" localSheetId="8" hidden="1">#REF!</definedName>
    <definedName name="_Parse_In" localSheetId="5" hidden="1">#REF!</definedName>
    <definedName name="_Parse_In" localSheetId="9" hidden="1">#REF!</definedName>
    <definedName name="_Parse_In" localSheetId="3" hidden="1">#REF!</definedName>
    <definedName name="_Parse_In" localSheetId="2" hidden="1">#REF!</definedName>
    <definedName name="_Parse_In" localSheetId="7" hidden="1">#REF!</definedName>
    <definedName name="_Parse_In" localSheetId="1" hidden="1">#REF!</definedName>
    <definedName name="_Parse_In" localSheetId="0" hidden="1">#REF!</definedName>
    <definedName name="_Parse_In" localSheetId="6" hidden="1">#REF!</definedName>
    <definedName name="_Parse_In" hidden="1">#REF!</definedName>
    <definedName name="_Parse_Out" localSheetId="8" hidden="1">#REF!</definedName>
    <definedName name="_Parse_Out" localSheetId="5" hidden="1">#REF!</definedName>
    <definedName name="_Parse_Out" localSheetId="10" hidden="1">#REF!</definedName>
    <definedName name="_Parse_Out" localSheetId="9" hidden="1">#REF!</definedName>
    <definedName name="_Parse_Out" localSheetId="3" hidden="1">#REF!</definedName>
    <definedName name="_Parse_Out" localSheetId="2" hidden="1">#REF!</definedName>
    <definedName name="_Parse_Out" localSheetId="7" hidden="1">#REF!</definedName>
    <definedName name="_Parse_Out" localSheetId="1" hidden="1">#REF!</definedName>
    <definedName name="_Parse_Out" localSheetId="0" hidden="1">#REF!</definedName>
    <definedName name="_Parse_Out" localSheetId="6" hidden="1">#REF!</definedName>
    <definedName name="_Parse_Out" hidden="1">#REF!</definedName>
    <definedName name="_PD6">[5]June!$A$9:$B$27</definedName>
    <definedName name="_PG1">[7]Jan!$B$32:$C$46</definedName>
    <definedName name="_PG2">[7]Feb!$A$34:$B$50</definedName>
    <definedName name="_PG3">[7]Mar!$A$40:$B$56</definedName>
    <definedName name="_PG4">[7]Apr!$A$40:$B$57</definedName>
    <definedName name="_PG5">[7]May!$A$39:$B$57</definedName>
    <definedName name="_PG6">[7]June!$A$44:$B$64</definedName>
    <definedName name="_PM6">[5]June!$A$57:$B$78</definedName>
    <definedName name="_PMD1">[7]MD_R!$B$8:$J$36</definedName>
    <definedName name="_PR6">[6]JUNE!$A$9:$B$41</definedName>
    <definedName name="_PRG1">[7]Jan!$B$102:$C$120</definedName>
    <definedName name="_PRG2">[7]Feb!$A$115:$B$134</definedName>
    <definedName name="_PRG3">[7]Mar!$A$135:$B$156</definedName>
    <definedName name="_PRG4">[7]Apr!$A$145:$B$167</definedName>
    <definedName name="_PRG5">[7]May!$A$153:$B$175</definedName>
    <definedName name="_PRG6">[7]June!$A$172:$B$196</definedName>
    <definedName name="_PRM6">[6]JUNE!$A$217:$B$225</definedName>
    <definedName name="_QA1">[7]Jan!$B$49:$C$73</definedName>
    <definedName name="_QA2">[7]Feb!$A$53:$B$81</definedName>
    <definedName name="_QA3">[7]Mar!$A$59:$B$92</definedName>
    <definedName name="_QA4">[7]Apr!$A$60:$B$97</definedName>
    <definedName name="_QA5">[7]May!$A$60:$B$98</definedName>
    <definedName name="_QA6">[7]June!$A$68:$B$110</definedName>
    <definedName name="_REB16">[5]June!$A$278:$B$288</definedName>
    <definedName name="_REB26">[5]June!$A$291:$B$296</definedName>
    <definedName name="_REC02">[5]Feb!$H$253:$I$258</definedName>
    <definedName name="_REC2">[5]Feb!$A$804:$B$838</definedName>
    <definedName name="_RMD2">[7]Feb!$A$137:$B$137</definedName>
    <definedName name="_RMD3">[7]Mar!$A$159:$B$162</definedName>
    <definedName name="_RMD4">[7]Apr!$A$170:$B$173</definedName>
    <definedName name="_RMD5">[7]May!$A$178:$B$182</definedName>
    <definedName name="_RMD6">[7]June!$A$199:$B$204</definedName>
    <definedName name="_RMP1">[7]Jan!$B$146:$C$160</definedName>
    <definedName name="_RMP2">[7]Feb!$A$163:$B$188</definedName>
    <definedName name="_RMP3">[7]Mar!$A$194:$B$224</definedName>
    <definedName name="_RMP4">[7]Apr!$A$211:$B$241</definedName>
    <definedName name="_RMP5">[7]May!$A$221:$B$254</definedName>
    <definedName name="_RMP6">[7]June!$A$244:$B$277</definedName>
    <definedName name="_RMZ1">[7]Jan!$B$123:$C$143</definedName>
    <definedName name="_RMZ2">[7]Feb!$A$140:$B$160</definedName>
    <definedName name="_RMZ3">[7]Mar!$A$165:$B$191</definedName>
    <definedName name="_RMZ4">[7]Apr!$A$176:$B$208</definedName>
    <definedName name="_RMZ5">[7]May!$A$185:$B$218</definedName>
    <definedName name="_RMZ6">[7]June!$A$207:$B$241</definedName>
    <definedName name="_Row10" localSheetId="5">#REF!,#REF!,#REF!,#REF!</definedName>
    <definedName name="_Row10">#REF!,#REF!,#REF!,#REF!</definedName>
    <definedName name="_SEC6">[6]JUNE!$A$173:$B$190</definedName>
    <definedName name="_SH26">[5]June!$A$198:$B$209</definedName>
    <definedName name="_SHD6">[5]June!$A$149:$B$168</definedName>
    <definedName name="_SHI16">[5]June!$A$171:$B$195</definedName>
    <definedName name="_SOD6">[5]June!$A$235:$B$259</definedName>
    <definedName name="_Sort" localSheetId="8" hidden="1">[10]PLANBS3!#REF!</definedName>
    <definedName name="_Sort" localSheetId="5" hidden="1">[10]PLANBS3!#REF!</definedName>
    <definedName name="_Sort" localSheetId="10" hidden="1">[10]PLANBS3!#REF!</definedName>
    <definedName name="_Sort" localSheetId="9" hidden="1">[10]PLANBS3!#REF!</definedName>
    <definedName name="_Sort" localSheetId="3" hidden="1">[10]PLANBS3!#REF!</definedName>
    <definedName name="_Sort" localSheetId="2" hidden="1">[10]PLANBS3!#REF!</definedName>
    <definedName name="_Sort" localSheetId="7" hidden="1">[10]PLANBS3!#REF!</definedName>
    <definedName name="_Sort" localSheetId="1" hidden="1">[10]PLANBS3!#REF!</definedName>
    <definedName name="_Sort" localSheetId="0" hidden="1">[10]PLANBS3!#REF!</definedName>
    <definedName name="_Sort" localSheetId="6" hidden="1">[10]PLANBS3!#REF!</definedName>
    <definedName name="_Sort" hidden="1">[10]PLANBS3!#REF!</definedName>
    <definedName name="_WT1">[7]Jan!$B$96:$C$96</definedName>
    <definedName name="_WT2">[7]Feb!$A$106:$B$108</definedName>
    <definedName name="_WT3">[7]Mar!$A$126:$B$128</definedName>
    <definedName name="_WT4">[7]Apr!$A$134:$B$136</definedName>
    <definedName name="_WT5">[7]May!$A$137:$B$141</definedName>
    <definedName name="_WT6">[7]June!$A$151:$B$157</definedName>
    <definedName name="_YD6">[5]June!$A$30:$B$54</definedName>
    <definedName name="aaa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4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a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ADMIN">[6]ADM_A!$B$8:$E$23</definedName>
    <definedName name="ACELL">[7]CELL_A!$B$8:$Q$20</definedName>
    <definedName name="ACHEMICAL">[5]CHE_A!$B$9:$Q$17</definedName>
    <definedName name="ACHENG">[4]CE_A!$B$8:$E$20</definedName>
    <definedName name="Actual">'[11]YTD-Actual'!$B$5:$N$175</definedName>
    <definedName name="ADESP">[5]DESP_A!$B$8:$Q$17</definedName>
    <definedName name="ADMIN6">[6]JUNE!$A$75:$B$120</definedName>
    <definedName name="ADMINAA">[6]JUNE1!$I$356:$J$419</definedName>
    <definedName name="aef" localSheetId="8" hidden="1">{"'ตัวอย่าง'!$A$1:$O$21"}</definedName>
    <definedName name="aef" localSheetId="5" hidden="1">{"'ตัวอย่าง'!$A$1:$O$21"}</definedName>
    <definedName name="aef" localSheetId="10" hidden="1">{"'ตัวอย่าง'!$A$1:$O$21"}</definedName>
    <definedName name="aef" localSheetId="9" hidden="1">{"'ตัวอย่าง'!$A$1:$O$21"}</definedName>
    <definedName name="aef" localSheetId="3" hidden="1">{"'ตัวอย่าง'!$A$1:$O$21"}</definedName>
    <definedName name="aef" localSheetId="4" hidden="1">{"'ตัวอย่าง'!$A$1:$O$21"}</definedName>
    <definedName name="aef" localSheetId="2" hidden="1">{"'ตัวอย่าง'!$A$1:$O$21"}</definedName>
    <definedName name="aef" localSheetId="7" hidden="1">{"'ตัวอย่าง'!$A$1:$O$21"}</definedName>
    <definedName name="aef" localSheetId="1" hidden="1">{"'ตัวอย่าง'!$A$1:$O$21"}</definedName>
    <definedName name="aef" localSheetId="0" hidden="1">{"'ตัวอย่าง'!$A$1:$O$21"}</definedName>
    <definedName name="aef" localSheetId="6" hidden="1">{"'ตัวอย่าง'!$A$1:$O$21"}</definedName>
    <definedName name="aef" hidden="1">{"'ตัวอย่าง'!$A$1:$O$21"}</definedName>
    <definedName name="AENV">[7]ENV_A!$B$8:$Q$20</definedName>
    <definedName name="afd" localSheetId="8" hidden="1">{"'ตัวอย่าง'!$A$1:$O$21"}</definedName>
    <definedName name="afd" localSheetId="5" hidden="1">{"'ตัวอย่าง'!$A$1:$O$21"}</definedName>
    <definedName name="afd" localSheetId="10" hidden="1">{"'ตัวอย่าง'!$A$1:$O$21"}</definedName>
    <definedName name="afd" localSheetId="9" hidden="1">{"'ตัวอย่าง'!$A$1:$O$21"}</definedName>
    <definedName name="afd" localSheetId="3" hidden="1">{"'ตัวอย่าง'!$A$1:$O$21"}</definedName>
    <definedName name="afd" localSheetId="4" hidden="1">{"'ตัวอย่าง'!$A$1:$O$21"}</definedName>
    <definedName name="afd" localSheetId="2" hidden="1">{"'ตัวอย่าง'!$A$1:$O$21"}</definedName>
    <definedName name="afd" localSheetId="7" hidden="1">{"'ตัวอย่าง'!$A$1:$O$21"}</definedName>
    <definedName name="afd" localSheetId="1" hidden="1">{"'ตัวอย่าง'!$A$1:$O$21"}</definedName>
    <definedName name="afd" localSheetId="0" hidden="1">{"'ตัวอย่าง'!$A$1:$O$21"}</definedName>
    <definedName name="afd" localSheetId="6" hidden="1">{"'ตัวอย่าง'!$A$1:$O$21"}</definedName>
    <definedName name="afd" hidden="1">{"'ตัวอย่าง'!$A$1:$O$21"}</definedName>
    <definedName name="AGREEN">[7]PG_A!$B$8:$Q$18</definedName>
    <definedName name="ai" localSheetId="8" hidden="1">{"level1",#N/A,FALSE,"1_LEV";"LEVEL1",#N/A,FALSE,"1_LEV"}</definedName>
    <definedName name="ai" localSheetId="5" hidden="1">{"level1",#N/A,FALSE,"1_LEV";"LEVEL1",#N/A,FALSE,"1_LEV"}</definedName>
    <definedName name="ai" localSheetId="10" hidden="1">{"level1",#N/A,FALSE,"1_LEV";"LEVEL1",#N/A,FALSE,"1_LEV"}</definedName>
    <definedName name="ai" localSheetId="9" hidden="1">{"level1",#N/A,FALSE,"1_LEV";"LEVEL1",#N/A,FALSE,"1_LEV"}</definedName>
    <definedName name="ai" localSheetId="3" hidden="1">{"level1",#N/A,FALSE,"1_LEV";"LEVEL1",#N/A,FALSE,"1_LEV"}</definedName>
    <definedName name="ai" localSheetId="4" hidden="1">{"level1",#N/A,FALSE,"1_LEV";"LEVEL1",#N/A,FALSE,"1_LEV"}</definedName>
    <definedName name="ai" localSheetId="2" hidden="1">{"level1",#N/A,FALSE,"1_LEV";"LEVEL1",#N/A,FALSE,"1_LEV"}</definedName>
    <definedName name="ai" localSheetId="7" hidden="1">{"level1",#N/A,FALSE,"1_LEV";"LEVEL1",#N/A,FALSE,"1_LEV"}</definedName>
    <definedName name="ai" localSheetId="1" hidden="1">{"level1",#N/A,FALSE,"1_LEV";"LEVEL1",#N/A,FALSE,"1_LEV"}</definedName>
    <definedName name="ai" localSheetId="0" hidden="1">{"level1",#N/A,FALSE,"1_LEV";"LEVEL1",#N/A,FALSE,"1_LEV"}</definedName>
    <definedName name="ai" localSheetId="6" hidden="1">{"level1",#N/A,FALSE,"1_LEV";"LEVEL1",#N/A,FALSE,"1_LEV"}</definedName>
    <definedName name="ai" hidden="1">{"level1",#N/A,FALSE,"1_LEV";"LEVEL1",#N/A,FALSE,"1_LEV"}</definedName>
    <definedName name="AISO">[5]ISO_A!$B$9:$Q$19</definedName>
    <definedName name="AllowRange" localSheetId="5">IF(Conimex!cfgInputType2="By Cost Element",'[12]Admin-FOH เอกสารแนบ2 '!$B$19:$B$201,'[12]Admin-FOH เอกสารแนบ2 '!$C$19:$C$201)</definedName>
    <definedName name="AllowRange" localSheetId="4">IF(Prepack!cfgInputType2="By Cost Element",'[12]Admin-FOH เอกสารแนบ2 '!$B$19:$B$201,'[12]Admin-FOH เอกสารแนบ2 '!$C$19:$C$201)</definedName>
    <definedName name="AllowRange">IF(cfgInputType2="By Cost Element",'[12]Admin-FOH เอกสารแนบ2 '!$B$19:$B$201,'[12]Admin-FOH เอกสารแนบ2 '!$C$19:$C$201)</definedName>
    <definedName name="AllowRange_1" localSheetId="5">IF(Conimex!cfgInputType2="By Cost Element",,)</definedName>
    <definedName name="AllowRange_1" localSheetId="4">IF(Prepack!cfgInputType2="By Cost Element",,)</definedName>
    <definedName name="AllowRange_1">IF(cfgInputType2="By Cost Element",,)</definedName>
    <definedName name="AMD">[7]MD_A!$B$8:$Q$26</definedName>
    <definedName name="anscount" hidden="1">1</definedName>
    <definedName name="APC">[5]PC_A!$B$8:$Q$17</definedName>
    <definedName name="APM">[5]PM_A!$B$8:$Q$15</definedName>
    <definedName name="APR">[13]RECY!$F$5:$F$70</definedName>
    <definedName name="AQA">'[7]QA&amp;R_A'!$B$8:$Q$27</definedName>
    <definedName name="ARMP">[7]RMP_A!$B$8:$Q$22</definedName>
    <definedName name="ARMZ">[7]RMZ_A!$B$8:$Q$24</definedName>
    <definedName name="AS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AS2DocOpenMode" hidden="1">"AS2DocumentEdit"</definedName>
    <definedName name="ASHEETING">[5]SHEET_A!$B$8:$Q$15</definedName>
    <definedName name="ASODA">[5]RECO_A!$B$8:$Q$15</definedName>
    <definedName name="ass" localSheetId="8" hidden="1">{"revable",#N/A,FALSE,"REVABLE"}</definedName>
    <definedName name="ass" localSheetId="5" hidden="1">{"revable",#N/A,FALSE,"REVABLE"}</definedName>
    <definedName name="ass" localSheetId="10" hidden="1">{"revable",#N/A,FALSE,"REVABLE"}</definedName>
    <definedName name="ass" localSheetId="9" hidden="1">{"revable",#N/A,FALSE,"REVABLE"}</definedName>
    <definedName name="ass" localSheetId="3" hidden="1">{"revable",#N/A,FALSE,"REVABLE"}</definedName>
    <definedName name="ass" localSheetId="4" hidden="1">{"revable",#N/A,FALSE,"REVABLE"}</definedName>
    <definedName name="ass" localSheetId="2" hidden="1">{"revable",#N/A,FALSE,"REVABLE"}</definedName>
    <definedName name="ass" localSheetId="7" hidden="1">{"revable",#N/A,FALSE,"REVABLE"}</definedName>
    <definedName name="ass" localSheetId="1" hidden="1">{"revable",#N/A,FALSE,"REVABLE"}</definedName>
    <definedName name="ass" localSheetId="0" hidden="1">{"revable",#N/A,FALSE,"REVABLE"}</definedName>
    <definedName name="ass" localSheetId="6" hidden="1">{"revable",#N/A,FALSE,"REVABLE"}</definedName>
    <definedName name="ass" hidden="1">{"revable",#N/A,FALSE,"REVABLE"}</definedName>
    <definedName name="AUGFIX01" localSheetId="8" hidden="1">{"level1",#N/A,FALSE,"1_LEV";"LEVEL1",#N/A,FALSE,"1_LEV"}</definedName>
    <definedName name="AUGFIX01" localSheetId="5" hidden="1">{"level1",#N/A,FALSE,"1_LEV";"LEVEL1",#N/A,FALSE,"1_LEV"}</definedName>
    <definedName name="AUGFIX01" localSheetId="10" hidden="1">{"level1",#N/A,FALSE,"1_LEV";"LEVEL1",#N/A,FALSE,"1_LEV"}</definedName>
    <definedName name="AUGFIX01" localSheetId="9" hidden="1">{"level1",#N/A,FALSE,"1_LEV";"LEVEL1",#N/A,FALSE,"1_LEV"}</definedName>
    <definedName name="AUGFIX01" localSheetId="3" hidden="1">{"level1",#N/A,FALSE,"1_LEV";"LEVEL1",#N/A,FALSE,"1_LEV"}</definedName>
    <definedName name="AUGFIX01" localSheetId="4" hidden="1">{"level1",#N/A,FALSE,"1_LEV";"LEVEL1",#N/A,FALSE,"1_LEV"}</definedName>
    <definedName name="AUGFIX01" localSheetId="2" hidden="1">{"level1",#N/A,FALSE,"1_LEV";"LEVEL1",#N/A,FALSE,"1_LEV"}</definedName>
    <definedName name="AUGFIX01" localSheetId="7" hidden="1">{"level1",#N/A,FALSE,"1_LEV";"LEVEL1",#N/A,FALSE,"1_LEV"}</definedName>
    <definedName name="AUGFIX01" localSheetId="1" hidden="1">{"level1",#N/A,FALSE,"1_LEV";"LEVEL1",#N/A,FALSE,"1_LEV"}</definedName>
    <definedName name="AUGFIX01" localSheetId="0" hidden="1">{"level1",#N/A,FALSE,"1_LEV";"LEVEL1",#N/A,FALSE,"1_LEV"}</definedName>
    <definedName name="AUGFIX01" localSheetId="6" hidden="1">{"level1",#N/A,FALSE,"1_LEV";"LEVEL1",#N/A,FALSE,"1_LEV"}</definedName>
    <definedName name="AUGFIX01" hidden="1">{"level1",#N/A,FALSE,"1_LEV";"LEVEL1",#N/A,FALSE,"1_LEV"}</definedName>
    <definedName name="AUGFIX02" localSheetId="8" hidden="1">{"level1",#N/A,FALSE,"1_LEV";"LEVEL1",#N/A,FALSE,"1_LEV"}</definedName>
    <definedName name="AUGFIX02" localSheetId="5" hidden="1">{"level1",#N/A,FALSE,"1_LEV";"LEVEL1",#N/A,FALSE,"1_LEV"}</definedName>
    <definedName name="AUGFIX02" localSheetId="10" hidden="1">{"level1",#N/A,FALSE,"1_LEV";"LEVEL1",#N/A,FALSE,"1_LEV"}</definedName>
    <definedName name="AUGFIX02" localSheetId="9" hidden="1">{"level1",#N/A,FALSE,"1_LEV";"LEVEL1",#N/A,FALSE,"1_LEV"}</definedName>
    <definedName name="AUGFIX02" localSheetId="3" hidden="1">{"level1",#N/A,FALSE,"1_LEV";"LEVEL1",#N/A,FALSE,"1_LEV"}</definedName>
    <definedName name="AUGFIX02" localSheetId="4" hidden="1">{"level1",#N/A,FALSE,"1_LEV";"LEVEL1",#N/A,FALSE,"1_LEV"}</definedName>
    <definedName name="AUGFIX02" localSheetId="2" hidden="1">{"level1",#N/A,FALSE,"1_LEV";"LEVEL1",#N/A,FALSE,"1_LEV"}</definedName>
    <definedName name="AUGFIX02" localSheetId="7" hidden="1">{"level1",#N/A,FALSE,"1_LEV";"LEVEL1",#N/A,FALSE,"1_LEV"}</definedName>
    <definedName name="AUGFIX02" localSheetId="1" hidden="1">{"level1",#N/A,FALSE,"1_LEV";"LEVEL1",#N/A,FALSE,"1_LEV"}</definedName>
    <definedName name="AUGFIX02" localSheetId="0" hidden="1">{"level1",#N/A,FALSE,"1_LEV";"LEVEL1",#N/A,FALSE,"1_LEV"}</definedName>
    <definedName name="AUGFIX02" localSheetId="6" hidden="1">{"level1",#N/A,FALSE,"1_LEV";"LEVEL1",#N/A,FALSE,"1_LEV"}</definedName>
    <definedName name="AUGFIX02" hidden="1">{"level1",#N/A,FALSE,"1_LEV";"LEVEL1",#N/A,FALSE,"1_LEV"}</definedName>
    <definedName name="AUX1AA">[4]JUNE1!$A$76:$E$87</definedName>
    <definedName name="AYARD">[5]YARD_A!$B$8:$Q$14</definedName>
    <definedName name="BLE1AA">[5]JUNE1!$A$216:$E$235</definedName>
    <definedName name="BLE2AA">[5]JUNE1!$A$237:$E$248</definedName>
    <definedName name="CAUS1AA">[5]JUNE1!$A$477:$E$489</definedName>
    <definedName name="CAUS2AA">[5]JUNE1!$A$491:$E$504</definedName>
    <definedName name="ccc" localSheetId="8" hidden="1">{"PRINT_EST",#N/A,FALSE,"ESTMON"}</definedName>
    <definedName name="ccc" localSheetId="5" hidden="1">{"PRINT_EST",#N/A,FALSE,"ESTMON"}</definedName>
    <definedName name="ccc" localSheetId="10" hidden="1">{"PRINT_EST",#N/A,FALSE,"ESTMON"}</definedName>
    <definedName name="ccc" localSheetId="9" hidden="1">{"PRINT_EST",#N/A,FALSE,"ESTMON"}</definedName>
    <definedName name="ccc" localSheetId="3" hidden="1">{"PRINT_EST",#N/A,FALSE,"ESTMON"}</definedName>
    <definedName name="ccc" localSheetId="4" hidden="1">{"PRINT_EST",#N/A,FALSE,"ESTMON"}</definedName>
    <definedName name="ccc" localSheetId="2" hidden="1">{"PRINT_EST",#N/A,FALSE,"ESTMON"}</definedName>
    <definedName name="ccc" localSheetId="7" hidden="1">{"PRINT_EST",#N/A,FALSE,"ESTMON"}</definedName>
    <definedName name="ccc" localSheetId="1" hidden="1">{"PRINT_EST",#N/A,FALSE,"ESTMON"}</definedName>
    <definedName name="ccc" localSheetId="0" hidden="1">{"PRINT_EST",#N/A,FALSE,"ESTMON"}</definedName>
    <definedName name="ccc" localSheetId="6" hidden="1">{"PRINT_EST",#N/A,FALSE,"ESTMON"}</definedName>
    <definedName name="ccc" hidden="1">{"PRINT_EST",#N/A,FALSE,"ESTMON"}</definedName>
    <definedName name="CCtr">[14]BudgetPlan!$D$3</definedName>
    <definedName name="CDCAA">[6]JUNE1!$I$292:$J$311</definedName>
    <definedName name="CHDI6">[5]June!$A$364:$B$367</definedName>
    <definedName name="CHEAA">[5]JUNE1!$A$523:$E$565</definedName>
    <definedName name="CHIP16">[5]June!$A$87:$B$98</definedName>
    <definedName name="CHIP26">[5]June!$A$101:$B$104</definedName>
    <definedName name="CHLAA">[5]JUNE1!$A$567:$E$579</definedName>
    <definedName name="CHLDAA">[5]JUNE1!$A$581:$E$592</definedName>
    <definedName name="CHLOR6">[5]June!$A$357:$B$361</definedName>
    <definedName name="CHOP1AA">[5]JUNE1!$A$114:$E$138</definedName>
    <definedName name="CHOP2AA">[5]JUNE1!$A$140:$E$150</definedName>
    <definedName name="COPY_YTD">[15]!COPY_YTD</definedName>
    <definedName name="COTO6">[5]June!$A$379:$B$379</definedName>
    <definedName name="CTOWER6">[5]June!$A$320:$B$322</definedName>
    <definedName name="data1" localSheetId="8" hidden="1">#REF!</definedName>
    <definedName name="data1" localSheetId="5" hidden="1">#REF!</definedName>
    <definedName name="data1" localSheetId="9" hidden="1">#REF!</definedName>
    <definedName name="data1" localSheetId="3" hidden="1">#REF!</definedName>
    <definedName name="data1" localSheetId="2" hidden="1">#REF!</definedName>
    <definedName name="data1" localSheetId="7" hidden="1">#REF!</definedName>
    <definedName name="data1" localSheetId="1" hidden="1">#REF!</definedName>
    <definedName name="data1" localSheetId="0" hidden="1">#REF!</definedName>
    <definedName name="data1" localSheetId="6" hidden="1">#REF!</definedName>
    <definedName name="data1" hidden="1">#REF!</definedName>
    <definedName name="data2" localSheetId="8" hidden="1">#REF!</definedName>
    <definedName name="data2" localSheetId="5" hidden="1">#REF!</definedName>
    <definedName name="data2" localSheetId="9" hidden="1">#REF!</definedName>
    <definedName name="data2" localSheetId="3" hidden="1">#REF!</definedName>
    <definedName name="data2" localSheetId="2" hidden="1">#REF!</definedName>
    <definedName name="data2" localSheetId="7" hidden="1">#REF!</definedName>
    <definedName name="data2" localSheetId="1" hidden="1">#REF!</definedName>
    <definedName name="data2" localSheetId="0" hidden="1">#REF!</definedName>
    <definedName name="data2" localSheetId="6" hidden="1">#REF!</definedName>
    <definedName name="data2" hidden="1">#REF!</definedName>
    <definedName name="data3" localSheetId="8" hidden="1">#REF!</definedName>
    <definedName name="data3" localSheetId="5" hidden="1">#REF!</definedName>
    <definedName name="data3" localSheetId="9" hidden="1">#REF!</definedName>
    <definedName name="data3" localSheetId="3" hidden="1">#REF!</definedName>
    <definedName name="data3" localSheetId="2" hidden="1">#REF!</definedName>
    <definedName name="data3" localSheetId="7" hidden="1">#REF!</definedName>
    <definedName name="data3" localSheetId="1" hidden="1">#REF!</definedName>
    <definedName name="data3" localSheetId="0" hidden="1">#REF!</definedName>
    <definedName name="data3" localSheetId="6" hidden="1">#REF!</definedName>
    <definedName name="data3" hidden="1">#REF!</definedName>
    <definedName name="ddd" localSheetId="8" hidden="1">{"index",#N/A,FALSE,"INDEX"}</definedName>
    <definedName name="ddd" localSheetId="5" hidden="1">{"index",#N/A,FALSE,"INDEX"}</definedName>
    <definedName name="ddd" localSheetId="10" hidden="1">{"index",#N/A,FALSE,"INDEX"}</definedName>
    <definedName name="ddd" localSheetId="9" hidden="1">{"index",#N/A,FALSE,"INDEX"}</definedName>
    <definedName name="ddd" localSheetId="3" hidden="1">{"index",#N/A,FALSE,"INDEX"}</definedName>
    <definedName name="ddd" localSheetId="4" hidden="1">{"index",#N/A,FALSE,"INDEX"}</definedName>
    <definedName name="ddd" localSheetId="2" hidden="1">{"index",#N/A,FALSE,"INDEX"}</definedName>
    <definedName name="ddd" localSheetId="7" hidden="1">{"index",#N/A,FALSE,"INDEX"}</definedName>
    <definedName name="ddd" localSheetId="1" hidden="1">{"index",#N/A,FALSE,"INDEX"}</definedName>
    <definedName name="ddd" localSheetId="0" hidden="1">{"index",#N/A,FALSE,"INDEX"}</definedName>
    <definedName name="ddd" localSheetId="6" hidden="1">{"index",#N/A,FALSE,"INDEX"}</definedName>
    <definedName name="ddd" hidden="1">{"index",#N/A,FALSE,"INDEX"}</definedName>
    <definedName name="DEBARK26">[5]June!$A$81:$B$84</definedName>
    <definedName name="DEBARKAA">[5]JUNE1!$A$103:$E$112</definedName>
    <definedName name="del" localSheetId="8" hidden="1">{"level1",#N/A,FALSE,"1_LEV";"LEVEL1",#N/A,FALSE,"1_LEV"}</definedName>
    <definedName name="del" localSheetId="5" hidden="1">{"level1",#N/A,FALSE,"1_LEV";"LEVEL1",#N/A,FALSE,"1_LEV"}</definedName>
    <definedName name="del" localSheetId="10" hidden="1">{"level1",#N/A,FALSE,"1_LEV";"LEVEL1",#N/A,FALSE,"1_LEV"}</definedName>
    <definedName name="del" localSheetId="9" hidden="1">{"level1",#N/A,FALSE,"1_LEV";"LEVEL1",#N/A,FALSE,"1_LEV"}</definedName>
    <definedName name="del" localSheetId="3" hidden="1">{"level1",#N/A,FALSE,"1_LEV";"LEVEL1",#N/A,FALSE,"1_LEV"}</definedName>
    <definedName name="del" localSheetId="4" hidden="1">{"level1",#N/A,FALSE,"1_LEV";"LEVEL1",#N/A,FALSE,"1_LEV"}</definedName>
    <definedName name="del" localSheetId="2" hidden="1">{"level1",#N/A,FALSE,"1_LEV";"LEVEL1",#N/A,FALSE,"1_LEV"}</definedName>
    <definedName name="del" localSheetId="7" hidden="1">{"level1",#N/A,FALSE,"1_LEV";"LEVEL1",#N/A,FALSE,"1_LEV"}</definedName>
    <definedName name="del" localSheetId="1" hidden="1">{"level1",#N/A,FALSE,"1_LEV";"LEVEL1",#N/A,FALSE,"1_LEV"}</definedName>
    <definedName name="del" localSheetId="0" hidden="1">{"level1",#N/A,FALSE,"1_LEV";"LEVEL1",#N/A,FALSE,"1_LEV"}</definedName>
    <definedName name="del" localSheetId="6" hidden="1">{"level1",#N/A,FALSE,"1_LEV";"LEVEL1",#N/A,FALSE,"1_LEV"}</definedName>
    <definedName name="del" hidden="1">{"level1",#N/A,FALSE,"1_LEV";"LEVEL1",#N/A,FALSE,"1_LEV"}</definedName>
    <definedName name="DEPSAA">[5]JUNE1!$A$336:$E$369</definedName>
    <definedName name="detail" localSheetId="8" hidden="1">{"index",#N/A,FALSE,"INDEX"}</definedName>
    <definedName name="detail" localSheetId="5" hidden="1">{"index",#N/A,FALSE,"INDEX"}</definedName>
    <definedName name="detail" localSheetId="10" hidden="1">{"index",#N/A,FALSE,"INDEX"}</definedName>
    <definedName name="detail" localSheetId="9" hidden="1">{"index",#N/A,FALSE,"INDEX"}</definedName>
    <definedName name="detail" localSheetId="3" hidden="1">{"index",#N/A,FALSE,"INDEX"}</definedName>
    <definedName name="detail" localSheetId="4" hidden="1">{"index",#N/A,FALSE,"INDEX"}</definedName>
    <definedName name="detail" localSheetId="2" hidden="1">{"index",#N/A,FALSE,"INDEX"}</definedName>
    <definedName name="detail" localSheetId="7" hidden="1">{"index",#N/A,FALSE,"INDEX"}</definedName>
    <definedName name="detail" localSheetId="1" hidden="1">{"index",#N/A,FALSE,"INDEX"}</definedName>
    <definedName name="detail" localSheetId="0" hidden="1">{"index",#N/A,FALSE,"INDEX"}</definedName>
    <definedName name="detail" localSheetId="6" hidden="1">{"index",#N/A,FALSE,"INDEX"}</definedName>
    <definedName name="detail" hidden="1">{"index",#N/A,FALSE,"INDEX"}</definedName>
    <definedName name="DIG1AA">[5]JUNE1!$A$152:$E$169</definedName>
    <definedName name="DIG2AA">[5]JUNE1!$A$171:$E$186</definedName>
    <definedName name="Discount" localSheetId="8" hidden="1">#REF!</definedName>
    <definedName name="Discount" localSheetId="5" hidden="1">#REF!</definedName>
    <definedName name="Discount" localSheetId="9" hidden="1">#REF!</definedName>
    <definedName name="Discount" localSheetId="3" hidden="1">#REF!</definedName>
    <definedName name="Discount" localSheetId="2" hidden="1">#REF!</definedName>
    <definedName name="Discount" localSheetId="7" hidden="1">#REF!</definedName>
    <definedName name="Discount" localSheetId="1" hidden="1">#REF!</definedName>
    <definedName name="Discount" localSheetId="0" hidden="1">#REF!</definedName>
    <definedName name="Discount" localSheetId="6" hidden="1">#REF!</definedName>
    <definedName name="Discount" hidden="1">#REF!</definedName>
    <definedName name="display_area_2" localSheetId="8" hidden="1">#REF!</definedName>
    <definedName name="display_area_2" localSheetId="5" hidden="1">#REF!</definedName>
    <definedName name="display_area_2" localSheetId="9" hidden="1">#REF!</definedName>
    <definedName name="display_area_2" localSheetId="3" hidden="1">#REF!</definedName>
    <definedName name="display_area_2" localSheetId="2" hidden="1">#REF!</definedName>
    <definedName name="display_area_2" localSheetId="7" hidden="1">#REF!</definedName>
    <definedName name="display_area_2" localSheetId="1" hidden="1">#REF!</definedName>
    <definedName name="display_area_2" localSheetId="0" hidden="1">#REF!</definedName>
    <definedName name="display_area_2" localSheetId="6" hidden="1">#REF!</definedName>
    <definedName name="display_area_2" hidden="1">#REF!</definedName>
    <definedName name="DM2AA">[4]JUNE1!$A$141:$E$151</definedName>
    <definedName name="DMD">'[16]DMD Office'!$B$8:$P$35</definedName>
    <definedName name="DRAWAA">[4]JUNE1!$A$265:$E$273</definedName>
    <definedName name="DRAWING6">[4]June!$A$166:$B$174</definedName>
    <definedName name="dtCECelem" localSheetId="5">OFFSET(#REF!,0,0,COUNTA(#REF!)-1,1)</definedName>
    <definedName name="dtCECelem" localSheetId="4">OFFSET(#REF!,0,0,COUNTA(#REF!)-1,1)</definedName>
    <definedName name="dtCECelem">OFFSET(#REF!,0,0,COUNTA(#REF!)-1,1)</definedName>
    <definedName name="dtCEGroup" localSheetId="5">OFFSET(#REF!,0,0,COUNTA(#REF!)-1,1)</definedName>
    <definedName name="dtCEGroup" localSheetId="4">OFFSET(#REF!,0,0,COUNTA(#REF!)-1,1)</definedName>
    <definedName name="dtCEGroup">OFFSET(#REF!,0,0,COUNTA(#REF!)-1,1)</definedName>
    <definedName name="dtCelem" localSheetId="5">OFFSET([17]Data!$A$1,Conimex!cfgCEMinRow,0,Conimex!cfgFilterCERow,1)</definedName>
    <definedName name="dtCElem" localSheetId="10">OFFSET(#REF!,cfgCElemMinRow,0,cfgFilterCElemRow,1)</definedName>
    <definedName name="dtCelem" localSheetId="4">OFFSET([17]Data!$A$1,Prepack!cfgCEMinRow,0,Prepack!cfgFilterCERow,1)</definedName>
    <definedName name="dtCelem">OFFSET([17]Data!$A$1,cfgCEMinRow,0,cfgFilterCERow,1)</definedName>
    <definedName name="dtCelem_1" localSheetId="5">OFFSET([18]Data!$A$1,Conimex!cfgCEMinRow,0,Conimex!cfgFilterCERow,1)</definedName>
    <definedName name="dtCelem_1" localSheetId="4">OFFSET([18]Data!$A$1,Prepack!cfgCEMinRow,0,Prepack!cfgFilterCERow,1)</definedName>
    <definedName name="dtCelem_1">OFFSET([18]Data!$A$1,cfgCEMinRow,0,cfgFilterCERow,1)</definedName>
    <definedName name="dtCelem2" localSheetId="5">OFFSET([17]Data!$B$1,Conimex!cfgCEMinRow,0,Conimex!cfgFilterCERow,1)</definedName>
    <definedName name="dtCelem2" localSheetId="4">OFFSET([17]Data!$B$1,Prepack!cfgCEMinRow,0,Prepack!cfgFilterCERow,1)</definedName>
    <definedName name="dtCelem2">OFFSET([17]Data!$B$1,cfgCEMinRow,0,cfgFilterCERow,1)</definedName>
    <definedName name="dtCelem2_1" localSheetId="5">OFFSET([18]Data!$B$1,Conimex!cfgCEMinRow,0,Conimex!cfgFilterCERow,1)</definedName>
    <definedName name="dtCelem2_1" localSheetId="4">OFFSET([18]Data!$B$1,Prepack!cfgCEMinRow,0,Prepack!cfgFilterCERow,1)</definedName>
    <definedName name="dtCelem2_1">OFFSET([18]Data!$B$1,cfgCEMinRow,0,cfgFilterCERow,1)</definedName>
    <definedName name="dtLastYear">OFFSET(#REF!,0,0,COUNTA(#REF!),8)</definedName>
    <definedName name="dtOrder" localSheetId="5">OFFSET(#REF!,0,0,COUNTA(#REF!)-1,1)</definedName>
    <definedName name="dtOrder" localSheetId="10">OFFSET(#REF!,1,0,COUNTA(#REF!)-1,1)</definedName>
    <definedName name="dtOrder" localSheetId="4">OFFSET(#REF!,0,0,COUNTA(#REF!)-1,1)</definedName>
    <definedName name="dtOrder">OFFSET(#REF!,0,0,COUNTA(#REF!)-1,1)</definedName>
    <definedName name="dtText" localSheetId="5">OFFSET(#REF!,0,0,COUNTA(#REF!)-1,1)</definedName>
    <definedName name="dtText" localSheetId="4">OFFSET(#REF!,0,0,COUNTA(#REF!)-1,1)</definedName>
    <definedName name="dtText">OFFSET(#REF!,0,0,COUNTA(#REF!)-1,1)</definedName>
    <definedName name="DUST16">[4]June!$A$72:$B$76</definedName>
    <definedName name="DUSTAA">[4]JUNE1!$A$103:$E$115</definedName>
    <definedName name="eee" localSheetId="8" hidden="1">{"revsale",#N/A,FALSE,"REV-ยุพดี"}</definedName>
    <definedName name="eee" localSheetId="5" hidden="1">{"revsale",#N/A,FALSE,"REV-ยุพดี"}</definedName>
    <definedName name="eee" localSheetId="10" hidden="1">{"revsale",#N/A,FALSE,"REV-ยุพดี"}</definedName>
    <definedName name="eee" localSheetId="9" hidden="1">{"revsale",#N/A,FALSE,"REV-ยุพดี"}</definedName>
    <definedName name="eee" localSheetId="3" hidden="1">{"revsale",#N/A,FALSE,"REV-ยุพดี"}</definedName>
    <definedName name="eee" localSheetId="4" hidden="1">{"revsale",#N/A,FALSE,"REV-ยุพดี"}</definedName>
    <definedName name="eee" localSheetId="2" hidden="1">{"revsale",#N/A,FALSE,"REV-ยุพดี"}</definedName>
    <definedName name="eee" localSheetId="7" hidden="1">{"revsale",#N/A,FALSE,"REV-ยุพดี"}</definedName>
    <definedName name="eee" localSheetId="1" hidden="1">{"revsale",#N/A,FALSE,"REV-ยุพดี"}</definedName>
    <definedName name="eee" localSheetId="0" hidden="1">{"revsale",#N/A,FALSE,"REV-ยุพดี"}</definedName>
    <definedName name="eee" localSheetId="6" hidden="1">{"revsale",#N/A,FALSE,"REV-ยุพดี"}</definedName>
    <definedName name="eee" hidden="1">{"revsale",#N/A,FALSE,"REV-ยุพดี"}</definedName>
    <definedName name="EFFTAA">[7]JUNE1!$A$206:$E$227</definedName>
    <definedName name="ELECAA">[4]JUNE1!$A$275:$E$344</definedName>
    <definedName name="ENVAA">[7]JUNE1!$A$135:$E$183</definedName>
    <definedName name="ESTATE6">[6]JUNE!$A$148:$B$170</definedName>
    <definedName name="ESTATEAA">[6]JUNE1!$I$472:$J$508</definedName>
    <definedName name="EVAP2AA">[5]JUNE1!$A$425:$E$439</definedName>
    <definedName name="EVAPAA">[5]JUNE1!$A$411:$E$423</definedName>
    <definedName name="FCode" localSheetId="8" hidden="1">#REF!</definedName>
    <definedName name="FCode" localSheetId="5" hidden="1">#REF!</definedName>
    <definedName name="FCode" localSheetId="9" hidden="1">#REF!</definedName>
    <definedName name="FCode" localSheetId="3" hidden="1">#REF!</definedName>
    <definedName name="FCode" localSheetId="2" hidden="1">#REF!</definedName>
    <definedName name="FCode" localSheetId="7" hidden="1">#REF!</definedName>
    <definedName name="FCode" localSheetId="1" hidden="1">#REF!</definedName>
    <definedName name="FCode" localSheetId="0" hidden="1">#REF!</definedName>
    <definedName name="FCode" localSheetId="6" hidden="1">#REF!</definedName>
    <definedName name="FCode" hidden="1">#REF!</definedName>
    <definedName name="FEB">[13]RECY!$D$5:$D$70</definedName>
    <definedName name="FEED1AA">[4]JUNE1!$A$153:$E$162</definedName>
    <definedName name="FEED2AA">[4]JUNE1!$A$164:$E$172</definedName>
    <definedName name="FIRE6">[6]JUNE!$A$123:$B$136</definedName>
    <definedName name="FIREAA">[6]JUNE1!$I$421:$J$456</definedName>
    <definedName name="FX" localSheetId="5">[19]!FX</definedName>
    <definedName name="FX" localSheetId="4">[19]!FX</definedName>
    <definedName name="gh" localSheetId="8" hidden="1">{"revsale",#N/A,FALSE,"REV-ยุพดี"}</definedName>
    <definedName name="gh" localSheetId="5" hidden="1">{"revsale",#N/A,FALSE,"REV-ยุพดี"}</definedName>
    <definedName name="gh" localSheetId="10" hidden="1">{"revsale",#N/A,FALSE,"REV-ยุพดี"}</definedName>
    <definedName name="gh" localSheetId="9" hidden="1">{"revsale",#N/A,FALSE,"REV-ยุพดี"}</definedName>
    <definedName name="gh" localSheetId="3" hidden="1">{"revsale",#N/A,FALSE,"REV-ยุพดี"}</definedName>
    <definedName name="gh" localSheetId="4" hidden="1">{"revsale",#N/A,FALSE,"REV-ยุพดี"}</definedName>
    <definedName name="gh" localSheetId="2" hidden="1">{"revsale",#N/A,FALSE,"REV-ยุพดี"}</definedName>
    <definedName name="gh" localSheetId="7" hidden="1">{"revsale",#N/A,FALSE,"REV-ยุพดี"}</definedName>
    <definedName name="gh" localSheetId="1" hidden="1">{"revsale",#N/A,FALSE,"REV-ยุพดี"}</definedName>
    <definedName name="gh" localSheetId="0" hidden="1">{"revsale",#N/A,FALSE,"REV-ยุพดี"}</definedName>
    <definedName name="gh" localSheetId="6" hidden="1">{"revsale",#N/A,FALSE,"REV-ยุพดี"}</definedName>
    <definedName name="gh" hidden="1">{"revsale",#N/A,FALSE,"REV-ยุพดี"}</definedName>
    <definedName name="GUEST6">[6]JUNE!$A$139:$B$145</definedName>
    <definedName name="GUESTAA">[6]JUNE1!$I$458:$J$470</definedName>
    <definedName name="h">[20]!FX</definedName>
    <definedName name="HiddenRows" localSheetId="8" hidden="1">#REF!</definedName>
    <definedName name="HiddenRows" localSheetId="5" hidden="1">#REF!</definedName>
    <definedName name="HiddenRows" localSheetId="9" hidden="1">#REF!</definedName>
    <definedName name="HiddenRows" localSheetId="3" hidden="1">#REF!</definedName>
    <definedName name="HiddenRows" localSheetId="2" hidden="1">#REF!</definedName>
    <definedName name="HiddenRows" localSheetId="7" hidden="1">#REF!</definedName>
    <definedName name="HiddenRows" localSheetId="1" hidden="1">#REF!</definedName>
    <definedName name="HiddenRows" localSheetId="0" hidden="1">#REF!</definedName>
    <definedName name="HiddenRows" localSheetId="6" hidden="1">#REF!</definedName>
    <definedName name="HiddenRows" hidden="1">#REF!</definedName>
    <definedName name="hide">[15]!hide</definedName>
    <definedName name="HTML_CodePage" hidden="1">874</definedName>
    <definedName name="HTML_Control" localSheetId="8" hidden="1">{"'Model'!$A$1:$N$53"}</definedName>
    <definedName name="HTML_Control" localSheetId="5" hidden="1">{"'Model'!$A$1:$N$53"}</definedName>
    <definedName name="HTML_Control" localSheetId="10" hidden="1">{"'Model'!$A$1:$N$53"}</definedName>
    <definedName name="HTML_Control" localSheetId="9" hidden="1">{"'Model'!$A$1:$N$53"}</definedName>
    <definedName name="HTML_Control" localSheetId="3" hidden="1">{"'Model'!$A$1:$N$53"}</definedName>
    <definedName name="HTML_Control" localSheetId="4" hidden="1">{"'Model'!$A$1:$N$53"}</definedName>
    <definedName name="HTML_Control" localSheetId="2" hidden="1">{"'Model'!$A$1:$N$53"}</definedName>
    <definedName name="HTML_Control" localSheetId="7" hidden="1">{"'Model'!$A$1:$N$53"}</definedName>
    <definedName name="HTML_Control" localSheetId="1" hidden="1">{"'Model'!$A$1:$N$53"}</definedName>
    <definedName name="HTML_Control" localSheetId="0" hidden="1">{"'Model'!$A$1:$N$53"}</definedName>
    <definedName name="HTML_Control" localSheetId="6" hidden="1">{"'Model'!$A$1:$N$53"}</definedName>
    <definedName name="HTML_Control" hidden="1">{"'Model'!$A$1:$N$53"}</definedName>
    <definedName name="HTML_Control1" localSheetId="8" hidden="1">{"'Model'!$A$1:$N$53"}</definedName>
    <definedName name="HTML_Control1" localSheetId="5" hidden="1">{"'Model'!$A$1:$N$53"}</definedName>
    <definedName name="HTML_Control1" localSheetId="10" hidden="1">{"'Model'!$A$1:$N$53"}</definedName>
    <definedName name="HTML_Control1" localSheetId="9" hidden="1">{"'Model'!$A$1:$N$53"}</definedName>
    <definedName name="HTML_Control1" localSheetId="3" hidden="1">{"'Model'!$A$1:$N$53"}</definedName>
    <definedName name="HTML_Control1" localSheetId="4" hidden="1">{"'Model'!$A$1:$N$53"}</definedName>
    <definedName name="HTML_Control1" localSheetId="2" hidden="1">{"'Model'!$A$1:$N$53"}</definedName>
    <definedName name="HTML_Control1" localSheetId="7" hidden="1">{"'Model'!$A$1:$N$53"}</definedName>
    <definedName name="HTML_Control1" localSheetId="1" hidden="1">{"'Model'!$A$1:$N$53"}</definedName>
    <definedName name="HTML_Control1" localSheetId="0" hidden="1">{"'Model'!$A$1:$N$53"}</definedName>
    <definedName name="HTML_Control1" localSheetId="6" hidden="1">{"'Model'!$A$1:$N$53"}</definedName>
    <definedName name="HTML_Control1" hidden="1">{"'Model'!$A$1:$N$53"}</definedName>
    <definedName name="HTML_Description" hidden="1">""</definedName>
    <definedName name="HTML_Email" hidden="1">""</definedName>
    <definedName name="HTML_Header" hidden="1">"Model"</definedName>
    <definedName name="HTML_LastUpdate" hidden="1">"31/7/01"</definedName>
    <definedName name="HTML_LineAfter" hidden="1">FALSE</definedName>
    <definedName name="HTML_LineBefore" hidden="1">FALSE</definedName>
    <definedName name="HTML_Name" hidden="1">"Bundit Sanguanprasert"</definedName>
    <definedName name="HTML_OBDlg2" hidden="1">TRUE</definedName>
    <definedName name="HTML_OBDlg4" hidden="1">TRUE</definedName>
    <definedName name="HTML_OS" hidden="1">0</definedName>
    <definedName name="HTML_PathFile" hidden="1">"C:\My Documents\TPS project\Carried Loss\SCC2.htm"</definedName>
    <definedName name="HTML_Title" hidden="1">"Model SCC"</definedName>
    <definedName name="huppc">[15]!huppc</definedName>
    <definedName name="HYDAA">[5]JUNE1!$A$594:$E$602</definedName>
    <definedName name="info2" localSheetId="8" hidden="1">{"level1",#N/A,FALSE,"1_LEV";"LEVEL1",#N/A,FALSE,"1_LEV"}</definedName>
    <definedName name="info2" localSheetId="5" hidden="1">{"level1",#N/A,FALSE,"1_LEV";"LEVEL1",#N/A,FALSE,"1_LEV"}</definedName>
    <definedName name="info2" localSheetId="10" hidden="1">{"level1",#N/A,FALSE,"1_LEV";"LEVEL1",#N/A,FALSE,"1_LEV"}</definedName>
    <definedName name="info2" localSheetId="9" hidden="1">{"level1",#N/A,FALSE,"1_LEV";"LEVEL1",#N/A,FALSE,"1_LEV"}</definedName>
    <definedName name="info2" localSheetId="3" hidden="1">{"level1",#N/A,FALSE,"1_LEV";"LEVEL1",#N/A,FALSE,"1_LEV"}</definedName>
    <definedName name="info2" localSheetId="4" hidden="1">{"level1",#N/A,FALSE,"1_LEV";"LEVEL1",#N/A,FALSE,"1_LEV"}</definedName>
    <definedName name="info2" localSheetId="2" hidden="1">{"level1",#N/A,FALSE,"1_LEV";"LEVEL1",#N/A,FALSE,"1_LEV"}</definedName>
    <definedName name="info2" localSheetId="7" hidden="1">{"level1",#N/A,FALSE,"1_LEV";"LEVEL1",#N/A,FALSE,"1_LEV"}</definedName>
    <definedName name="info2" localSheetId="1" hidden="1">{"level1",#N/A,FALSE,"1_LEV";"LEVEL1",#N/A,FALSE,"1_LEV"}</definedName>
    <definedName name="info2" localSheetId="0" hidden="1">{"level1",#N/A,FALSE,"1_LEV";"LEVEL1",#N/A,FALSE,"1_LEV"}</definedName>
    <definedName name="info2" localSheetId="6" hidden="1">{"level1",#N/A,FALSE,"1_LEV";"LEVEL1",#N/A,FALSE,"1_LEV"}</definedName>
    <definedName name="info2" hidden="1">{"level1",#N/A,FALSE,"1_LEV";"LEVEL1",#N/A,FALSE,"1_LEV"}</definedName>
    <definedName name="INST6">[4]June!$A$264:$B$300</definedName>
    <definedName name="INSTAA">[4]JUNE1!$A$377:$E$423</definedName>
    <definedName name="ISOAA">[5]JUNE1!$A$629:$E$656</definedName>
    <definedName name="ITDAA">[4]JUNE1!$A$346:$E$375</definedName>
    <definedName name="JAN">[13]RECY!$C$5:$C$70</definedName>
    <definedName name="JUN">[13]RECY!$H$5:$H$70</definedName>
    <definedName name="limcount" hidden="1">1</definedName>
    <definedName name="LIME26">[5]June!$A$314:$B$317</definedName>
    <definedName name="LIME2AA">[5]JUNE1!$A$506:$E$517</definedName>
    <definedName name="ListCECelem" localSheetId="5">OFFSET(#REF!,0,0,COUNTA(#REF!)-1,2)</definedName>
    <definedName name="ListCECelem" localSheetId="4">OFFSET(#REF!,0,0,COUNTA(#REF!)-1,2)</definedName>
    <definedName name="ListCECelem">OFFSET(#REF!,0,0,COUNTA(#REF!)-1,2)</definedName>
    <definedName name="ListCelem" localSheetId="5">OFFSET(#REF!,0,0,COUNTA(#REF!)-1,2)</definedName>
    <definedName name="ListCelem" localSheetId="4">OFFSET(#REF!,0,0,COUNTA(#REF!)-1,2)</definedName>
    <definedName name="ListCelem">OFFSET(#REF!,0,0,COUNTA(#REF!)-1,2)</definedName>
    <definedName name="ListCelem2" localSheetId="5">OFFSET(#REF!,0,0,COUNTA(#REF!)-1,2)</definedName>
    <definedName name="ListCelem2" localSheetId="4">OFFSET(#REF!,0,0,COUNTA(#REF!)-1,2)</definedName>
    <definedName name="ListCelem2">OFFSET(#REF!,0,0,COUNTA(#REF!)-1,2)</definedName>
    <definedName name="ListLastYear" localSheetId="5">OFFSET(#REF!,0,0,COUNTA(#REF!),6)</definedName>
    <definedName name="ListLastYear" localSheetId="4">OFFSET(#REF!,0,0,COUNTA(#REF!),6)</definedName>
    <definedName name="ListLastYear">OFFSET(#REF!,0,0,COUNTA(#REF!),6)</definedName>
    <definedName name="ListOrder" localSheetId="5">OFFSET(#REF!,0,0,COUNTA(#REF!)-1,2)</definedName>
    <definedName name="ListOrder" localSheetId="4">OFFSET(#REF!,0,0,COUNTA(#REF!)-1,2)</definedName>
    <definedName name="ListOrder">OFFSET(#REF!,0,0,COUNTA(#REF!)-1,2)</definedName>
    <definedName name="ListText" localSheetId="5">OFFSET(#REF!,0,0,COUNTA(#REF!)-1,2)</definedName>
    <definedName name="ListText" localSheetId="4">OFFSET(#REF!,0,0,COUNTA(#REF!)-1,2)</definedName>
    <definedName name="ListText">OFFSET(#REF!,0,0,COUNTA(#REF!)-1,2)</definedName>
    <definedName name="liza" localSheetId="8" hidden="1">{"level1",#N/A,FALSE,"1_LEV";"LEVEL1",#N/A,FALSE,"1_LEV"}</definedName>
    <definedName name="liza" localSheetId="5" hidden="1">{"level1",#N/A,FALSE,"1_LEV";"LEVEL1",#N/A,FALSE,"1_LEV"}</definedName>
    <definedName name="liza" localSheetId="10" hidden="1">{"level1",#N/A,FALSE,"1_LEV";"LEVEL1",#N/A,FALSE,"1_LEV"}</definedName>
    <definedName name="liza" localSheetId="9" hidden="1">{"level1",#N/A,FALSE,"1_LEV";"LEVEL1",#N/A,FALSE,"1_LEV"}</definedName>
    <definedName name="liza" localSheetId="3" hidden="1">{"level1",#N/A,FALSE,"1_LEV";"LEVEL1",#N/A,FALSE,"1_LEV"}</definedName>
    <definedName name="liza" localSheetId="4" hidden="1">{"level1",#N/A,FALSE,"1_LEV";"LEVEL1",#N/A,FALSE,"1_LEV"}</definedName>
    <definedName name="liza" localSheetId="2" hidden="1">{"level1",#N/A,FALSE,"1_LEV";"LEVEL1",#N/A,FALSE,"1_LEV"}</definedName>
    <definedName name="liza" localSheetId="7" hidden="1">{"level1",#N/A,FALSE,"1_LEV";"LEVEL1",#N/A,FALSE,"1_LEV"}</definedName>
    <definedName name="liza" localSheetId="1" hidden="1">{"level1",#N/A,FALSE,"1_LEV";"LEVEL1",#N/A,FALSE,"1_LEV"}</definedName>
    <definedName name="liza" localSheetId="0" hidden="1">{"level1",#N/A,FALSE,"1_LEV";"LEVEL1",#N/A,FALSE,"1_LEV"}</definedName>
    <definedName name="liza" localSheetId="6" hidden="1">{"level1",#N/A,FALSE,"1_LEV";"LEVEL1",#N/A,FALSE,"1_LEV"}</definedName>
    <definedName name="liza" hidden="1">{"level1",#N/A,FALSE,"1_LEV";"LEVEL1",#N/A,FALSE,"1_LEV"}</definedName>
    <definedName name="lll" localSheetId="8" hidden="1">{"sales",#N/A,FALSE,"SALES"}</definedName>
    <definedName name="lll" localSheetId="5" hidden="1">{"sales",#N/A,FALSE,"SALES"}</definedName>
    <definedName name="lll" localSheetId="10" hidden="1">{"sales",#N/A,FALSE,"SALES"}</definedName>
    <definedName name="lll" localSheetId="9" hidden="1">{"sales",#N/A,FALSE,"SALES"}</definedName>
    <definedName name="lll" localSheetId="3" hidden="1">{"sales",#N/A,FALSE,"SALES"}</definedName>
    <definedName name="lll" localSheetId="4" hidden="1">{"sales",#N/A,FALSE,"SALES"}</definedName>
    <definedName name="lll" localSheetId="2" hidden="1">{"sales",#N/A,FALSE,"SALES"}</definedName>
    <definedName name="lll" localSheetId="7" hidden="1">{"sales",#N/A,FALSE,"SALES"}</definedName>
    <definedName name="lll" localSheetId="1" hidden="1">{"sales",#N/A,FALSE,"SALES"}</definedName>
    <definedName name="lll" localSheetId="0" hidden="1">{"sales",#N/A,FALSE,"SALES"}</definedName>
    <definedName name="lll" localSheetId="6" hidden="1">{"sales",#N/A,FALSE,"SALES"}</definedName>
    <definedName name="lll" hidden="1">{"sales",#N/A,FALSE,"SALES"}</definedName>
    <definedName name="Macro1" localSheetId="8">[21]!Macro1</definedName>
    <definedName name="Macro1" localSheetId="9">[21]!Macro1</definedName>
    <definedName name="Macro3" localSheetId="8">[21]!Macro3</definedName>
    <definedName name="Macro3" localSheetId="9">[21]!Macro3</definedName>
    <definedName name="Macro3">[22]!Macro3</definedName>
    <definedName name="Manu2">[22]!Macro1</definedName>
    <definedName name="Manu3">[22]!Macro3</definedName>
    <definedName name="MAR">[13]RECY!$E$5:$E$70</definedName>
    <definedName name="MAY">[13]RECY!$G$5:$G$70</definedName>
    <definedName name="MDAA">[7]JUNE1!$A$11:$E$51</definedName>
    <definedName name="MECD6">[4]June!$A$128:$B$163</definedName>
    <definedName name="MECH6">[4]June!$A$9:$B$25</definedName>
    <definedName name="MECHAA">[4]JUNE1!$A$7:$E$29</definedName>
    <definedName name="MECHEAA">[4]JUNE1!$A$216:$E$263</definedName>
    <definedName name="MEDICAL6">[6]JUNE!$A$57:$B$72</definedName>
    <definedName name="MEDICALAA">[6]JUNE1!$I$313:$J$344</definedName>
    <definedName name="nnn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5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1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9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3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4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2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7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1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localSheetId="6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nn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NotUse" localSheetId="8" hidden="1">{"'ตัวอย่าง'!$A$1:$O$21"}</definedName>
    <definedName name="NotUse" localSheetId="5" hidden="1">{"'ตัวอย่าง'!$A$1:$O$21"}</definedName>
    <definedName name="NotUse" localSheetId="10" hidden="1">{"'ตัวอย่าง'!$A$1:$O$21"}</definedName>
    <definedName name="NotUse" localSheetId="9" hidden="1">{"'ตัวอย่าง'!$A$1:$O$21"}</definedName>
    <definedName name="NotUse" localSheetId="3" hidden="1">{"'ตัวอย่าง'!$A$1:$O$21"}</definedName>
    <definedName name="NotUse" localSheetId="4" hidden="1">{"'ตัวอย่าง'!$A$1:$O$21"}</definedName>
    <definedName name="NotUse" localSheetId="2" hidden="1">{"'ตัวอย่าง'!$A$1:$O$21"}</definedName>
    <definedName name="NotUse" localSheetId="7" hidden="1">{"'ตัวอย่าง'!$A$1:$O$21"}</definedName>
    <definedName name="NotUse" localSheetId="1" hidden="1">{"'ตัวอย่าง'!$A$1:$O$21"}</definedName>
    <definedName name="NotUse" localSheetId="0" hidden="1">{"'ตัวอย่าง'!$A$1:$O$21"}</definedName>
    <definedName name="NotUse" localSheetId="6" hidden="1">{"'ตัวอย่าง'!$A$1:$O$21"}</definedName>
    <definedName name="NotUse" hidden="1">{"'ตัวอย่าง'!$A$1:$O$21"}</definedName>
    <definedName name="ooooo" localSheetId="8" hidden="1">{"'connew '!$C$40:$C$60"}</definedName>
    <definedName name="ooooo" localSheetId="5" hidden="1">{"'connew '!$C$40:$C$60"}</definedName>
    <definedName name="ooooo" localSheetId="10" hidden="1">{"'connew '!$C$40:$C$60"}</definedName>
    <definedName name="ooooo" localSheetId="9" hidden="1">{"'connew '!$C$40:$C$60"}</definedName>
    <definedName name="ooooo" localSheetId="3" hidden="1">{"'connew '!$C$40:$C$60"}</definedName>
    <definedName name="ooooo" localSheetId="4" hidden="1">{"'connew '!$C$40:$C$60"}</definedName>
    <definedName name="ooooo" localSheetId="2" hidden="1">{"'connew '!$C$40:$C$60"}</definedName>
    <definedName name="ooooo" localSheetId="7" hidden="1">{"'connew '!$C$40:$C$60"}</definedName>
    <definedName name="ooooo" localSheetId="1" hidden="1">{"'connew '!$C$40:$C$60"}</definedName>
    <definedName name="ooooo" localSheetId="0" hidden="1">{"'connew '!$C$40:$C$60"}</definedName>
    <definedName name="ooooo" localSheetId="6" hidden="1">{"'connew '!$C$40:$C$60"}</definedName>
    <definedName name="ooooo" hidden="1">{"'connew '!$C$40:$C$60"}</definedName>
    <definedName name="OrderTable" localSheetId="8" hidden="1">#REF!</definedName>
    <definedName name="OrderTable" localSheetId="5" hidden="1">#REF!</definedName>
    <definedName name="OrderTable" localSheetId="9" hidden="1">#REF!</definedName>
    <definedName name="OrderTable" localSheetId="3" hidden="1">#REF!</definedName>
    <definedName name="OrderTable" localSheetId="2" hidden="1">#REF!</definedName>
    <definedName name="OrderTable" localSheetId="7" hidden="1">#REF!</definedName>
    <definedName name="OrderTable" localSheetId="1" hidden="1">#REF!</definedName>
    <definedName name="OrderTable" localSheetId="0" hidden="1">#REF!</definedName>
    <definedName name="OrderTable" localSheetId="6" hidden="1">#REF!</definedName>
    <definedName name="OrderTable" hidden="1">#REF!</definedName>
    <definedName name="OXYAA">[5]JUNE1!$A$615:$E$625</definedName>
    <definedName name="OXYGEN6">[5]June!$A$374:$B$376</definedName>
    <definedName name="PENV">[7]ENV_R!$B$8:$J$30</definedName>
    <definedName name="PGREENAA">[7]JUNE1!$A$229:$E$266</definedName>
    <definedName name="PHRAA">[23]JUNE1!$A$43:$E$83</definedName>
    <definedName name="pison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ison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PJCAA">[7]JUNE1!$A$53:$E$79</definedName>
    <definedName name="POWER26">[4]June!$A$65:$B$69</definedName>
    <definedName name="POWER2AA">[4]JUNE1!$A$89:$E$101</definedName>
    <definedName name="POWER6">[4]June!$A$28:$B$56</definedName>
    <definedName name="POWERAA">[4]JUNE1!$A$31:$E$101</definedName>
    <definedName name="PP" localSheetId="8" hidden="1">{"'Model'!$A$1:$N$53"}</definedName>
    <definedName name="PP" localSheetId="5" hidden="1">{"'Model'!$A$1:$N$53"}</definedName>
    <definedName name="PP" localSheetId="10" hidden="1">{"'Model'!$A$1:$N$53"}</definedName>
    <definedName name="PP" localSheetId="9" hidden="1">{"'Model'!$A$1:$N$53"}</definedName>
    <definedName name="PP" localSheetId="3" hidden="1">{"'Model'!$A$1:$N$53"}</definedName>
    <definedName name="PP" localSheetId="4" hidden="1">{"'Model'!$A$1:$N$53"}</definedName>
    <definedName name="PP" localSheetId="2" hidden="1">{"'Model'!$A$1:$N$53"}</definedName>
    <definedName name="PP" localSheetId="7" hidden="1">{"'Model'!$A$1:$N$53"}</definedName>
    <definedName name="PP" localSheetId="1" hidden="1">{"'Model'!$A$1:$N$53"}</definedName>
    <definedName name="PP" localSheetId="0" hidden="1">{"'Model'!$A$1:$N$53"}</definedName>
    <definedName name="PP" localSheetId="6" hidden="1">{"'Model'!$A$1:$N$53"}</definedName>
    <definedName name="PP" hidden="1">{"'Model'!$A$1:$N$53"}</definedName>
    <definedName name="PPGREEN">[7]PG_R!$B$8:$J$24</definedName>
    <definedName name="PPJCELL">[7]CELL_R!$B$8:$J$25</definedName>
    <definedName name="PQA">'[7]QA&amp;R_R'!$B$8:$J$27</definedName>
    <definedName name="PRAA">[6]JUNE1!$I$248:$J$290</definedName>
    <definedName name="_xlnm.Print_Area">'[24]DAILY  JUNE'!$A$1:$AB$44</definedName>
    <definedName name="Print_Titles_MI" localSheetId="8">#REF!,#REF!</definedName>
    <definedName name="Print_Titles_MI" localSheetId="5">#REF!,#REF!</definedName>
    <definedName name="Print_Titles_MI" localSheetId="9">#REF!,#REF!</definedName>
    <definedName name="Print_Titles_MI" localSheetId="4">#REF!,#REF!</definedName>
    <definedName name="Print_Titles_MI">#REF!,#REF!</definedName>
    <definedName name="PRMP">[7]RMP_R!$B$8:$J$27</definedName>
    <definedName name="PRMZ">[7]RMZ_R!$B$8:$K$29</definedName>
    <definedName name="ProdForm" localSheetId="8" hidden="1">#REF!</definedName>
    <definedName name="ProdForm" localSheetId="5" hidden="1">#REF!</definedName>
    <definedName name="ProdForm" localSheetId="9" hidden="1">#REF!</definedName>
    <definedName name="ProdForm" localSheetId="3" hidden="1">#REF!</definedName>
    <definedName name="ProdForm" localSheetId="2" hidden="1">#REF!</definedName>
    <definedName name="ProdForm" localSheetId="7" hidden="1">#REF!</definedName>
    <definedName name="ProdForm" localSheetId="1" hidden="1">#REF!</definedName>
    <definedName name="ProdForm" localSheetId="0" hidden="1">#REF!</definedName>
    <definedName name="ProdForm" localSheetId="6" hidden="1">#REF!</definedName>
    <definedName name="ProdForm" hidden="1">#REF!</definedName>
    <definedName name="PRODUAA">[5]JUNE1!$A$6:$E$30</definedName>
    <definedName name="Product" localSheetId="8" hidden="1">#REF!</definedName>
    <definedName name="Product" localSheetId="5" hidden="1">#REF!</definedName>
    <definedName name="Product" localSheetId="9" hidden="1">#REF!</definedName>
    <definedName name="Product" localSheetId="3" hidden="1">#REF!</definedName>
    <definedName name="Product" localSheetId="2" hidden="1">#REF!</definedName>
    <definedName name="Product" localSheetId="7" hidden="1">#REF!</definedName>
    <definedName name="Product" localSheetId="1" hidden="1">#REF!</definedName>
    <definedName name="Product" localSheetId="0" hidden="1">#REF!</definedName>
    <definedName name="Product" localSheetId="6" hidden="1">#REF!</definedName>
    <definedName name="Product" hidden="1">#REF!</definedName>
    <definedName name="PULPAA">[5]JUNE1!$A$74:$E$101</definedName>
    <definedName name="PUTA" localSheetId="8" hidden="1">{"revsale",#N/A,FALSE,"REV-ยุพดี"}</definedName>
    <definedName name="PUTA" localSheetId="5" hidden="1">{"revsale",#N/A,FALSE,"REV-ยุพดี"}</definedName>
    <definedName name="PUTA" localSheetId="10" hidden="1">{"revsale",#N/A,FALSE,"REV-ยุพดี"}</definedName>
    <definedName name="PUTA" localSheetId="9" hidden="1">{"revsale",#N/A,FALSE,"REV-ยุพดี"}</definedName>
    <definedName name="PUTA" localSheetId="3" hidden="1">{"revsale",#N/A,FALSE,"REV-ยุพดี"}</definedName>
    <definedName name="PUTA" localSheetId="4" hidden="1">{"revsale",#N/A,FALSE,"REV-ยุพดี"}</definedName>
    <definedName name="PUTA" localSheetId="2" hidden="1">{"revsale",#N/A,FALSE,"REV-ยุพดี"}</definedName>
    <definedName name="PUTA" localSheetId="7" hidden="1">{"revsale",#N/A,FALSE,"REV-ยุพดี"}</definedName>
    <definedName name="PUTA" localSheetId="1" hidden="1">{"revsale",#N/A,FALSE,"REV-ยุพดี"}</definedName>
    <definedName name="PUTA" localSheetId="0" hidden="1">{"revsale",#N/A,FALSE,"REV-ยุพดี"}</definedName>
    <definedName name="PUTA" localSheetId="6" hidden="1">{"revsale",#N/A,FALSE,"REV-ยุพดี"}</definedName>
    <definedName name="PUTA" hidden="1">{"revsale",#N/A,FALSE,"REV-ยุพดี"}</definedName>
    <definedName name="QAAA">[7]JUNE1!$A$81:$E$133</definedName>
    <definedName name="qqq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qqq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RADMIN">[6]Admin!$B$7:$J$34</definedName>
    <definedName name="RANGE">'[16]ADMIN OFFICE (2)'!$B$8:$P$30</definedName>
    <definedName name="RCArea" localSheetId="8" hidden="1">#REF!</definedName>
    <definedName name="RCArea" localSheetId="5" hidden="1">#REF!</definedName>
    <definedName name="RCArea" localSheetId="9" hidden="1">#REF!</definedName>
    <definedName name="RCArea" localSheetId="3" hidden="1">#REF!</definedName>
    <definedName name="RCArea" localSheetId="2" hidden="1">#REF!</definedName>
    <definedName name="RCArea" localSheetId="7" hidden="1">#REF!</definedName>
    <definedName name="RCArea" localSheetId="1" hidden="1">#REF!</definedName>
    <definedName name="RCArea" localSheetId="0" hidden="1">#REF!</definedName>
    <definedName name="RCArea" localSheetId="6" hidden="1">#REF!</definedName>
    <definedName name="RCArea" hidden="1">#REF!</definedName>
    <definedName name="RCDC">[6]CDC!$A$7:$I$16</definedName>
    <definedName name="RCHEMICAL">[5]CHEMICAL!$A$7:$H$21</definedName>
    <definedName name="rd" localSheetId="8" hidden="1">{"'ตัวอย่าง'!$A$1:$O$21"}</definedName>
    <definedName name="rd" localSheetId="5" hidden="1">{"'ตัวอย่าง'!$A$1:$O$21"}</definedName>
    <definedName name="rd" localSheetId="10" hidden="1">{"'ตัวอย่าง'!$A$1:$O$21"}</definedName>
    <definedName name="rd" localSheetId="9" hidden="1">{"'ตัวอย่าง'!$A$1:$O$21"}</definedName>
    <definedName name="rd" localSheetId="3" hidden="1">{"'ตัวอย่าง'!$A$1:$O$21"}</definedName>
    <definedName name="rd" localSheetId="4" hidden="1">{"'ตัวอย่าง'!$A$1:$O$21"}</definedName>
    <definedName name="rd" localSheetId="2" hidden="1">{"'ตัวอย่าง'!$A$1:$O$21"}</definedName>
    <definedName name="rd" localSheetId="7" hidden="1">{"'ตัวอย่าง'!$A$1:$O$21"}</definedName>
    <definedName name="rd" localSheetId="1" hidden="1">{"'ตัวอย่าง'!$A$1:$O$21"}</definedName>
    <definedName name="rd" localSheetId="0" hidden="1">{"'ตัวอย่าง'!$A$1:$O$21"}</definedName>
    <definedName name="rd" localSheetId="6" hidden="1">{"'ตัวอย่าง'!$A$1:$O$21"}</definedName>
    <definedName name="rd" hidden="1">{"'ตัวอย่าง'!$A$1:$O$21"}</definedName>
    <definedName name="RDESP">[5]DESPATCH!$B$8:$J$23</definedName>
    <definedName name="RDRAWING">[4]Drwing!$B$7:$I$11</definedName>
    <definedName name="REC1AA">[5]JUNE1!$A$441:$E$459</definedName>
    <definedName name="REC2AA">[5]JUNE1!$A$461:$E$475</definedName>
    <definedName name="RELEC">[4]Elec!$B$7:$I$31</definedName>
    <definedName name="RESTATE">[6]Estate!$B$8:$J$15</definedName>
    <definedName name="Revised">[11]YTD_Revised!$B$5:$N$174</definedName>
    <definedName name="RFIRE">[6]Fire!$B$7:$J$14</definedName>
    <definedName name="RGUEST">[6]Guest!$B$8:$J$10</definedName>
    <definedName name="RINST">[4]Inst!$B$7:$I$26</definedName>
    <definedName name="RISO">[5]ISO!$B$8:$J$19</definedName>
    <definedName name="RITD">[4]IT!$B$7:$I$19</definedName>
    <definedName name="RMDAA">[7]JUNE1!$A$268:$E$273</definedName>
    <definedName name="RMECD">[4]Mech!$B$7:$I$23</definedName>
    <definedName name="RMECH">[4]CE!$B$7:$I$19</definedName>
    <definedName name="Rmedical">[6]Medical!$A$9:$H$21</definedName>
    <definedName name="RMPAA">[7]JUNE1!$A$322:$E$364</definedName>
    <definedName name="RMZAA">[7]JUNE1!$A$275:$E$320</definedName>
    <definedName name="RPD">[5]PRODUCT!$B$8:$P$24</definedName>
    <definedName name="RPM">'[5]PULP MILL'!$B$8:$P$17</definedName>
    <definedName name="RPOWER">[4]Power!$B$7:$I$18</definedName>
    <definedName name="RPR">[6]PR!$A$7:$H$22</definedName>
    <definedName name="RPRE">[6]PRE!$A$20:$K$22</definedName>
    <definedName name="RSEC">[6]Secutiry!$B$8:$J$22</definedName>
    <definedName name="RSHEETING">[5]SHEETING!$B$8:$J$17</definedName>
    <definedName name="RSODA">[5]SODA!$A$7:$H$13</definedName>
    <definedName name="RSTORE">[4]Store!$B$7:$I$18</definedName>
    <definedName name="rung" hidden="1">"sci"</definedName>
    <definedName name="RWASTE">[6]Waste!$B$8:$J$17</definedName>
    <definedName name="RYARD">[5]YARD!$A$7:$I$14</definedName>
    <definedName name="SAFTYAA">[23]JUNE1!$A$8:$E$41</definedName>
    <definedName name="SAPBEXrevision" hidden="1">2</definedName>
    <definedName name="SAPBEXsysID" hidden="1">"BWP"</definedName>
    <definedName name="SAPBEXwbID" hidden="1">"45TSOG149EJ5R0N9HDKCO6BXG"</definedName>
    <definedName name="sas" localSheetId="8" hidden="1">{"'ตัวอย่าง'!$A$1:$O$21"}</definedName>
    <definedName name="sas" localSheetId="5" hidden="1">{"'ตัวอย่าง'!$A$1:$O$21"}</definedName>
    <definedName name="sas" localSheetId="10" hidden="1">{"'ตัวอย่าง'!$A$1:$O$21"}</definedName>
    <definedName name="sas" localSheetId="9" hidden="1">{"'ตัวอย่าง'!$A$1:$O$21"}</definedName>
    <definedName name="sas" localSheetId="3" hidden="1">{"'ตัวอย่าง'!$A$1:$O$21"}</definedName>
    <definedName name="sas" localSheetId="4" hidden="1">{"'ตัวอย่าง'!$A$1:$O$21"}</definedName>
    <definedName name="sas" localSheetId="2" hidden="1">{"'ตัวอย่าง'!$A$1:$O$21"}</definedName>
    <definedName name="sas" localSheetId="7" hidden="1">{"'ตัวอย่าง'!$A$1:$O$21"}</definedName>
    <definedName name="sas" localSheetId="1" hidden="1">{"'ตัวอย่าง'!$A$1:$O$21"}</definedName>
    <definedName name="sas" localSheetId="0" hidden="1">{"'ตัวอย่าง'!$A$1:$O$21"}</definedName>
    <definedName name="sas" localSheetId="6" hidden="1">{"'ตัวอย่าง'!$A$1:$O$21"}</definedName>
    <definedName name="sas" hidden="1">{"'ตัวอย่าง'!$A$1:$O$21"}</definedName>
    <definedName name="Scorecard">[25]Scorecard!$A$307</definedName>
    <definedName name="sdf" localSheetId="8" hidden="1">{"'ตัวอย่าง'!$A$1:$O$21"}</definedName>
    <definedName name="sdf" localSheetId="5" hidden="1">{"'ตัวอย่าง'!$A$1:$O$21"}</definedName>
    <definedName name="sdf" localSheetId="10" hidden="1">{"'ตัวอย่าง'!$A$1:$O$21"}</definedName>
    <definedName name="sdf" localSheetId="9" hidden="1">{"'ตัวอย่าง'!$A$1:$O$21"}</definedName>
    <definedName name="sdf" localSheetId="3" hidden="1">{"'ตัวอย่าง'!$A$1:$O$21"}</definedName>
    <definedName name="sdf" localSheetId="4" hidden="1">{"'ตัวอย่าง'!$A$1:$O$21"}</definedName>
    <definedName name="sdf" localSheetId="2" hidden="1">{"'ตัวอย่าง'!$A$1:$O$21"}</definedName>
    <definedName name="sdf" localSheetId="7" hidden="1">{"'ตัวอย่าง'!$A$1:$O$21"}</definedName>
    <definedName name="sdf" localSheetId="1" hidden="1">{"'ตัวอย่าง'!$A$1:$O$21"}</definedName>
    <definedName name="sdf" localSheetId="0" hidden="1">{"'ตัวอย่าง'!$A$1:$O$21"}</definedName>
    <definedName name="sdf" localSheetId="6" hidden="1">{"'ตัวอย่าง'!$A$1:$O$21"}</definedName>
    <definedName name="sdf" hidden="1">{"'ตัวอย่าง'!$A$1:$O$21"}</definedName>
    <definedName name="SECUAA">[6]JUNE1!$I$510:$J$543</definedName>
    <definedName name="sencount" hidden="1">1</definedName>
    <definedName name="SEPFIX01" localSheetId="8" hidden="1">{"income",#N/A,FALSE,"INCOME"}</definedName>
    <definedName name="SEPFIX01" localSheetId="5" hidden="1">{"income",#N/A,FALSE,"INCOME"}</definedName>
    <definedName name="SEPFIX01" localSheetId="10" hidden="1">{"income",#N/A,FALSE,"INCOME"}</definedName>
    <definedName name="SEPFIX01" localSheetId="9" hidden="1">{"income",#N/A,FALSE,"INCOME"}</definedName>
    <definedName name="SEPFIX01" localSheetId="3" hidden="1">{"income",#N/A,FALSE,"INCOME"}</definedName>
    <definedName name="SEPFIX01" localSheetId="4" hidden="1">{"income",#N/A,FALSE,"INCOME"}</definedName>
    <definedName name="SEPFIX01" localSheetId="2" hidden="1">{"income",#N/A,FALSE,"INCOME"}</definedName>
    <definedName name="SEPFIX01" localSheetId="7" hidden="1">{"income",#N/A,FALSE,"INCOME"}</definedName>
    <definedName name="SEPFIX01" localSheetId="1" hidden="1">{"income",#N/A,FALSE,"INCOME"}</definedName>
    <definedName name="SEPFIX01" localSheetId="0" hidden="1">{"income",#N/A,FALSE,"INCOME"}</definedName>
    <definedName name="SEPFIX01" localSheetId="6" hidden="1">{"income",#N/A,FALSE,"INCOME"}</definedName>
    <definedName name="SEPFIX01" hidden="1">{"income",#N/A,FALSE,"INCOME"}</definedName>
    <definedName name="sfe" localSheetId="8" hidden="1">{"'ตัวอย่าง'!$A$1:$O$21"}</definedName>
    <definedName name="sfe" localSheetId="5" hidden="1">{"'ตัวอย่าง'!$A$1:$O$21"}</definedName>
    <definedName name="sfe" localSheetId="10" hidden="1">{"'ตัวอย่าง'!$A$1:$O$21"}</definedName>
    <definedName name="sfe" localSheetId="9" hidden="1">{"'ตัวอย่าง'!$A$1:$O$21"}</definedName>
    <definedName name="sfe" localSheetId="3" hidden="1">{"'ตัวอย่าง'!$A$1:$O$21"}</definedName>
    <definedName name="sfe" localSheetId="4" hidden="1">{"'ตัวอย่าง'!$A$1:$O$21"}</definedName>
    <definedName name="sfe" localSheetId="2" hidden="1">{"'ตัวอย่าง'!$A$1:$O$21"}</definedName>
    <definedName name="sfe" localSheetId="7" hidden="1">{"'ตัวอย่าง'!$A$1:$O$21"}</definedName>
    <definedName name="sfe" localSheetId="1" hidden="1">{"'ตัวอย่าง'!$A$1:$O$21"}</definedName>
    <definedName name="sfe" localSheetId="0" hidden="1">{"'ตัวอย่าง'!$A$1:$O$21"}</definedName>
    <definedName name="sfe" localSheetId="6" hidden="1">{"'ตัวอย่าง'!$A$1:$O$21"}</definedName>
    <definedName name="sfe" hidden="1">{"'ตัวอย่าง'!$A$1:$O$21"}</definedName>
    <definedName name="SHD1AA">[5]JUNE1!$A$271:$E$308</definedName>
    <definedName name="SHD2AA">[5]JUNE1!$A$310:$E$334</definedName>
    <definedName name="SHDAA">[5]JUNE1!$A$250:$E$269</definedName>
    <definedName name="sheet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5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1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9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3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4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2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7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1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localSheetId="6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heet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SODAAA">[5]JUNE1!$A$371:$E$409</definedName>
    <definedName name="SpecialPrice" localSheetId="8" hidden="1">#REF!</definedName>
    <definedName name="SpecialPrice" localSheetId="5" hidden="1">#REF!</definedName>
    <definedName name="SpecialPrice" localSheetId="9" hidden="1">#REF!</definedName>
    <definedName name="SpecialPrice" localSheetId="3" hidden="1">#REF!</definedName>
    <definedName name="SpecialPrice" localSheetId="2" hidden="1">#REF!</definedName>
    <definedName name="SpecialPrice" localSheetId="7" hidden="1">#REF!</definedName>
    <definedName name="SpecialPrice" localSheetId="1" hidden="1">#REF!</definedName>
    <definedName name="SpecialPrice" localSheetId="0" hidden="1">#REF!</definedName>
    <definedName name="SpecialPrice" localSheetId="6" hidden="1">#REF!</definedName>
    <definedName name="SpecialPrice" hidden="1">#REF!</definedName>
    <definedName name="sss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ss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STORE6">[4]June!$A$97:$B$125</definedName>
    <definedName name="STOREAA">[4]JUNE1!$A$174:$E$214</definedName>
    <definedName name="SULAA">[5]JUNE1!$A$604:$E$613</definedName>
    <definedName name="tast" localSheetId="8" hidden="1">{"'connew '!$C$40:$C$60"}</definedName>
    <definedName name="tast" localSheetId="5" hidden="1">{"'connew '!$C$40:$C$60"}</definedName>
    <definedName name="tast" localSheetId="10" hidden="1">{"'connew '!$C$40:$C$60"}</definedName>
    <definedName name="tast" localSheetId="9" hidden="1">{"'connew '!$C$40:$C$60"}</definedName>
    <definedName name="tast" localSheetId="3" hidden="1">{"'connew '!$C$40:$C$60"}</definedName>
    <definedName name="tast" localSheetId="4" hidden="1">{"'connew '!$C$40:$C$60"}</definedName>
    <definedName name="tast" localSheetId="2" hidden="1">{"'connew '!$C$40:$C$60"}</definedName>
    <definedName name="tast" localSheetId="7" hidden="1">{"'connew '!$C$40:$C$60"}</definedName>
    <definedName name="tast" localSheetId="1" hidden="1">{"'connew '!$C$40:$C$60"}</definedName>
    <definedName name="tast" localSheetId="0" hidden="1">{"'connew '!$C$40:$C$60"}</definedName>
    <definedName name="tast" localSheetId="6" hidden="1">{"'connew '!$C$40:$C$60"}</definedName>
    <definedName name="tast" hidden="1">{"'connew '!$C$40:$C$60"}</definedName>
    <definedName name="tbl_ProdInfo" localSheetId="8" hidden="1">#REF!</definedName>
    <definedName name="tbl_ProdInfo" localSheetId="5" hidden="1">#REF!</definedName>
    <definedName name="tbl_ProdInfo" localSheetId="9" hidden="1">#REF!</definedName>
    <definedName name="tbl_ProdInfo" localSheetId="3" hidden="1">#REF!</definedName>
    <definedName name="tbl_ProdInfo" localSheetId="2" hidden="1">#REF!</definedName>
    <definedName name="tbl_ProdInfo" localSheetId="7" hidden="1">#REF!</definedName>
    <definedName name="tbl_ProdInfo" localSheetId="1" hidden="1">#REF!</definedName>
    <definedName name="tbl_ProdInfo" localSheetId="0" hidden="1">#REF!</definedName>
    <definedName name="tbl_ProdInfo" localSheetId="6" hidden="1">#REF!</definedName>
    <definedName name="tbl_ProdInfo" hidden="1">#REF!</definedName>
    <definedName name="test" localSheetId="8" hidden="1">{"'ตัวอย่าง'!$A$1:$O$21"}</definedName>
    <definedName name="test" localSheetId="5" hidden="1">{"'ตัวอย่าง'!$A$1:$O$21"}</definedName>
    <definedName name="test" localSheetId="10" hidden="1">{"'ตัวอย่าง'!$A$1:$O$21"}</definedName>
    <definedName name="test" localSheetId="9" hidden="1">{"'ตัวอย่าง'!$A$1:$O$21"}</definedName>
    <definedName name="test" localSheetId="3" hidden="1">{"'ตัวอย่าง'!$A$1:$O$21"}</definedName>
    <definedName name="test" localSheetId="4" hidden="1">{"'ตัวอย่าง'!$A$1:$O$21"}</definedName>
    <definedName name="test" localSheetId="2" hidden="1">{"'ตัวอย่าง'!$A$1:$O$21"}</definedName>
    <definedName name="test" localSheetId="7" hidden="1">{"'ตัวอย่าง'!$A$1:$O$21"}</definedName>
    <definedName name="test" localSheetId="1" hidden="1">{"'ตัวอย่าง'!$A$1:$O$21"}</definedName>
    <definedName name="test" localSheetId="0" hidden="1">{"'ตัวอย่าง'!$A$1:$O$21"}</definedName>
    <definedName name="test" localSheetId="6" hidden="1">{"'ตัวอย่าง'!$A$1:$O$21"}</definedName>
    <definedName name="test" hidden="1">{"'ตัวอย่าง'!$A$1:$O$21"}</definedName>
    <definedName name="test77" localSheetId="8" hidden="1">{"'ตัวอย่าง'!$A$1:$O$21"}</definedName>
    <definedName name="test77" localSheetId="5" hidden="1">{"'ตัวอย่าง'!$A$1:$O$21"}</definedName>
    <definedName name="test77" localSheetId="10" hidden="1">{"'ตัวอย่าง'!$A$1:$O$21"}</definedName>
    <definedName name="test77" localSheetId="9" hidden="1">{"'ตัวอย่าง'!$A$1:$O$21"}</definedName>
    <definedName name="test77" localSheetId="3" hidden="1">{"'ตัวอย่าง'!$A$1:$O$21"}</definedName>
    <definedName name="test77" localSheetId="4" hidden="1">{"'ตัวอย่าง'!$A$1:$O$21"}</definedName>
    <definedName name="test77" localSheetId="2" hidden="1">{"'ตัวอย่าง'!$A$1:$O$21"}</definedName>
    <definedName name="test77" localSheetId="7" hidden="1">{"'ตัวอย่าง'!$A$1:$O$21"}</definedName>
    <definedName name="test77" localSheetId="1" hidden="1">{"'ตัวอย่าง'!$A$1:$O$21"}</definedName>
    <definedName name="test77" localSheetId="0" hidden="1">{"'ตัวอย่าง'!$A$1:$O$21"}</definedName>
    <definedName name="test77" localSheetId="6" hidden="1">{"'ตัวอย่าง'!$A$1:$O$21"}</definedName>
    <definedName name="test77" hidden="1">{"'ตัวอย่าง'!$A$1:$O$21"}</definedName>
    <definedName name="test8888" localSheetId="8" hidden="1">{"'ตัวอย่าง'!$A$1:$O$21"}</definedName>
    <definedName name="test8888" localSheetId="5" hidden="1">{"'ตัวอย่าง'!$A$1:$O$21"}</definedName>
    <definedName name="test8888" localSheetId="10" hidden="1">{"'ตัวอย่าง'!$A$1:$O$21"}</definedName>
    <definedName name="test8888" localSheetId="9" hidden="1">{"'ตัวอย่าง'!$A$1:$O$21"}</definedName>
    <definedName name="test8888" localSheetId="3" hidden="1">{"'ตัวอย่าง'!$A$1:$O$21"}</definedName>
    <definedName name="test8888" localSheetId="4" hidden="1">{"'ตัวอย่าง'!$A$1:$O$21"}</definedName>
    <definedName name="test8888" localSheetId="2" hidden="1">{"'ตัวอย่าง'!$A$1:$O$21"}</definedName>
    <definedName name="test8888" localSheetId="7" hidden="1">{"'ตัวอย่าง'!$A$1:$O$21"}</definedName>
    <definedName name="test8888" localSheetId="1" hidden="1">{"'ตัวอย่าง'!$A$1:$O$21"}</definedName>
    <definedName name="test8888" localSheetId="0" hidden="1">{"'ตัวอย่าง'!$A$1:$O$21"}</definedName>
    <definedName name="test8888" localSheetId="6" hidden="1">{"'ตัวอย่าง'!$A$1:$O$21"}</definedName>
    <definedName name="test8888" hidden="1">{"'ตัวอย่าง'!$A$1:$O$21"}</definedName>
    <definedName name="testa" localSheetId="8" hidden="1">{"'ตัวอย่าง'!$A$1:$O$21"}</definedName>
    <definedName name="testa" localSheetId="5" hidden="1">{"'ตัวอย่าง'!$A$1:$O$21"}</definedName>
    <definedName name="testa" localSheetId="10" hidden="1">{"'ตัวอย่าง'!$A$1:$O$21"}</definedName>
    <definedName name="testa" localSheetId="9" hidden="1">{"'ตัวอย่าง'!$A$1:$O$21"}</definedName>
    <definedName name="testa" localSheetId="3" hidden="1">{"'ตัวอย่าง'!$A$1:$O$21"}</definedName>
    <definedName name="testa" localSheetId="4" hidden="1">{"'ตัวอย่าง'!$A$1:$O$21"}</definedName>
    <definedName name="testa" localSheetId="2" hidden="1">{"'ตัวอย่าง'!$A$1:$O$21"}</definedName>
    <definedName name="testa" localSheetId="7" hidden="1">{"'ตัวอย่าง'!$A$1:$O$21"}</definedName>
    <definedName name="testa" localSheetId="1" hidden="1">{"'ตัวอย่าง'!$A$1:$O$21"}</definedName>
    <definedName name="testa" localSheetId="0" hidden="1">{"'ตัวอย่าง'!$A$1:$O$21"}</definedName>
    <definedName name="testa" localSheetId="6" hidden="1">{"'ตัวอย่าง'!$A$1:$O$21"}</definedName>
    <definedName name="testa" hidden="1">{"'ตัวอย่าง'!$A$1:$O$21"}</definedName>
    <definedName name="TextRefCopyRangeCount" hidden="1">5</definedName>
    <definedName name="TG1AA">[4]JUNE1!$A$117:$E$128</definedName>
    <definedName name="TG2AA">[4]JUNE1!$A$130:$E$139</definedName>
    <definedName name="TRAA">[23]JUNE1!$A$85:$E$117</definedName>
    <definedName name="tt" localSheetId="8" hidden="1">{"'connew '!$C$40:$C$60"}</definedName>
    <definedName name="tt" localSheetId="5" hidden="1">{"'connew '!$C$40:$C$60"}</definedName>
    <definedName name="tt" localSheetId="10" hidden="1">{"'connew '!$C$40:$C$60"}</definedName>
    <definedName name="tt" localSheetId="9" hidden="1">{"'connew '!$C$40:$C$60"}</definedName>
    <definedName name="tt" localSheetId="3" hidden="1">{"'connew '!$C$40:$C$60"}</definedName>
    <definedName name="tt" localSheetId="4" hidden="1">{"'connew '!$C$40:$C$60"}</definedName>
    <definedName name="tt" localSheetId="2" hidden="1">{"'connew '!$C$40:$C$60"}</definedName>
    <definedName name="tt" localSheetId="7" hidden="1">{"'connew '!$C$40:$C$60"}</definedName>
    <definedName name="tt" localSheetId="1" hidden="1">{"'connew '!$C$40:$C$60"}</definedName>
    <definedName name="tt" localSheetId="0" hidden="1">{"'connew '!$C$40:$C$60"}</definedName>
    <definedName name="tt" localSheetId="6" hidden="1">{"'connew '!$C$40:$C$60"}</definedName>
    <definedName name="tt" hidden="1">{"'connew '!$C$40:$C$60"}</definedName>
    <definedName name="TU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TU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uhuppc">[15]!uhuppc</definedName>
    <definedName name="unhide">[15]!unhide</definedName>
    <definedName name="WASH16">[5]June!$A$123:$B$126</definedName>
    <definedName name="WASH1AA">[5]JUNE1!$A$188:$E$201</definedName>
    <definedName name="WASH26">[5]June!$A$129:$B$130</definedName>
    <definedName name="WASH2AA">[5]JUNE1!$A$203:$E$214</definedName>
    <definedName name="WASTE6">[6]JUNE!$A$193:$B$211</definedName>
    <definedName name="WASTEAA">[6]JUNE1!$I$545:$J$575</definedName>
    <definedName name="WATAA">[7]JUNE1!$A$185:$E$204</definedName>
    <definedName name="wrn.1_lev." localSheetId="8" hidden="1">{"level1",#N/A,FALSE,"1_LEV";"LEVEL1",#N/A,FALSE,"1_LEV"}</definedName>
    <definedName name="wrn.1_lev." localSheetId="5" hidden="1">{"level1",#N/A,FALSE,"1_LEV";"LEVEL1",#N/A,FALSE,"1_LEV"}</definedName>
    <definedName name="wrn.1_lev." localSheetId="10" hidden="1">{"level1",#N/A,FALSE,"1_LEV";"LEVEL1",#N/A,FALSE,"1_LEV"}</definedName>
    <definedName name="wrn.1_lev." localSheetId="9" hidden="1">{"level1",#N/A,FALSE,"1_LEV";"LEVEL1",#N/A,FALSE,"1_LEV"}</definedName>
    <definedName name="wrn.1_lev." localSheetId="3" hidden="1">{"level1",#N/A,FALSE,"1_LEV";"LEVEL1",#N/A,FALSE,"1_LEV"}</definedName>
    <definedName name="wrn.1_lev." localSheetId="4" hidden="1">{"level1",#N/A,FALSE,"1_LEV";"LEVEL1",#N/A,FALSE,"1_LEV"}</definedName>
    <definedName name="wrn.1_lev." localSheetId="2" hidden="1">{"level1",#N/A,FALSE,"1_LEV";"LEVEL1",#N/A,FALSE,"1_LEV"}</definedName>
    <definedName name="wrn.1_lev." localSheetId="7" hidden="1">{"level1",#N/A,FALSE,"1_LEV";"LEVEL1",#N/A,FALSE,"1_LEV"}</definedName>
    <definedName name="wrn.1_lev." localSheetId="1" hidden="1">{"level1",#N/A,FALSE,"1_LEV";"LEVEL1",#N/A,FALSE,"1_LEV"}</definedName>
    <definedName name="wrn.1_lev." localSheetId="0" hidden="1">{"level1",#N/A,FALSE,"1_LEV";"LEVEL1",#N/A,FALSE,"1_LEV"}</definedName>
    <definedName name="wrn.1_lev." localSheetId="6" hidden="1">{"level1",#N/A,FALSE,"1_LEV";"LEVEL1",#N/A,FALSE,"1_LEV"}</definedName>
    <definedName name="wrn.1_lev." hidden="1">{"level1",#N/A,FALSE,"1_LEV";"LEVEL1",#N/A,FALSE,"1_LEV"}</definedName>
    <definedName name="wrn.1_levbt." localSheetId="8" hidden="1">{"lev1bt",#N/A,FALSE,"1_LEVB-T"}</definedName>
    <definedName name="wrn.1_levbt." localSheetId="5" hidden="1">{"lev1bt",#N/A,FALSE,"1_LEVB-T"}</definedName>
    <definedName name="wrn.1_levbt." localSheetId="10" hidden="1">{"lev1bt",#N/A,FALSE,"1_LEVB-T"}</definedName>
    <definedName name="wrn.1_levbt." localSheetId="9" hidden="1">{"lev1bt",#N/A,FALSE,"1_LEVB-T"}</definedName>
    <definedName name="wrn.1_levbt." localSheetId="3" hidden="1">{"lev1bt",#N/A,FALSE,"1_LEVB-T"}</definedName>
    <definedName name="wrn.1_levbt." localSheetId="4" hidden="1">{"lev1bt",#N/A,FALSE,"1_LEVB-T"}</definedName>
    <definedName name="wrn.1_levbt." localSheetId="2" hidden="1">{"lev1bt",#N/A,FALSE,"1_LEVB-T"}</definedName>
    <definedName name="wrn.1_levbt." localSheetId="7" hidden="1">{"lev1bt",#N/A,FALSE,"1_LEVB-T"}</definedName>
    <definedName name="wrn.1_levbt." localSheetId="1" hidden="1">{"lev1bt",#N/A,FALSE,"1_LEVB-T"}</definedName>
    <definedName name="wrn.1_levbt." localSheetId="0" hidden="1">{"lev1bt",#N/A,FALSE,"1_LEVB-T"}</definedName>
    <definedName name="wrn.1_levbt." localSheetId="6" hidden="1">{"lev1bt",#N/A,FALSE,"1_LEVB-T"}</definedName>
    <definedName name="wrn.1_levbt." hidden="1">{"lev1bt",#N/A,FALSE,"1_LEVB-T"}</definedName>
    <definedName name="wrn.2_levmon." localSheetId="8" hidden="1">{"lev2mon",#N/A,FALSE,"2_levmon"}</definedName>
    <definedName name="wrn.2_levmon." localSheetId="5" hidden="1">{"lev2mon",#N/A,FALSE,"2_levmon"}</definedName>
    <definedName name="wrn.2_levmon." localSheetId="10" hidden="1">{"lev2mon",#N/A,FALSE,"2_levmon"}</definedName>
    <definedName name="wrn.2_levmon." localSheetId="9" hidden="1">{"lev2mon",#N/A,FALSE,"2_levmon"}</definedName>
    <definedName name="wrn.2_levmon." localSheetId="3" hidden="1">{"lev2mon",#N/A,FALSE,"2_levmon"}</definedName>
    <definedName name="wrn.2_levmon." localSheetId="4" hidden="1">{"lev2mon",#N/A,FALSE,"2_levmon"}</definedName>
    <definedName name="wrn.2_levmon." localSheetId="2" hidden="1">{"lev2mon",#N/A,FALSE,"2_levmon"}</definedName>
    <definedName name="wrn.2_levmon." localSheetId="7" hidden="1">{"lev2mon",#N/A,FALSE,"2_levmon"}</definedName>
    <definedName name="wrn.2_levmon." localSheetId="1" hidden="1">{"lev2mon",#N/A,FALSE,"2_levmon"}</definedName>
    <definedName name="wrn.2_levmon." localSheetId="0" hidden="1">{"lev2mon",#N/A,FALSE,"2_levmon"}</definedName>
    <definedName name="wrn.2_levmon." localSheetId="6" hidden="1">{"lev2mon",#N/A,FALSE,"2_levmon"}</definedName>
    <definedName name="wrn.2_levmon." hidden="1">{"lev2mon",#N/A,FALSE,"2_levmon"}</definedName>
    <definedName name="wrn.2_levmonbt." localSheetId="8" hidden="1">{"lev2monbt",#N/A,FALSE,"2_levmonB-T"}</definedName>
    <definedName name="wrn.2_levmonbt." localSheetId="5" hidden="1">{"lev2monbt",#N/A,FALSE,"2_levmonB-T"}</definedName>
    <definedName name="wrn.2_levmonbt." localSheetId="10" hidden="1">{"lev2monbt",#N/A,FALSE,"2_levmonB-T"}</definedName>
    <definedName name="wrn.2_levmonbt." localSheetId="9" hidden="1">{"lev2monbt",#N/A,FALSE,"2_levmonB-T"}</definedName>
    <definedName name="wrn.2_levmonbt." localSheetId="3" hidden="1">{"lev2monbt",#N/A,FALSE,"2_levmonB-T"}</definedName>
    <definedName name="wrn.2_levmonbt." localSheetId="4" hidden="1">{"lev2monbt",#N/A,FALSE,"2_levmonB-T"}</definedName>
    <definedName name="wrn.2_levmonbt." localSheetId="2" hidden="1">{"lev2monbt",#N/A,FALSE,"2_levmonB-T"}</definedName>
    <definedName name="wrn.2_levmonbt." localSheetId="7" hidden="1">{"lev2monbt",#N/A,FALSE,"2_levmonB-T"}</definedName>
    <definedName name="wrn.2_levmonbt." localSheetId="1" hidden="1">{"lev2monbt",#N/A,FALSE,"2_levmonB-T"}</definedName>
    <definedName name="wrn.2_levmonbt." localSheetId="0" hidden="1">{"lev2monbt",#N/A,FALSE,"2_levmonB-T"}</definedName>
    <definedName name="wrn.2_levmonbt." localSheetId="6" hidden="1">{"lev2monbt",#N/A,FALSE,"2_levmonB-T"}</definedName>
    <definedName name="wrn.2_levmonbt." hidden="1">{"lev2monbt",#N/A,FALSE,"2_levmonB-T"}</definedName>
    <definedName name="wrn.2_levytd." localSheetId="8" hidden="1">{"lev2ytd",#N/A,FALSE,"2_LEVYTD"}</definedName>
    <definedName name="wrn.2_levytd." localSheetId="5" hidden="1">{"lev2ytd",#N/A,FALSE,"2_LEVYTD"}</definedName>
    <definedName name="wrn.2_levytd." localSheetId="10" hidden="1">{"lev2ytd",#N/A,FALSE,"2_LEVYTD"}</definedName>
    <definedName name="wrn.2_levytd." localSheetId="9" hidden="1">{"lev2ytd",#N/A,FALSE,"2_LEVYTD"}</definedName>
    <definedName name="wrn.2_levytd." localSheetId="3" hidden="1">{"lev2ytd",#N/A,FALSE,"2_LEVYTD"}</definedName>
    <definedName name="wrn.2_levytd." localSheetId="4" hidden="1">{"lev2ytd",#N/A,FALSE,"2_LEVYTD"}</definedName>
    <definedName name="wrn.2_levytd." localSheetId="2" hidden="1">{"lev2ytd",#N/A,FALSE,"2_LEVYTD"}</definedName>
    <definedName name="wrn.2_levytd." localSheetId="7" hidden="1">{"lev2ytd",#N/A,FALSE,"2_LEVYTD"}</definedName>
    <definedName name="wrn.2_levytd." localSheetId="1" hidden="1">{"lev2ytd",#N/A,FALSE,"2_LEVYTD"}</definedName>
    <definedName name="wrn.2_levytd." localSheetId="0" hidden="1">{"lev2ytd",#N/A,FALSE,"2_LEVYTD"}</definedName>
    <definedName name="wrn.2_levytd." localSheetId="6" hidden="1">{"lev2ytd",#N/A,FALSE,"2_LEVYTD"}</definedName>
    <definedName name="wrn.2_levytd." hidden="1">{"lev2ytd",#N/A,FALSE,"2_LEVYTD"}</definedName>
    <definedName name="wrn.2_levytdbt." localSheetId="8" hidden="1">{"lev2tytbt",#N/A,FALSE,"2_LEVYTDB-T"}</definedName>
    <definedName name="wrn.2_levytdbt." localSheetId="5" hidden="1">{"lev2tytbt",#N/A,FALSE,"2_LEVYTDB-T"}</definedName>
    <definedName name="wrn.2_levytdbt." localSheetId="10" hidden="1">{"lev2tytbt",#N/A,FALSE,"2_LEVYTDB-T"}</definedName>
    <definedName name="wrn.2_levytdbt." localSheetId="9" hidden="1">{"lev2tytbt",#N/A,FALSE,"2_LEVYTDB-T"}</definedName>
    <definedName name="wrn.2_levytdbt." localSheetId="3" hidden="1">{"lev2tytbt",#N/A,FALSE,"2_LEVYTDB-T"}</definedName>
    <definedName name="wrn.2_levytdbt." localSheetId="4" hidden="1">{"lev2tytbt",#N/A,FALSE,"2_LEVYTDB-T"}</definedName>
    <definedName name="wrn.2_levytdbt." localSheetId="2" hidden="1">{"lev2tytbt",#N/A,FALSE,"2_LEVYTDB-T"}</definedName>
    <definedName name="wrn.2_levytdbt." localSheetId="7" hidden="1">{"lev2tytbt",#N/A,FALSE,"2_LEVYTDB-T"}</definedName>
    <definedName name="wrn.2_levytdbt." localSheetId="1" hidden="1">{"lev2tytbt",#N/A,FALSE,"2_LEVYTDB-T"}</definedName>
    <definedName name="wrn.2_levytdbt." localSheetId="0" hidden="1">{"lev2tytbt",#N/A,FALSE,"2_LEVYTDB-T"}</definedName>
    <definedName name="wrn.2_levytdbt." localSheetId="6" hidden="1">{"lev2tytbt",#N/A,FALSE,"2_LEVYTDB-T"}</definedName>
    <definedName name="wrn.2_levytdbt." hidden="1">{"lev2tytbt",#N/A,FALSE,"2_LEVYTDB-T"}</definedName>
    <definedName name="wrn.ASSDEPART2." localSheetId="8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5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10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9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3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4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2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7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1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0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localSheetId="6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ASSDEPART2." hidden="1">{"ASSP5CC",#N/A,FALSE,"PM5CC_95";"ASS5DB",#N/A,FALSE,"PM5DB_95";"ASSP5WB",#N/A,FALSE,"PM5WB_95";"ASSP5WTK",#N/A,FALSE,"PM5WTK_9";"ASSP6B1",#N/A,FALSE,"PM6B1_95";"ASSP6OT",#N/A,FALSE,"PM6OT_95";"ASSP6EM",#N/A,FALSE,"PM6BEM_9";"ASSP6AC",#N/A,FALSE,"PM6BAC_9";"ASSC1AC",#N/A,FALSE,"C1AC_95";"ASSC11CA",#N/A,FALSE,"C11CA_95";"ASSC1EM",#N/A,FALSE,"C1EM_95"}</definedName>
    <definedName name="wrn.BALANCE." localSheetId="8" hidden="1">{"balance",#N/A,FALSE,"BALANCE"}</definedName>
    <definedName name="wrn.BALANCE." localSheetId="5" hidden="1">{"balance",#N/A,FALSE,"BALANCE"}</definedName>
    <definedName name="wrn.BALANCE." localSheetId="10" hidden="1">{"balance",#N/A,FALSE,"BALANCE"}</definedName>
    <definedName name="wrn.BALANCE." localSheetId="9" hidden="1">{"balance",#N/A,FALSE,"BALANCE"}</definedName>
    <definedName name="wrn.BALANCE." localSheetId="3" hidden="1">{"balance",#N/A,FALSE,"BALANCE"}</definedName>
    <definedName name="wrn.BALANCE." localSheetId="4" hidden="1">{"balance",#N/A,FALSE,"BALANCE"}</definedName>
    <definedName name="wrn.BALANCE." localSheetId="2" hidden="1">{"balance",#N/A,FALSE,"BALANCE"}</definedName>
    <definedName name="wrn.BALANCE." localSheetId="7" hidden="1">{"balance",#N/A,FALSE,"BALANCE"}</definedName>
    <definedName name="wrn.BALANCE." localSheetId="1" hidden="1">{"balance",#N/A,FALSE,"BALANCE"}</definedName>
    <definedName name="wrn.BALANCE." localSheetId="0" hidden="1">{"balance",#N/A,FALSE,"BALANCE"}</definedName>
    <definedName name="wrn.BALANCE." localSheetId="6" hidden="1">{"balance",#N/A,FALSE,"BALANCE"}</definedName>
    <definedName name="wrn.BALANCE." hidden="1">{"balance",#N/A,FALSE,"BALANCE"}</definedName>
    <definedName name="wrn.cashflow." localSheetId="8" hidden="1">{"cashflow",#N/A,FALSE,"CASHFLOW "}</definedName>
    <definedName name="wrn.cashflow." localSheetId="5" hidden="1">{"cashflow",#N/A,FALSE,"CASHFLOW "}</definedName>
    <definedName name="wrn.cashflow." localSheetId="10" hidden="1">{"cashflow",#N/A,FALSE,"CASHFLOW "}</definedName>
    <definedName name="wrn.cashflow." localSheetId="9" hidden="1">{"cashflow",#N/A,FALSE,"CASHFLOW "}</definedName>
    <definedName name="wrn.cashflow." localSheetId="3" hidden="1">{"cashflow",#N/A,FALSE,"CASHFLOW "}</definedName>
    <definedName name="wrn.cashflow." localSheetId="4" hidden="1">{"cashflow",#N/A,FALSE,"CASHFLOW "}</definedName>
    <definedName name="wrn.cashflow." localSheetId="2" hidden="1">{"cashflow",#N/A,FALSE,"CASHFLOW "}</definedName>
    <definedName name="wrn.cashflow." localSheetId="7" hidden="1">{"cashflow",#N/A,FALSE,"CASHFLOW "}</definedName>
    <definedName name="wrn.cashflow." localSheetId="1" hidden="1">{"cashflow",#N/A,FALSE,"CASHFLOW "}</definedName>
    <definedName name="wrn.cashflow." localSheetId="0" hidden="1">{"cashflow",#N/A,FALSE,"CASHFLOW "}</definedName>
    <definedName name="wrn.cashflow." localSheetId="6" hidden="1">{"cashflow",#N/A,FALSE,"CASHFLOW "}</definedName>
    <definedName name="wrn.cashflow." hidden="1">{"cashflow",#N/A,FALSE,"CASHFLOW "}</definedName>
    <definedName name="wrn.dep12." localSheetId="8" hidden="1">{#N/A,#N/A,FALSE,"PM1";#N/A,#N/A,FALSE,"PM2";#N/A,#N/A,FALSE,"PM3";#N/A,#N/A,FALSE,"PM4";#N/A,#N/A,FALSE,"PM5";#N/A,#N/A,FALSE,"PM6";#N/A,#N/A,FALSE,"CM1"}</definedName>
    <definedName name="wrn.dep12." localSheetId="5" hidden="1">{#N/A,#N/A,FALSE,"PM1";#N/A,#N/A,FALSE,"PM2";#N/A,#N/A,FALSE,"PM3";#N/A,#N/A,FALSE,"PM4";#N/A,#N/A,FALSE,"PM5";#N/A,#N/A,FALSE,"PM6";#N/A,#N/A,FALSE,"CM1"}</definedName>
    <definedName name="wrn.dep12." localSheetId="10" hidden="1">{#N/A,#N/A,FALSE,"PM1";#N/A,#N/A,FALSE,"PM2";#N/A,#N/A,FALSE,"PM3";#N/A,#N/A,FALSE,"PM4";#N/A,#N/A,FALSE,"PM5";#N/A,#N/A,FALSE,"PM6";#N/A,#N/A,FALSE,"CM1"}</definedName>
    <definedName name="wrn.dep12." localSheetId="9" hidden="1">{#N/A,#N/A,FALSE,"PM1";#N/A,#N/A,FALSE,"PM2";#N/A,#N/A,FALSE,"PM3";#N/A,#N/A,FALSE,"PM4";#N/A,#N/A,FALSE,"PM5";#N/A,#N/A,FALSE,"PM6";#N/A,#N/A,FALSE,"CM1"}</definedName>
    <definedName name="wrn.dep12." localSheetId="3" hidden="1">{#N/A,#N/A,FALSE,"PM1";#N/A,#N/A,FALSE,"PM2";#N/A,#N/A,FALSE,"PM3";#N/A,#N/A,FALSE,"PM4";#N/A,#N/A,FALSE,"PM5";#N/A,#N/A,FALSE,"PM6";#N/A,#N/A,FALSE,"CM1"}</definedName>
    <definedName name="wrn.dep12." localSheetId="4" hidden="1">{#N/A,#N/A,FALSE,"PM1";#N/A,#N/A,FALSE,"PM2";#N/A,#N/A,FALSE,"PM3";#N/A,#N/A,FALSE,"PM4";#N/A,#N/A,FALSE,"PM5";#N/A,#N/A,FALSE,"PM6";#N/A,#N/A,FALSE,"CM1"}</definedName>
    <definedName name="wrn.dep12." localSheetId="2" hidden="1">{#N/A,#N/A,FALSE,"PM1";#N/A,#N/A,FALSE,"PM2";#N/A,#N/A,FALSE,"PM3";#N/A,#N/A,FALSE,"PM4";#N/A,#N/A,FALSE,"PM5";#N/A,#N/A,FALSE,"PM6";#N/A,#N/A,FALSE,"CM1"}</definedName>
    <definedName name="wrn.dep12." localSheetId="7" hidden="1">{#N/A,#N/A,FALSE,"PM1";#N/A,#N/A,FALSE,"PM2";#N/A,#N/A,FALSE,"PM3";#N/A,#N/A,FALSE,"PM4";#N/A,#N/A,FALSE,"PM5";#N/A,#N/A,FALSE,"PM6";#N/A,#N/A,FALSE,"CM1"}</definedName>
    <definedName name="wrn.dep12." localSheetId="1" hidden="1">{#N/A,#N/A,FALSE,"PM1";#N/A,#N/A,FALSE,"PM2";#N/A,#N/A,FALSE,"PM3";#N/A,#N/A,FALSE,"PM4";#N/A,#N/A,FALSE,"PM5";#N/A,#N/A,FALSE,"PM6";#N/A,#N/A,FALSE,"CM1"}</definedName>
    <definedName name="wrn.dep12." localSheetId="0" hidden="1">{#N/A,#N/A,FALSE,"PM1";#N/A,#N/A,FALSE,"PM2";#N/A,#N/A,FALSE,"PM3";#N/A,#N/A,FALSE,"PM4";#N/A,#N/A,FALSE,"PM5";#N/A,#N/A,FALSE,"PM6";#N/A,#N/A,FALSE,"CM1"}</definedName>
    <definedName name="wrn.dep12." localSheetId="6" hidden="1">{#N/A,#N/A,FALSE,"PM1";#N/A,#N/A,FALSE,"PM2";#N/A,#N/A,FALSE,"PM3";#N/A,#N/A,FALSE,"PM4";#N/A,#N/A,FALSE,"PM5";#N/A,#N/A,FALSE,"PM6";#N/A,#N/A,FALSE,"CM1"}</definedName>
    <definedName name="wrn.dep12." hidden="1">{#N/A,#N/A,FALSE,"PM1";#N/A,#N/A,FALSE,"PM2";#N/A,#N/A,FALSE,"PM3";#N/A,#N/A,FALSE,"PM4";#N/A,#N/A,FALSE,"PM5";#N/A,#N/A,FALSE,"PM6";#N/A,#N/A,FALSE,"CM1"}</definedName>
    <definedName name="wrn.FIX." localSheetId="8" hidden="1">{#N/A,#N/A,FALSE,"TL";#N/A,#N/A,FALSE,"KK";#N/A,#N/A,FALSE,"TS";#N/A,#N/A,FALSE,"KW";#N/A,#N/A,FALSE,"LP";#N/A,#N/A,FALSE,"DC"}</definedName>
    <definedName name="wrn.FIX." localSheetId="5" hidden="1">{#N/A,#N/A,FALSE,"TL";#N/A,#N/A,FALSE,"KK";#N/A,#N/A,FALSE,"TS";#N/A,#N/A,FALSE,"KW";#N/A,#N/A,FALSE,"LP";#N/A,#N/A,FALSE,"DC"}</definedName>
    <definedName name="wrn.FIX." localSheetId="10" hidden="1">{#N/A,#N/A,FALSE,"TL";#N/A,#N/A,FALSE,"KK";#N/A,#N/A,FALSE,"TS";#N/A,#N/A,FALSE,"KW";#N/A,#N/A,FALSE,"LP";#N/A,#N/A,FALSE,"DC"}</definedName>
    <definedName name="wrn.FIX." localSheetId="9" hidden="1">{#N/A,#N/A,FALSE,"TL";#N/A,#N/A,FALSE,"KK";#N/A,#N/A,FALSE,"TS";#N/A,#N/A,FALSE,"KW";#N/A,#N/A,FALSE,"LP";#N/A,#N/A,FALSE,"DC"}</definedName>
    <definedName name="wrn.FIX." localSheetId="3" hidden="1">{#N/A,#N/A,FALSE,"TL";#N/A,#N/A,FALSE,"KK";#N/A,#N/A,FALSE,"TS";#N/A,#N/A,FALSE,"KW";#N/A,#N/A,FALSE,"LP";#N/A,#N/A,FALSE,"DC"}</definedName>
    <definedName name="wrn.FIX." localSheetId="4" hidden="1">{#N/A,#N/A,FALSE,"TL";#N/A,#N/A,FALSE,"KK";#N/A,#N/A,FALSE,"TS";#N/A,#N/A,FALSE,"KW";#N/A,#N/A,FALSE,"LP";#N/A,#N/A,FALSE,"DC"}</definedName>
    <definedName name="wrn.FIX." localSheetId="2" hidden="1">{#N/A,#N/A,FALSE,"TL";#N/A,#N/A,FALSE,"KK";#N/A,#N/A,FALSE,"TS";#N/A,#N/A,FALSE,"KW";#N/A,#N/A,FALSE,"LP";#N/A,#N/A,FALSE,"DC"}</definedName>
    <definedName name="wrn.FIX." localSheetId="7" hidden="1">{#N/A,#N/A,FALSE,"TL";#N/A,#N/A,FALSE,"KK";#N/A,#N/A,FALSE,"TS";#N/A,#N/A,FALSE,"KW";#N/A,#N/A,FALSE,"LP";#N/A,#N/A,FALSE,"DC"}</definedName>
    <definedName name="wrn.FIX." localSheetId="1" hidden="1">{#N/A,#N/A,FALSE,"TL";#N/A,#N/A,FALSE,"KK";#N/A,#N/A,FALSE,"TS";#N/A,#N/A,FALSE,"KW";#N/A,#N/A,FALSE,"LP";#N/A,#N/A,FALSE,"DC"}</definedName>
    <definedName name="wrn.FIX." localSheetId="0" hidden="1">{#N/A,#N/A,FALSE,"TL";#N/A,#N/A,FALSE,"KK";#N/A,#N/A,FALSE,"TS";#N/A,#N/A,FALSE,"KW";#N/A,#N/A,FALSE,"LP";#N/A,#N/A,FALSE,"DC"}</definedName>
    <definedName name="wrn.FIX." localSheetId="6" hidden="1">{#N/A,#N/A,FALSE,"TL";#N/A,#N/A,FALSE,"KK";#N/A,#N/A,FALSE,"TS";#N/A,#N/A,FALSE,"KW";#N/A,#N/A,FALSE,"LP";#N/A,#N/A,FALSE,"DC"}</definedName>
    <definedName name="wrn.FIX." hidden="1">{#N/A,#N/A,FALSE,"TL";#N/A,#N/A,FALSE,"KK";#N/A,#N/A,FALSE,"TS";#N/A,#N/A,FALSE,"KW";#N/A,#N/A,FALSE,"LP";#N/A,#N/A,FALSE,"DC"}</definedName>
    <definedName name="wrn.FURDEPART2." localSheetId="8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5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10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9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3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4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2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7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1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0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localSheetId="6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FURDEPART2." hidden="1">{"FUR5CC",#N/A,FALSE,"PM5CC_95";"FUR5DB",#N/A,FALSE,"PM5DB_95";"FUR5WB",#N/A,FALSE,"PM5WB_95";"FUR5WTK",#N/A,FALSE,"PM5WTK_9";"FURPM6B1",#N/A,FALSE,"PM6B1_95";"FUR6OT",#N/A,FALSE,"PM6OT_95";"FUR6EM",#N/A,FALSE,"PM6BEM_9";"FUR6AC",#N/A,FALSE,"PM6BAC_9";"FURC1AC",#N/A,FALSE,"C1AC_95";"FURC11CA",#N/A,FALSE,"C11CA_95";"FURC1EM",#N/A,FALSE,"C1EM_95"}</definedName>
    <definedName name="wrn.hilight1." localSheetId="8" hidden="1">{"hilight1",#N/A,FALSE,"HILIGHT1"}</definedName>
    <definedName name="wrn.hilight1." localSheetId="5" hidden="1">{"hilight1",#N/A,FALSE,"HILIGHT1"}</definedName>
    <definedName name="wrn.hilight1." localSheetId="10" hidden="1">{"hilight1",#N/A,FALSE,"HILIGHT1"}</definedName>
    <definedName name="wrn.hilight1." localSheetId="9" hidden="1">{"hilight1",#N/A,FALSE,"HILIGHT1"}</definedName>
    <definedName name="wrn.hilight1." localSheetId="3" hidden="1">{"hilight1",#N/A,FALSE,"HILIGHT1"}</definedName>
    <definedName name="wrn.hilight1." localSheetId="4" hidden="1">{"hilight1",#N/A,FALSE,"HILIGHT1"}</definedName>
    <definedName name="wrn.hilight1." localSheetId="2" hidden="1">{"hilight1",#N/A,FALSE,"HILIGHT1"}</definedName>
    <definedName name="wrn.hilight1." localSheetId="7" hidden="1">{"hilight1",#N/A,FALSE,"HILIGHT1"}</definedName>
    <definedName name="wrn.hilight1." localSheetId="1" hidden="1">{"hilight1",#N/A,FALSE,"HILIGHT1"}</definedName>
    <definedName name="wrn.hilight1." localSheetId="0" hidden="1">{"hilight1",#N/A,FALSE,"HILIGHT1"}</definedName>
    <definedName name="wrn.hilight1." localSheetId="6" hidden="1">{"hilight1",#N/A,FALSE,"HILIGHT1"}</definedName>
    <definedName name="wrn.hilight1." hidden="1">{"hilight1",#N/A,FALSE,"HILIGHT1"}</definedName>
    <definedName name="wrn.hilight2." localSheetId="8" hidden="1">{"hilight2",#N/A,FALSE,"HILIGHT2"}</definedName>
    <definedName name="wrn.hilight2." localSheetId="5" hidden="1">{"hilight2",#N/A,FALSE,"HILIGHT2"}</definedName>
    <definedName name="wrn.hilight2." localSheetId="10" hidden="1">{"hilight2",#N/A,FALSE,"HILIGHT2"}</definedName>
    <definedName name="wrn.hilight2." localSheetId="9" hidden="1">{"hilight2",#N/A,FALSE,"HILIGHT2"}</definedName>
    <definedName name="wrn.hilight2." localSheetId="3" hidden="1">{"hilight2",#N/A,FALSE,"HILIGHT2"}</definedName>
    <definedName name="wrn.hilight2." localSheetId="4" hidden="1">{"hilight2",#N/A,FALSE,"HILIGHT2"}</definedName>
    <definedName name="wrn.hilight2." localSheetId="2" hidden="1">{"hilight2",#N/A,FALSE,"HILIGHT2"}</definedName>
    <definedName name="wrn.hilight2." localSheetId="7" hidden="1">{"hilight2",#N/A,FALSE,"HILIGHT2"}</definedName>
    <definedName name="wrn.hilight2." localSheetId="1" hidden="1">{"hilight2",#N/A,FALSE,"HILIGHT2"}</definedName>
    <definedName name="wrn.hilight2." localSheetId="0" hidden="1">{"hilight2",#N/A,FALSE,"HILIGHT2"}</definedName>
    <definedName name="wrn.hilight2." localSheetId="6" hidden="1">{"hilight2",#N/A,FALSE,"HILIGHT2"}</definedName>
    <definedName name="wrn.hilight2." hidden="1">{"hilight2",#N/A,FALSE,"HILIGHT2"}</definedName>
    <definedName name="wrn.hilight3." localSheetId="8" hidden="1">{"hilight3",#N/A,FALSE,"HILIGHT3"}</definedName>
    <definedName name="wrn.hilight3." localSheetId="5" hidden="1">{"hilight3",#N/A,FALSE,"HILIGHT3"}</definedName>
    <definedName name="wrn.hilight3." localSheetId="10" hidden="1">{"hilight3",#N/A,FALSE,"HILIGHT3"}</definedName>
    <definedName name="wrn.hilight3." localSheetId="9" hidden="1">{"hilight3",#N/A,FALSE,"HILIGHT3"}</definedName>
    <definedName name="wrn.hilight3." localSheetId="3" hidden="1">{"hilight3",#N/A,FALSE,"HILIGHT3"}</definedName>
    <definedName name="wrn.hilight3." localSheetId="4" hidden="1">{"hilight3",#N/A,FALSE,"HILIGHT3"}</definedName>
    <definedName name="wrn.hilight3." localSheetId="2" hidden="1">{"hilight3",#N/A,FALSE,"HILIGHT3"}</definedName>
    <definedName name="wrn.hilight3." localSheetId="7" hidden="1">{"hilight3",#N/A,FALSE,"HILIGHT3"}</definedName>
    <definedName name="wrn.hilight3." localSheetId="1" hidden="1">{"hilight3",#N/A,FALSE,"HILIGHT3"}</definedName>
    <definedName name="wrn.hilight3." localSheetId="0" hidden="1">{"hilight3",#N/A,FALSE,"HILIGHT3"}</definedName>
    <definedName name="wrn.hilight3." localSheetId="6" hidden="1">{"hilight3",#N/A,FALSE,"HILIGHT3"}</definedName>
    <definedName name="wrn.hilight3." hidden="1">{"hilight3",#N/A,FALSE,"HILIGHT3"}</definedName>
    <definedName name="wrn.income." localSheetId="8" hidden="1">{"income",#N/A,FALSE,"INCOME"}</definedName>
    <definedName name="wrn.income." localSheetId="5" hidden="1">{"income",#N/A,FALSE,"INCOME"}</definedName>
    <definedName name="wrn.income." localSheetId="10" hidden="1">{"income",#N/A,FALSE,"INCOME"}</definedName>
    <definedName name="wrn.income." localSheetId="9" hidden="1">{"income",#N/A,FALSE,"INCOME"}</definedName>
    <definedName name="wrn.income." localSheetId="3" hidden="1">{"income",#N/A,FALSE,"INCOME"}</definedName>
    <definedName name="wrn.income." localSheetId="4" hidden="1">{"income",#N/A,FALSE,"INCOME"}</definedName>
    <definedName name="wrn.income." localSheetId="2" hidden="1">{"income",#N/A,FALSE,"INCOME"}</definedName>
    <definedName name="wrn.income." localSheetId="7" hidden="1">{"income",#N/A,FALSE,"INCOME"}</definedName>
    <definedName name="wrn.income." localSheetId="1" hidden="1">{"income",#N/A,FALSE,"INCOME"}</definedName>
    <definedName name="wrn.income." localSheetId="0" hidden="1">{"income",#N/A,FALSE,"INCOME"}</definedName>
    <definedName name="wrn.income." localSheetId="6" hidden="1">{"income",#N/A,FALSE,"INCOME"}</definedName>
    <definedName name="wrn.income." hidden="1">{"income",#N/A,FALSE,"INCOME"}</definedName>
    <definedName name="wrn.index." localSheetId="8" hidden="1">{"index",#N/A,FALSE,"INDEX"}</definedName>
    <definedName name="wrn.index." localSheetId="5" hidden="1">{"index",#N/A,FALSE,"INDEX"}</definedName>
    <definedName name="wrn.index." localSheetId="10" hidden="1">{"index",#N/A,FALSE,"INDEX"}</definedName>
    <definedName name="wrn.index." localSheetId="9" hidden="1">{"index",#N/A,FALSE,"INDEX"}</definedName>
    <definedName name="wrn.index." localSheetId="3" hidden="1">{"index",#N/A,FALSE,"INDEX"}</definedName>
    <definedName name="wrn.index." localSheetId="4" hidden="1">{"index",#N/A,FALSE,"INDEX"}</definedName>
    <definedName name="wrn.index." localSheetId="2" hidden="1">{"index",#N/A,FALSE,"INDEX"}</definedName>
    <definedName name="wrn.index." localSheetId="7" hidden="1">{"index",#N/A,FALSE,"INDEX"}</definedName>
    <definedName name="wrn.index." localSheetId="1" hidden="1">{"index",#N/A,FALSE,"INDEX"}</definedName>
    <definedName name="wrn.index." localSheetId="0" hidden="1">{"index",#N/A,FALSE,"INDEX"}</definedName>
    <definedName name="wrn.index." localSheetId="6" hidden="1">{"index",#N/A,FALSE,"INDEX"}</definedName>
    <definedName name="wrn.index." hidden="1">{"index",#N/A,FALSE,"INDEX"}</definedName>
    <definedName name="wrn.MONTHLY.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4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MONTHLY.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rn.PMDEPAER2." localSheetId="8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5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10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9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3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4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2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7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1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0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localSheetId="6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PMDEPAER2." hidden="1">{"PM5CC",#N/A,FALSE,"PM5CC_95";"PM5DB",#N/A,FALSE,"PM5DB_95";"PM5WB",#N/A,FALSE,"PM5WB_95";"PM5WTK",#N/A,FALSE,"PM5WTK_9";"PM6B1",#N/A,FALSE,"PM6B1_95";"PM6OT",#N/A,FALSE,"PM6OT_95";"PM6BEM",#N/A,FALSE,"PM6BEM_9";"PM6AC",#N/A,FALSE,"PM6BAC_9";"PMC1AC",#N/A,FALSE,"C1AC_95";"PMC11CA",#N/A,FALSE,"C11CA_95";"PMC1EM",#N/A,FALSE,"C1EM_95";"PMDEPART2",#N/A,FALSE,"DEPART2";"PMCM1",#N/A,FALSE,"CM1_Q1"}</definedName>
    <definedName name="wrn.REPORT_EST." localSheetId="8" hidden="1">{"PRINT_EST",#N/A,FALSE,"ESTMON"}</definedName>
    <definedName name="wrn.REPORT_EST." localSheetId="5" hidden="1">{"PRINT_EST",#N/A,FALSE,"ESTMON"}</definedName>
    <definedName name="wrn.REPORT_EST." localSheetId="10" hidden="1">{"PRINT_EST",#N/A,FALSE,"ESTMON"}</definedName>
    <definedName name="wrn.REPORT_EST." localSheetId="9" hidden="1">{"PRINT_EST",#N/A,FALSE,"ESTMON"}</definedName>
    <definedName name="wrn.REPORT_EST." localSheetId="3" hidden="1">{"PRINT_EST",#N/A,FALSE,"ESTMON"}</definedName>
    <definedName name="wrn.REPORT_EST." localSheetId="4" hidden="1">{"PRINT_EST",#N/A,FALSE,"ESTMON"}</definedName>
    <definedName name="wrn.REPORT_EST." localSheetId="2" hidden="1">{"PRINT_EST",#N/A,FALSE,"ESTMON"}</definedName>
    <definedName name="wrn.REPORT_EST." localSheetId="7" hidden="1">{"PRINT_EST",#N/A,FALSE,"ESTMON"}</definedName>
    <definedName name="wrn.REPORT_EST." localSheetId="1" hidden="1">{"PRINT_EST",#N/A,FALSE,"ESTMON"}</definedName>
    <definedName name="wrn.REPORT_EST." localSheetId="0" hidden="1">{"PRINT_EST",#N/A,FALSE,"ESTMON"}</definedName>
    <definedName name="wrn.REPORT_EST." localSheetId="6" hidden="1">{"PRINT_EST",#N/A,FALSE,"ESTMON"}</definedName>
    <definedName name="wrn.REPORT_EST." hidden="1">{"PRINT_EST",#N/A,FALSE,"ESTMON"}</definedName>
    <definedName name="wrn.rev_sale._.report." localSheetId="8" hidden="1">{"revsale",#N/A,FALSE,"REV-ยุพดี"}</definedName>
    <definedName name="wrn.rev_sale._.report." localSheetId="5" hidden="1">{"revsale",#N/A,FALSE,"REV-ยุพดี"}</definedName>
    <definedName name="wrn.rev_sale._.report." localSheetId="10" hidden="1">{"revsale",#N/A,FALSE,"REV-ยุพดี"}</definedName>
    <definedName name="wrn.rev_sale._.report." localSheetId="9" hidden="1">{"revsale",#N/A,FALSE,"REV-ยุพดี"}</definedName>
    <definedName name="wrn.rev_sale._.report." localSheetId="3" hidden="1">{"revsale",#N/A,FALSE,"REV-ยุพดี"}</definedName>
    <definedName name="wrn.rev_sale._.report." localSheetId="4" hidden="1">{"revsale",#N/A,FALSE,"REV-ยุพดี"}</definedName>
    <definedName name="wrn.rev_sale._.report." localSheetId="2" hidden="1">{"revsale",#N/A,FALSE,"REV-ยุพดี"}</definedName>
    <definedName name="wrn.rev_sale._.report." localSheetId="7" hidden="1">{"revsale",#N/A,FALSE,"REV-ยุพดี"}</definedName>
    <definedName name="wrn.rev_sale._.report." localSheetId="1" hidden="1">{"revsale",#N/A,FALSE,"REV-ยุพดี"}</definedName>
    <definedName name="wrn.rev_sale._.report." localSheetId="0" hidden="1">{"revsale",#N/A,FALSE,"REV-ยุพดี"}</definedName>
    <definedName name="wrn.rev_sale._.report." localSheetId="6" hidden="1">{"revsale",#N/A,FALSE,"REV-ยุพดี"}</definedName>
    <definedName name="wrn.rev_sale._.report." hidden="1">{"revsale",#N/A,FALSE,"REV-ยุพดี"}</definedName>
    <definedName name="wrn.revable." localSheetId="8" hidden="1">{"revable",#N/A,FALSE,"REVABLE"}</definedName>
    <definedName name="wrn.revable." localSheetId="5" hidden="1">{"revable",#N/A,FALSE,"REVABLE"}</definedName>
    <definedName name="wrn.revable." localSheetId="10" hidden="1">{"revable",#N/A,FALSE,"REVABLE"}</definedName>
    <definedName name="wrn.revable." localSheetId="9" hidden="1">{"revable",#N/A,FALSE,"REVABLE"}</definedName>
    <definedName name="wrn.revable." localSheetId="3" hidden="1">{"revable",#N/A,FALSE,"REVABLE"}</definedName>
    <definedName name="wrn.revable." localSheetId="4" hidden="1">{"revable",#N/A,FALSE,"REVABLE"}</definedName>
    <definedName name="wrn.revable." localSheetId="2" hidden="1">{"revable",#N/A,FALSE,"REVABLE"}</definedName>
    <definedName name="wrn.revable." localSheetId="7" hidden="1">{"revable",#N/A,FALSE,"REVABLE"}</definedName>
    <definedName name="wrn.revable." localSheetId="1" hidden="1">{"revable",#N/A,FALSE,"REVABLE"}</definedName>
    <definedName name="wrn.revable." localSheetId="0" hidden="1">{"revable",#N/A,FALSE,"REVABLE"}</definedName>
    <definedName name="wrn.revable." localSheetId="6" hidden="1">{"revable",#N/A,FALSE,"REVABLE"}</definedName>
    <definedName name="wrn.revable." hidden="1">{"revable",#N/A,FALSE,"REVABLE"}</definedName>
    <definedName name="wrn.RLDEPART2.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5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1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9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3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4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2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7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1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localSheetId="6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RLDEPART2.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wrn.sales._.report." localSheetId="8" hidden="1">{"sales",#N/A,FALSE,"SALES"}</definedName>
    <definedName name="wrn.sales._.report." localSheetId="5" hidden="1">{"sales",#N/A,FALSE,"SALES"}</definedName>
    <definedName name="wrn.sales._.report." localSheetId="10" hidden="1">{"sales",#N/A,FALSE,"SALES"}</definedName>
    <definedName name="wrn.sales._.report." localSheetId="9" hidden="1">{"sales",#N/A,FALSE,"SALES"}</definedName>
    <definedName name="wrn.sales._.report." localSheetId="3" hidden="1">{"sales",#N/A,FALSE,"SALES"}</definedName>
    <definedName name="wrn.sales._.report." localSheetId="4" hidden="1">{"sales",#N/A,FALSE,"SALES"}</definedName>
    <definedName name="wrn.sales._.report." localSheetId="2" hidden="1">{"sales",#N/A,FALSE,"SALES"}</definedName>
    <definedName name="wrn.sales._.report." localSheetId="7" hidden="1">{"sales",#N/A,FALSE,"SALES"}</definedName>
    <definedName name="wrn.sales._.report." localSheetId="1" hidden="1">{"sales",#N/A,FALSE,"SALES"}</definedName>
    <definedName name="wrn.sales._.report." localSheetId="0" hidden="1">{"sales",#N/A,FALSE,"SALES"}</definedName>
    <definedName name="wrn.sales._.report." localSheetId="6" hidden="1">{"sales",#N/A,FALSE,"SALES"}</definedName>
    <definedName name="wrn.sales._.report." hidden="1">{"sales",#N/A,FALSE,"SALES"}</definedName>
    <definedName name="wrn.Validation._.Report." localSheetId="8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5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10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9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3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4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2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7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1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0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localSheetId="6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rn.Validation._.Report." hidden="1">{#N/A,#N/A,FALSE,"Capacity";#N/A,#N/A,FALSE,"TAAdjmts";#N/A,#N/A,FALSE,"MatlBal";#N/A,#N/A,FALSE,"YldRatio";#N/A,#N/A,FALSE,"EEICalc";#N/A,#N/A,FALSE,"YIRCalc";#N/A,#N/A,FALSE,"Prodn";#N/A,#N/A,FALSE,"OtherProducts";#N/A,#N/A,FALSE,"Quality";#N/A,#N/A,FALSE,"EnergyCheck";#N/A,#N/A,FALSE,"EnergyCost";#N/A,#N/A,FALSE,"Personnel";#N/A,#N/A,FALSE,"Pricing";#N/A,#N/A,FALSE,"MiscCalcs";#N/A,#N/A,FALSE,"OPEX";#N/A,#N/A,FALSE,"Margin";#N/A,#N/A,FALSE,"ReplVal"}</definedName>
    <definedName name="ww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ww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YARDAA">[5]JUNE1!$A$32:$E$72</definedName>
    <definedName name="Z_0BD85E74_252A_4BCD_A4C5_D4B56069573F_.wvu.Rows" localSheetId="8" hidden="1">Batico!#REF!,Batico!$34:$34,Batico!$43:$44,Batico!$52:$60</definedName>
    <definedName name="Z_0BD85E74_252A_4BCD_A4C5_D4B56069573F_.wvu.Rows" localSheetId="5" hidden="1">Conimex!#REF!,Conimex!$34:$34,Conimex!$43:$44,Conimex!$52:$60</definedName>
    <definedName name="Z_0BD85E74_252A_4BCD_A4C5_D4B56069573F_.wvu.Rows" localSheetId="10" hidden="1">Deltalab!#REF!,Deltalab!$34:$34,Deltalab!$43:$44,Deltalab!$52:$60</definedName>
    <definedName name="Z_0BD85E74_252A_4BCD_A4C5_D4B56069573F_.wvu.Rows" localSheetId="9" hidden="1">DuyTan!#REF!,DuyTan!$34:$34,DuyTan!$43:$44,DuyTan!$52:$60</definedName>
    <definedName name="Z_0BD85E74_252A_4BCD_A4C5_D4B56069573F_.wvu.Rows" localSheetId="3" hidden="1">IHP!#REF!,IHP!$34:$34,IHP!$43:$44,IHP!$52:$60</definedName>
    <definedName name="Z_0BD85E74_252A_4BCD_A4C5_D4B56069573F_.wvu.Rows" localSheetId="4" hidden="1">Prepack!#REF!,Prepack!$34:$34,Prepack!$43:$44,Prepack!$52:$60</definedName>
    <definedName name="Z_0BD85E74_252A_4BCD_A4C5_D4B56069573F_.wvu.Rows" localSheetId="2" hidden="1">SCGPRP!#REF!,SCGPRP!$34:$34,SCGPRP!$43:$44,SCGPRP!$52:$60</definedName>
    <definedName name="Z_0BD85E74_252A_4BCD_A4C5_D4B56069573F_.wvu.Rows" localSheetId="7" hidden="1">SCGPRS!#REF!,SCGPRS!$34:$34,SCGPRS!$43:$44,SCGPRS!$52:$60</definedName>
    <definedName name="Z_0BD85E74_252A_4BCD_A4C5_D4B56069573F_.wvu.Rows" localSheetId="1" hidden="1">SCGPT!#REF!,SCGPT!$34:$34,SCGPT!$43:$44,SCGPT!$52:$60</definedName>
    <definedName name="Z_0BD85E74_252A_4BCD_A4C5_D4B56069573F_.wvu.Rows" localSheetId="0" hidden="1">TCFP!#REF!,TCFP!$34:$34,TCFP!$43:$44,TCFP!$52:$60</definedName>
    <definedName name="Z_0BD85E74_252A_4BCD_A4C5_D4B56069573F_.wvu.Rows" localSheetId="6" hidden="1">Vexcel!#REF!,Vexcel!$34:$34,Vexcel!$43:$44,Vexcel!$52:$60</definedName>
    <definedName name="Z_E131B5A7_C731_482A_B58A_68E3463DC31A_.wvu.Cols" localSheetId="8" hidden="1">Batico!$S:$AD</definedName>
    <definedName name="Z_E131B5A7_C731_482A_B58A_68E3463DC31A_.wvu.Cols" localSheetId="5" hidden="1">Conimex!$S:$AD</definedName>
    <definedName name="Z_E131B5A7_C731_482A_B58A_68E3463DC31A_.wvu.Cols" localSheetId="10" hidden="1">Deltalab!$S:$AD</definedName>
    <definedName name="Z_E131B5A7_C731_482A_B58A_68E3463DC31A_.wvu.Cols" localSheetId="9" hidden="1">DuyTan!$S:$AD</definedName>
    <definedName name="Z_E131B5A7_C731_482A_B58A_68E3463DC31A_.wvu.Cols" localSheetId="3" hidden="1">IHP!$S:$AD</definedName>
    <definedName name="Z_E131B5A7_C731_482A_B58A_68E3463DC31A_.wvu.Cols" localSheetId="4" hidden="1">Prepack!$S:$AD</definedName>
    <definedName name="Z_E131B5A7_C731_482A_B58A_68E3463DC31A_.wvu.Cols" localSheetId="2" hidden="1">SCGPRP!$S:$AD</definedName>
    <definedName name="Z_E131B5A7_C731_482A_B58A_68E3463DC31A_.wvu.Cols" localSheetId="7" hidden="1">SCGPRS!$S:$AD</definedName>
    <definedName name="Z_E131B5A7_C731_482A_B58A_68E3463DC31A_.wvu.Cols" localSheetId="1" hidden="1">SCGPT!$S:$AD</definedName>
    <definedName name="Z_E131B5A7_C731_482A_B58A_68E3463DC31A_.wvu.Cols" localSheetId="0" hidden="1">TCFP!$S:$AD</definedName>
    <definedName name="Z_E131B5A7_C731_482A_B58A_68E3463DC31A_.wvu.Cols" localSheetId="6" hidden="1">Vexcel!$S:$AD</definedName>
    <definedName name="Z_E131B5A7_C731_482A_B58A_68E3463DC31A_.wvu.Rows" localSheetId="8" hidden="1">Batico!#REF!,Batico!$34:$34,Batico!$43:$44,Batico!$52:$60,Batico!$92:$93,Batico!#REF!,Batico!$98:$100</definedName>
    <definedName name="Z_E131B5A7_C731_482A_B58A_68E3463DC31A_.wvu.Rows" localSheetId="5" hidden="1">Conimex!#REF!,Conimex!$34:$34,Conimex!$43:$44,Conimex!$52:$60,Conimex!$92:$93,Conimex!#REF!,Conimex!$98:$100</definedName>
    <definedName name="Z_E131B5A7_C731_482A_B58A_68E3463DC31A_.wvu.Rows" localSheetId="10" hidden="1">Deltalab!#REF!,Deltalab!$34:$34,Deltalab!$43:$44,Deltalab!$52:$60,Deltalab!$92:$93,Deltalab!#REF!,Deltalab!$98:$100</definedName>
    <definedName name="Z_E131B5A7_C731_482A_B58A_68E3463DC31A_.wvu.Rows" localSheetId="9" hidden="1">DuyTan!#REF!,DuyTan!$34:$34,DuyTan!$43:$44,DuyTan!$52:$60,DuyTan!$92:$93,DuyTan!#REF!,DuyTan!$98:$100</definedName>
    <definedName name="Z_E131B5A7_C731_482A_B58A_68E3463DC31A_.wvu.Rows" localSheetId="3" hidden="1">IHP!#REF!,IHP!$34:$34,IHP!$43:$44,IHP!$52:$60,IHP!$92:$93,IHP!#REF!,IHP!$98:$100</definedName>
    <definedName name="Z_E131B5A7_C731_482A_B58A_68E3463DC31A_.wvu.Rows" localSheetId="4" hidden="1">Prepack!#REF!,Prepack!$34:$34,Prepack!$43:$44,Prepack!$52:$60,Prepack!$92:$93,Prepack!#REF!,Prepack!$98:$100</definedName>
    <definedName name="Z_E131B5A7_C731_482A_B58A_68E3463DC31A_.wvu.Rows" localSheetId="2" hidden="1">SCGPRP!#REF!,SCGPRP!$34:$34,SCGPRP!$43:$44,SCGPRP!$52:$60,SCGPRP!$92:$93,SCGPRP!#REF!,SCGPRP!$98:$100</definedName>
    <definedName name="Z_E131B5A7_C731_482A_B58A_68E3463DC31A_.wvu.Rows" localSheetId="7" hidden="1">SCGPRS!#REF!,SCGPRS!$34:$34,SCGPRS!$43:$44,SCGPRS!$52:$60,SCGPRS!$92:$93,SCGPRS!#REF!,SCGPRS!$98:$100</definedName>
    <definedName name="Z_E131B5A7_C731_482A_B58A_68E3463DC31A_.wvu.Rows" localSheetId="1" hidden="1">SCGPT!#REF!,SCGPT!$34:$34,SCGPT!$43:$44,SCGPT!$52:$60,SCGPT!$92:$93,SCGPT!#REF!,SCGPT!$98:$100</definedName>
    <definedName name="Z_E131B5A7_C731_482A_B58A_68E3463DC31A_.wvu.Rows" localSheetId="0" hidden="1">TCFP!#REF!,TCFP!$34:$34,TCFP!$43:$44,TCFP!$52:$60,TCFP!$92:$93,TCFP!#REF!,TCFP!$98:$100</definedName>
    <definedName name="Z_E131B5A7_C731_482A_B58A_68E3463DC31A_.wvu.Rows" localSheetId="6" hidden="1">Vexcel!#REF!,Vexcel!$34:$34,Vexcel!$43:$44,Vexcel!$52:$60,Vexcel!$92:$93,Vexcel!#REF!,Vexcel!$98:$100</definedName>
    <definedName name="Z_F6250DA5_B51C_4DE0_9D3C_FC8DB381FDA6_.wvu.Cols" localSheetId="8" hidden="1">Batico!$S:$AD</definedName>
    <definedName name="Z_F6250DA5_B51C_4DE0_9D3C_FC8DB381FDA6_.wvu.Cols" localSheetId="5" hidden="1">Conimex!$S:$AD</definedName>
    <definedName name="Z_F6250DA5_B51C_4DE0_9D3C_FC8DB381FDA6_.wvu.Cols" localSheetId="10" hidden="1">Deltalab!$S:$AD</definedName>
    <definedName name="Z_F6250DA5_B51C_4DE0_9D3C_FC8DB381FDA6_.wvu.Cols" localSheetId="9" hidden="1">DuyTan!$S:$AD</definedName>
    <definedName name="Z_F6250DA5_B51C_4DE0_9D3C_FC8DB381FDA6_.wvu.Cols" localSheetId="3" hidden="1">IHP!$S:$AD</definedName>
    <definedName name="Z_F6250DA5_B51C_4DE0_9D3C_FC8DB381FDA6_.wvu.Cols" localSheetId="4" hidden="1">Prepack!$S:$AD</definedName>
    <definedName name="Z_F6250DA5_B51C_4DE0_9D3C_FC8DB381FDA6_.wvu.Cols" localSheetId="2" hidden="1">SCGPRP!$S:$AD</definedName>
    <definedName name="Z_F6250DA5_B51C_4DE0_9D3C_FC8DB381FDA6_.wvu.Cols" localSheetId="7" hidden="1">SCGPRS!$S:$AD</definedName>
    <definedName name="Z_F6250DA5_B51C_4DE0_9D3C_FC8DB381FDA6_.wvu.Cols" localSheetId="1" hidden="1">SCGPT!$S:$AD</definedName>
    <definedName name="Z_F6250DA5_B51C_4DE0_9D3C_FC8DB381FDA6_.wvu.Cols" localSheetId="0" hidden="1">TCFP!$S:$AD</definedName>
    <definedName name="Z_F6250DA5_B51C_4DE0_9D3C_FC8DB381FDA6_.wvu.Cols" localSheetId="6" hidden="1">Vexcel!$S:$AD</definedName>
    <definedName name="Z_F6250DA5_B51C_4DE0_9D3C_FC8DB381FDA6_.wvu.Rows" localSheetId="8" hidden="1">Batico!#REF!,Batico!$34:$34,Batico!#REF!,Batico!$52:$60,Batico!$92:$93,Batico!#REF!,Batico!$98:$98</definedName>
    <definedName name="Z_F6250DA5_B51C_4DE0_9D3C_FC8DB381FDA6_.wvu.Rows" localSheetId="5" hidden="1">Conimex!#REF!,Conimex!$34:$34,Conimex!#REF!,Conimex!$52:$60,Conimex!$92:$93,Conimex!#REF!,Conimex!$98:$98</definedName>
    <definedName name="Z_F6250DA5_B51C_4DE0_9D3C_FC8DB381FDA6_.wvu.Rows" localSheetId="10" hidden="1">Deltalab!#REF!,Deltalab!$34:$34,Deltalab!#REF!,Deltalab!$52:$60,Deltalab!$92:$93,Deltalab!#REF!,Deltalab!$98:$98</definedName>
    <definedName name="Z_F6250DA5_B51C_4DE0_9D3C_FC8DB381FDA6_.wvu.Rows" localSheetId="9" hidden="1">DuyTan!#REF!,DuyTan!$34:$34,DuyTan!#REF!,DuyTan!$52:$60,DuyTan!$92:$93,DuyTan!#REF!,DuyTan!$98:$98</definedName>
    <definedName name="Z_F6250DA5_B51C_4DE0_9D3C_FC8DB381FDA6_.wvu.Rows" localSheetId="3" hidden="1">IHP!#REF!,IHP!$34:$34,IHP!#REF!,IHP!$52:$60,IHP!$92:$93,IHP!#REF!,IHP!$98:$98</definedName>
    <definedName name="Z_F6250DA5_B51C_4DE0_9D3C_FC8DB381FDA6_.wvu.Rows" localSheetId="4" hidden="1">Prepack!#REF!,Prepack!$34:$34,Prepack!#REF!,Prepack!$52:$60,Prepack!$92:$93,Prepack!#REF!,Prepack!$98:$98</definedName>
    <definedName name="Z_F6250DA5_B51C_4DE0_9D3C_FC8DB381FDA6_.wvu.Rows" localSheetId="2" hidden="1">SCGPRP!#REF!,SCGPRP!$34:$34,SCGPRP!#REF!,SCGPRP!$52:$60,SCGPRP!$92:$93,SCGPRP!#REF!,SCGPRP!$98:$98</definedName>
    <definedName name="Z_F6250DA5_B51C_4DE0_9D3C_FC8DB381FDA6_.wvu.Rows" localSheetId="7" hidden="1">SCGPRS!#REF!,SCGPRS!$34:$34,SCGPRS!#REF!,SCGPRS!$52:$60,SCGPRS!$92:$93,SCGPRS!#REF!,SCGPRS!$98:$98</definedName>
    <definedName name="Z_F6250DA5_B51C_4DE0_9D3C_FC8DB381FDA6_.wvu.Rows" localSheetId="1" hidden="1">SCGPT!#REF!,SCGPT!$34:$34,SCGPT!#REF!,SCGPT!$52:$60,SCGPT!$92:$93,SCGPT!#REF!,SCGPT!$98:$98</definedName>
    <definedName name="Z_F6250DA5_B51C_4DE0_9D3C_FC8DB381FDA6_.wvu.Rows" localSheetId="0" hidden="1">TCFP!#REF!,TCFP!$34:$34,TCFP!#REF!,TCFP!$52:$60,TCFP!$92:$93,TCFP!#REF!,TCFP!$98:$98</definedName>
    <definedName name="Z_F6250DA5_B51C_4DE0_9D3C_FC8DB381FDA6_.wvu.Rows" localSheetId="6" hidden="1">Vexcel!#REF!,Vexcel!$34:$34,Vexcel!#REF!,Vexcel!$52:$60,Vexcel!$92:$93,Vexcel!#REF!,Vexcel!$98:$98</definedName>
    <definedName name="zz" localSheetId="8" hidden="1">{"cashflow",#N/A,FALSE,"CASHFLOW "}</definedName>
    <definedName name="zz" localSheetId="5" hidden="1">{"cashflow",#N/A,FALSE,"CASHFLOW "}</definedName>
    <definedName name="zz" localSheetId="10" hidden="1">{"cashflow",#N/A,FALSE,"CASHFLOW "}</definedName>
    <definedName name="zz" localSheetId="9" hidden="1">{"cashflow",#N/A,FALSE,"CASHFLOW "}</definedName>
    <definedName name="zz" localSheetId="3" hidden="1">{"cashflow",#N/A,FALSE,"CASHFLOW "}</definedName>
    <definedName name="zz" localSheetId="4" hidden="1">{"cashflow",#N/A,FALSE,"CASHFLOW "}</definedName>
    <definedName name="zz" localSheetId="2" hidden="1">{"cashflow",#N/A,FALSE,"CASHFLOW "}</definedName>
    <definedName name="zz" localSheetId="7" hidden="1">{"cashflow",#N/A,FALSE,"CASHFLOW "}</definedName>
    <definedName name="zz" localSheetId="1" hidden="1">{"cashflow",#N/A,FALSE,"CASHFLOW "}</definedName>
    <definedName name="zz" localSheetId="0" hidden="1">{"cashflow",#N/A,FALSE,"CASHFLOW "}</definedName>
    <definedName name="zz" localSheetId="6" hidden="1">{"cashflow",#N/A,FALSE,"CASHFLOW "}</definedName>
    <definedName name="zz" hidden="1">{"cashflow",#N/A,FALSE,"CASHFLOW "}</definedName>
    <definedName name="zzz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zzz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เม.ย" localSheetId="8" hidden="1">{"'ตัวอย่าง'!$A$1:$O$21"}</definedName>
    <definedName name="เม.ย" localSheetId="5" hidden="1">{"'ตัวอย่าง'!$A$1:$O$21"}</definedName>
    <definedName name="เม.ย" localSheetId="10" hidden="1">{"'ตัวอย่าง'!$A$1:$O$21"}</definedName>
    <definedName name="เม.ย" localSheetId="9" hidden="1">{"'ตัวอย่าง'!$A$1:$O$21"}</definedName>
    <definedName name="เม.ย" localSheetId="3" hidden="1">{"'ตัวอย่าง'!$A$1:$O$21"}</definedName>
    <definedName name="เม.ย" localSheetId="4" hidden="1">{"'ตัวอย่าง'!$A$1:$O$21"}</definedName>
    <definedName name="เม.ย" localSheetId="2" hidden="1">{"'ตัวอย่าง'!$A$1:$O$21"}</definedName>
    <definedName name="เม.ย" localSheetId="7" hidden="1">{"'ตัวอย่าง'!$A$1:$O$21"}</definedName>
    <definedName name="เม.ย" localSheetId="1" hidden="1">{"'ตัวอย่าง'!$A$1:$O$21"}</definedName>
    <definedName name="เม.ย" localSheetId="0" hidden="1">{"'ตัวอย่าง'!$A$1:$O$21"}</definedName>
    <definedName name="เม.ย" localSheetId="6" hidden="1">{"'ตัวอย่าง'!$A$1:$O$21"}</definedName>
    <definedName name="เม.ย" hidden="1">{"'ตัวอย่าง'!$A$1:$O$21"}</definedName>
    <definedName name="เมษายน" localSheetId="8" hidden="1">{"'ตัวอย่าง'!$A$1:$O$21"}</definedName>
    <definedName name="เมษายน" localSheetId="5" hidden="1">{"'ตัวอย่าง'!$A$1:$O$21"}</definedName>
    <definedName name="เมษายน" localSheetId="10" hidden="1">{"'ตัวอย่าง'!$A$1:$O$21"}</definedName>
    <definedName name="เมษายน" localSheetId="9" hidden="1">{"'ตัวอย่าง'!$A$1:$O$21"}</definedName>
    <definedName name="เมษายน" localSheetId="3" hidden="1">{"'ตัวอย่าง'!$A$1:$O$21"}</definedName>
    <definedName name="เมษายน" localSheetId="4" hidden="1">{"'ตัวอย่าง'!$A$1:$O$21"}</definedName>
    <definedName name="เมษายน" localSheetId="2" hidden="1">{"'ตัวอย่าง'!$A$1:$O$21"}</definedName>
    <definedName name="เมษายน" localSheetId="7" hidden="1">{"'ตัวอย่าง'!$A$1:$O$21"}</definedName>
    <definedName name="เมษายน" localSheetId="1" hidden="1">{"'ตัวอย่าง'!$A$1:$O$21"}</definedName>
    <definedName name="เมษายน" localSheetId="0" hidden="1">{"'ตัวอย่าง'!$A$1:$O$21"}</definedName>
    <definedName name="เมษายน" localSheetId="6" hidden="1">{"'ตัวอย่าง'!$A$1:$O$21"}</definedName>
    <definedName name="เมษายน" hidden="1">{"'ตัวอย่าง'!$A$1:$O$21"}</definedName>
    <definedName name="เมษายน๑" localSheetId="8" hidden="1">{"'ตัวอย่าง'!$A$1:$O$21"}</definedName>
    <definedName name="เมษายน๑" localSheetId="5" hidden="1">{"'ตัวอย่าง'!$A$1:$O$21"}</definedName>
    <definedName name="เมษายน๑" localSheetId="10" hidden="1">{"'ตัวอย่าง'!$A$1:$O$21"}</definedName>
    <definedName name="เมษายน๑" localSheetId="9" hidden="1">{"'ตัวอย่าง'!$A$1:$O$21"}</definedName>
    <definedName name="เมษายน๑" localSheetId="3" hidden="1">{"'ตัวอย่าง'!$A$1:$O$21"}</definedName>
    <definedName name="เมษายน๑" localSheetId="4" hidden="1">{"'ตัวอย่าง'!$A$1:$O$21"}</definedName>
    <definedName name="เมษายน๑" localSheetId="2" hidden="1">{"'ตัวอย่าง'!$A$1:$O$21"}</definedName>
    <definedName name="เมษายน๑" localSheetId="7" hidden="1">{"'ตัวอย่าง'!$A$1:$O$21"}</definedName>
    <definedName name="เมษายน๑" localSheetId="1" hidden="1">{"'ตัวอย่าง'!$A$1:$O$21"}</definedName>
    <definedName name="เมษายน๑" localSheetId="0" hidden="1">{"'ตัวอย่าง'!$A$1:$O$21"}</definedName>
    <definedName name="เมษายน๑" localSheetId="6" hidden="1">{"'ตัวอย่าง'!$A$1:$O$21"}</definedName>
    <definedName name="เมษายน๑" hidden="1">{"'ตัวอย่าง'!$A$1:$O$21"}</definedName>
    <definedName name="ก" localSheetId="8" hidden="1">{"index",#N/A,FALSE,"INDEX"}</definedName>
    <definedName name="ก" localSheetId="5" hidden="1">{"index",#N/A,FALSE,"INDEX"}</definedName>
    <definedName name="ก" localSheetId="10" hidden="1">{"index",#N/A,FALSE,"INDEX"}</definedName>
    <definedName name="ก" localSheetId="9" hidden="1">{"index",#N/A,FALSE,"INDEX"}</definedName>
    <definedName name="ก" localSheetId="3" hidden="1">{"index",#N/A,FALSE,"INDEX"}</definedName>
    <definedName name="ก" localSheetId="2" hidden="1">{"index",#N/A,FALSE,"INDEX"}</definedName>
    <definedName name="ก" localSheetId="7" hidden="1">{"index",#N/A,FALSE,"INDEX"}</definedName>
    <definedName name="ก" localSheetId="1" hidden="1">{"index",#N/A,FALSE,"INDEX"}</definedName>
    <definedName name="ก" localSheetId="0" hidden="1">{"index",#N/A,FALSE,"INDEX"}</definedName>
    <definedName name="ก" localSheetId="6" hidden="1">{"index",#N/A,FALSE,"INDEX"}</definedName>
    <definedName name="ก" hidden="1">{"index",#N/A,FALSE,"INDEX"}</definedName>
    <definedName name="กกกกกก" localSheetId="8" hidden="1">{"PRINT_EST",#N/A,FALSE,"ESTMON"}</definedName>
    <definedName name="กกกกกก" localSheetId="5" hidden="1">{"PRINT_EST",#N/A,FALSE,"ESTMON"}</definedName>
    <definedName name="กกกกกก" localSheetId="10" hidden="1">{"PRINT_EST",#N/A,FALSE,"ESTMON"}</definedName>
    <definedName name="กกกกกก" localSheetId="9" hidden="1">{"PRINT_EST",#N/A,FALSE,"ESTMON"}</definedName>
    <definedName name="กกกกกก" localSheetId="3" hidden="1">{"PRINT_EST",#N/A,FALSE,"ESTMON"}</definedName>
    <definedName name="กกกกกก" localSheetId="2" hidden="1">{"PRINT_EST",#N/A,FALSE,"ESTMON"}</definedName>
    <definedName name="กกกกกก" localSheetId="7" hidden="1">{"PRINT_EST",#N/A,FALSE,"ESTMON"}</definedName>
    <definedName name="กกกกกก" localSheetId="1" hidden="1">{"PRINT_EST",#N/A,FALSE,"ESTMON"}</definedName>
    <definedName name="กกกกกก" localSheetId="0" hidden="1">{"PRINT_EST",#N/A,FALSE,"ESTMON"}</definedName>
    <definedName name="กกกกกก" localSheetId="6" hidden="1">{"PRINT_EST",#N/A,FALSE,"ESTMON"}</definedName>
    <definedName name="กกกกกก" hidden="1">{"PRINT_EST",#N/A,FALSE,"ESTMON"}</definedName>
    <definedName name="ชัยเจริญมารีน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ชัยเจริญมารีน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8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5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1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9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3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2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7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1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0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localSheetId="6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ฏฏฏ" hidden="1">{#N/A,#N/A,FALSE,"4_TOTAL";#N/A,#N/A,FALSE,"3_2TOTAL";#N/A,#N/A,FALSE,"5_INCOME";#N/A,#N/A,FALSE,"2_2LEV";#N/A,#N/A,FALSE,"2_2LEVYTD";#N/A,#N/A,FALSE,"BALANCE";#N/A,#N/A,FALSE,"CASHFLOW";#N/A,#N/A,FALSE,"PRODUCT";#N/A,#N/A,FALSE,"SALES";#N/A,#N/A,FALSE,"AGING"}</definedName>
    <definedName name="พ.ค." localSheetId="8" hidden="1">{"'ตัวอย่าง'!$A$1:$O$21"}</definedName>
    <definedName name="พ.ค." localSheetId="5" hidden="1">{"'ตัวอย่าง'!$A$1:$O$21"}</definedName>
    <definedName name="พ.ค." localSheetId="10" hidden="1">{"'ตัวอย่าง'!$A$1:$O$21"}</definedName>
    <definedName name="พ.ค." localSheetId="9" hidden="1">{"'ตัวอย่าง'!$A$1:$O$21"}</definedName>
    <definedName name="พ.ค." localSheetId="3" hidden="1">{"'ตัวอย่าง'!$A$1:$O$21"}</definedName>
    <definedName name="พ.ค." localSheetId="4" hidden="1">{"'ตัวอย่าง'!$A$1:$O$21"}</definedName>
    <definedName name="พ.ค." localSheetId="2" hidden="1">{"'ตัวอย่าง'!$A$1:$O$21"}</definedName>
    <definedName name="พ.ค." localSheetId="7" hidden="1">{"'ตัวอย่าง'!$A$1:$O$21"}</definedName>
    <definedName name="พ.ค." localSheetId="1" hidden="1">{"'ตัวอย่าง'!$A$1:$O$21"}</definedName>
    <definedName name="พ.ค." localSheetId="0" hidden="1">{"'ตัวอย่าง'!$A$1:$O$21"}</definedName>
    <definedName name="พ.ค." localSheetId="6" hidden="1">{"'ตัวอย่าง'!$A$1:$O$21"}</definedName>
    <definedName name="พ.ค." hidden="1">{"'ตัวอย่าง'!$A$1:$O$21"}</definedName>
    <definedName name="พด" localSheetId="8" hidden="1">{"'ตัวอย่าง'!$A$1:$O$21"}</definedName>
    <definedName name="พด" localSheetId="5" hidden="1">{"'ตัวอย่าง'!$A$1:$O$21"}</definedName>
    <definedName name="พด" localSheetId="10" hidden="1">{"'ตัวอย่าง'!$A$1:$O$21"}</definedName>
    <definedName name="พด" localSheetId="9" hidden="1">{"'ตัวอย่าง'!$A$1:$O$21"}</definedName>
    <definedName name="พด" localSheetId="3" hidden="1">{"'ตัวอย่าง'!$A$1:$O$21"}</definedName>
    <definedName name="พด" localSheetId="4" hidden="1">{"'ตัวอย่าง'!$A$1:$O$21"}</definedName>
    <definedName name="พด" localSheetId="2" hidden="1">{"'ตัวอย่าง'!$A$1:$O$21"}</definedName>
    <definedName name="พด" localSheetId="7" hidden="1">{"'ตัวอย่าง'!$A$1:$O$21"}</definedName>
    <definedName name="พด" localSheetId="1" hidden="1">{"'ตัวอย่าง'!$A$1:$O$21"}</definedName>
    <definedName name="พด" localSheetId="0" hidden="1">{"'ตัวอย่าง'!$A$1:$O$21"}</definedName>
    <definedName name="พด" localSheetId="6" hidden="1">{"'ตัวอย่าง'!$A$1:$O$21"}</definedName>
    <definedName name="พด" hidden="1">{"'ตัวอย่าง'!$A$1:$O$21"}</definedName>
    <definedName name="พฤษภาคม" localSheetId="8" hidden="1">{"'ตัวอย่าง'!$A$1:$O$21"}</definedName>
    <definedName name="พฤษภาคม" localSheetId="5" hidden="1">{"'ตัวอย่าง'!$A$1:$O$21"}</definedName>
    <definedName name="พฤษภาคม" localSheetId="10" hidden="1">{"'ตัวอย่าง'!$A$1:$O$21"}</definedName>
    <definedName name="พฤษภาคม" localSheetId="9" hidden="1">{"'ตัวอย่าง'!$A$1:$O$21"}</definedName>
    <definedName name="พฤษภาคม" localSheetId="3" hidden="1">{"'ตัวอย่าง'!$A$1:$O$21"}</definedName>
    <definedName name="พฤษภาคม" localSheetId="4" hidden="1">{"'ตัวอย่าง'!$A$1:$O$21"}</definedName>
    <definedName name="พฤษภาคม" localSheetId="2" hidden="1">{"'ตัวอย่าง'!$A$1:$O$21"}</definedName>
    <definedName name="พฤษภาคม" localSheetId="7" hidden="1">{"'ตัวอย่าง'!$A$1:$O$21"}</definedName>
    <definedName name="พฤษภาคม" localSheetId="1" hidden="1">{"'ตัวอย่าง'!$A$1:$O$21"}</definedName>
    <definedName name="พฤษภาคม" localSheetId="0" hidden="1">{"'ตัวอย่าง'!$A$1:$O$21"}</definedName>
    <definedName name="พฤษภาคม" localSheetId="6" hidden="1">{"'ตัวอย่าง'!$A$1:$O$21"}</definedName>
    <definedName name="พฤษภาคม" hidden="1">{"'ตัวอย่าง'!$A$1:$O$21"}</definedName>
    <definedName name="ฟ" localSheetId="8" hidden="1">{"'Model'!$A$1:$N$53"}</definedName>
    <definedName name="ฟ" localSheetId="5" hidden="1">{"'Model'!$A$1:$N$53"}</definedName>
    <definedName name="ฟ" localSheetId="10" hidden="1">{"'Model'!$A$1:$N$53"}</definedName>
    <definedName name="ฟ" localSheetId="9" hidden="1">{"'Model'!$A$1:$N$53"}</definedName>
    <definedName name="ฟ" localSheetId="3" hidden="1">{"'Model'!$A$1:$N$53"}</definedName>
    <definedName name="ฟ" localSheetId="4" hidden="1">{"'Model'!$A$1:$N$53"}</definedName>
    <definedName name="ฟ" localSheetId="2" hidden="1">{"'Model'!$A$1:$N$53"}</definedName>
    <definedName name="ฟ" localSheetId="7" hidden="1">{"'Model'!$A$1:$N$53"}</definedName>
    <definedName name="ฟ" localSheetId="1" hidden="1">{"'Model'!$A$1:$N$53"}</definedName>
    <definedName name="ฟ" localSheetId="0" hidden="1">{"'Model'!$A$1:$N$53"}</definedName>
    <definedName name="ฟ" localSheetId="6" hidden="1">{"'Model'!$A$1:$N$53"}</definedName>
    <definedName name="ฟ" hidden="1">{"hilight2",#N/A,FALSE,"HILIGHT2"}</definedName>
    <definedName name="ฟหด" localSheetId="8" hidden="1">{"'ตัวอย่าง'!$A$1:$O$21"}</definedName>
    <definedName name="ฟหด" localSheetId="5" hidden="1">{"'ตัวอย่าง'!$A$1:$O$21"}</definedName>
    <definedName name="ฟหด" localSheetId="10" hidden="1">{"'ตัวอย่าง'!$A$1:$O$21"}</definedName>
    <definedName name="ฟหด" localSheetId="9" hidden="1">{"'ตัวอย่าง'!$A$1:$O$21"}</definedName>
    <definedName name="ฟหด" localSheetId="3" hidden="1">{"'ตัวอย่าง'!$A$1:$O$21"}</definedName>
    <definedName name="ฟหด" localSheetId="4" hidden="1">{"'ตัวอย่าง'!$A$1:$O$21"}</definedName>
    <definedName name="ฟหด" localSheetId="2" hidden="1">{"'ตัวอย่าง'!$A$1:$O$21"}</definedName>
    <definedName name="ฟหด" localSheetId="7" hidden="1">{"'ตัวอย่าง'!$A$1:$O$21"}</definedName>
    <definedName name="ฟหด" localSheetId="1" hidden="1">{"'ตัวอย่าง'!$A$1:$O$21"}</definedName>
    <definedName name="ฟหด" localSheetId="0" hidden="1">{"'ตัวอย่าง'!$A$1:$O$21"}</definedName>
    <definedName name="ฟหด" localSheetId="6" hidden="1">{"'ตัวอย่าง'!$A$1:$O$21"}</definedName>
    <definedName name="ฟหด" hidden="1">{"'ตัวอย่าง'!$A$1:$O$21"}</definedName>
    <definedName name="ฟำ" localSheetId="8" hidden="1">{"'ตัวอย่าง'!$A$1:$O$21"}</definedName>
    <definedName name="ฟำ" localSheetId="5" hidden="1">{"'ตัวอย่าง'!$A$1:$O$21"}</definedName>
    <definedName name="ฟำ" localSheetId="10" hidden="1">{"'ตัวอย่าง'!$A$1:$O$21"}</definedName>
    <definedName name="ฟำ" localSheetId="9" hidden="1">{"'ตัวอย่าง'!$A$1:$O$21"}</definedName>
    <definedName name="ฟำ" localSheetId="3" hidden="1">{"'ตัวอย่าง'!$A$1:$O$21"}</definedName>
    <definedName name="ฟำ" localSheetId="4" hidden="1">{"'ตัวอย่าง'!$A$1:$O$21"}</definedName>
    <definedName name="ฟำ" localSheetId="2" hidden="1">{"'ตัวอย่าง'!$A$1:$O$21"}</definedName>
    <definedName name="ฟำ" localSheetId="7" hidden="1">{"'ตัวอย่าง'!$A$1:$O$21"}</definedName>
    <definedName name="ฟำ" localSheetId="1" hidden="1">{"'ตัวอย่าง'!$A$1:$O$21"}</definedName>
    <definedName name="ฟำ" localSheetId="0" hidden="1">{"'ตัวอย่าง'!$A$1:$O$21"}</definedName>
    <definedName name="ฟำ" localSheetId="6" hidden="1">{"'ตัวอย่าง'!$A$1:$O$21"}</definedName>
    <definedName name="ฟำ" hidden="1">{"'ตัวอย่าง'!$A$1:$O$21"}</definedName>
    <definedName name="ฟำดฟำ" localSheetId="8" hidden="1">{"'ตัวอย่าง'!$A$1:$O$21"}</definedName>
    <definedName name="ฟำดฟำ" localSheetId="5" hidden="1">{"'ตัวอย่าง'!$A$1:$O$21"}</definedName>
    <definedName name="ฟำดฟำ" localSheetId="10" hidden="1">{"'ตัวอย่าง'!$A$1:$O$21"}</definedName>
    <definedName name="ฟำดฟำ" localSheetId="9" hidden="1">{"'ตัวอย่าง'!$A$1:$O$21"}</definedName>
    <definedName name="ฟำดฟำ" localSheetId="3" hidden="1">{"'ตัวอย่าง'!$A$1:$O$21"}</definedName>
    <definedName name="ฟำดฟำ" localSheetId="4" hidden="1">{"'ตัวอย่าง'!$A$1:$O$21"}</definedName>
    <definedName name="ฟำดฟำ" localSheetId="2" hidden="1">{"'ตัวอย่าง'!$A$1:$O$21"}</definedName>
    <definedName name="ฟำดฟำ" localSheetId="7" hidden="1">{"'ตัวอย่าง'!$A$1:$O$21"}</definedName>
    <definedName name="ฟำดฟำ" localSheetId="1" hidden="1">{"'ตัวอย่าง'!$A$1:$O$21"}</definedName>
    <definedName name="ฟำดฟำ" localSheetId="0" hidden="1">{"'ตัวอย่าง'!$A$1:$O$21"}</definedName>
    <definedName name="ฟำดฟำ" localSheetId="6" hidden="1">{"'ตัวอย่าง'!$A$1:$O$21"}</definedName>
    <definedName name="ฟำดฟำ" hidden="1">{"'ตัวอย่าง'!$A$1:$O$21"}</definedName>
    <definedName name="ศูนย์พัฒนา" localSheetId="8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5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1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9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3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4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2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7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1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0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localSheetId="6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  <definedName name="ศูนย์พัฒนา" hidden="1">{"RL5CC",#N/A,FALSE,"PM5CC_95";"RL5DB",#N/A,FALSE,"PM5DB_95";"RL5WB",#N/A,FALSE,"PM5WB_95";"RL5WTK",#N/A,FALSE,"PM5WTK_9";"RL6B1",#N/A,FALSE,"PM6B1_95";"RL6OT",#N/A,FALSE,"PM6OT_95";"RL6EM",#N/A,FALSE,"PM6BEM_9";"RL6AC",#N/A,FALSE,"PM6BAC_9";"RLC1AC",#N/A,FALSE,"C1AC_95";"RLC11CA",#N/A,FALSE,"C11CA_95";"RLC1EM",#N/A,FALSE,"C1EM_95";"RLCM1",#N/A,FALSE,"CM1_Q1";"RLDEPART2",#N/A,FALSE,"DEPART2"}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41" i="3" l="1"/>
  <c r="Q141" i="3"/>
  <c r="P141" i="3"/>
  <c r="O141" i="3"/>
  <c r="N141" i="3"/>
  <c r="M141" i="3"/>
  <c r="L141" i="3"/>
  <c r="K141" i="3"/>
  <c r="J141" i="3"/>
  <c r="I141" i="3"/>
  <c r="H141" i="3"/>
  <c r="G141" i="3"/>
  <c r="L234" i="8" l="1"/>
  <c r="L300" i="8" s="1"/>
  <c r="L234" i="11" l="1"/>
  <c r="L300" i="11" s="1"/>
  <c r="J299" i="10" l="1"/>
  <c r="J313" i="10" l="1"/>
  <c r="J226" i="10"/>
  <c r="M253" i="7" l="1"/>
  <c r="P253" i="7"/>
  <c r="Q253" i="7"/>
  <c r="N253" i="7"/>
  <c r="H253" i="7"/>
  <c r="J253" i="7"/>
  <c r="R253" i="7"/>
  <c r="L253" i="7"/>
  <c r="O253" i="7"/>
  <c r="K253" i="7"/>
  <c r="G253" i="7"/>
  <c r="I253" i="7"/>
  <c r="G222" i="8" l="1"/>
  <c r="H222" i="8"/>
  <c r="G252" i="10" l="1"/>
  <c r="G253" i="8" l="1"/>
  <c r="G220" i="8"/>
  <c r="G219" i="8"/>
  <c r="J122" i="10" l="1"/>
  <c r="G120" i="8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R224" i="11"/>
  <c r="Q224" i="11"/>
  <c r="P224" i="11"/>
  <c r="P269" i="11" s="1"/>
  <c r="O224" i="11"/>
  <c r="N224" i="11"/>
  <c r="N269" i="11" s="1"/>
  <c r="M224" i="11"/>
  <c r="M269" i="11" s="1"/>
  <c r="L224" i="11"/>
  <c r="K224" i="11"/>
  <c r="K269" i="11" s="1"/>
  <c r="J224" i="11"/>
  <c r="I224" i="11"/>
  <c r="H224" i="11"/>
  <c r="H269" i="11" s="1"/>
  <c r="G224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R222" i="11"/>
  <c r="Q222" i="11"/>
  <c r="P222" i="11"/>
  <c r="O222" i="11"/>
  <c r="N222" i="11"/>
  <c r="N253" i="11" s="1"/>
  <c r="M222" i="11"/>
  <c r="M253" i="11" s="1"/>
  <c r="L222" i="11"/>
  <c r="L253" i="11" s="1"/>
  <c r="K222" i="11"/>
  <c r="K253" i="11" s="1"/>
  <c r="J222" i="11"/>
  <c r="I222" i="11"/>
  <c r="H222" i="11"/>
  <c r="G222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R269" i="11"/>
  <c r="Q269" i="11"/>
  <c r="O269" i="11"/>
  <c r="L269" i="11"/>
  <c r="J269" i="11"/>
  <c r="I269" i="11"/>
  <c r="G269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R253" i="11"/>
  <c r="Q253" i="11"/>
  <c r="P253" i="11"/>
  <c r="O253" i="11"/>
  <c r="J253" i="11"/>
  <c r="I253" i="11"/>
  <c r="H253" i="11"/>
  <c r="G253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C98" i="11"/>
  <c r="C97" i="11"/>
  <c r="C96" i="11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R226" i="10"/>
  <c r="Q226" i="10"/>
  <c r="P226" i="10"/>
  <c r="O226" i="10"/>
  <c r="N226" i="10"/>
  <c r="M226" i="10"/>
  <c r="L226" i="10"/>
  <c r="K226" i="10"/>
  <c r="I226" i="10"/>
  <c r="H226" i="10"/>
  <c r="G226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R224" i="10"/>
  <c r="R269" i="10" s="1"/>
  <c r="Q224" i="10"/>
  <c r="Q269" i="10" s="1"/>
  <c r="P224" i="10"/>
  <c r="P269" i="10" s="1"/>
  <c r="O224" i="10"/>
  <c r="N224" i="10"/>
  <c r="N269" i="10" s="1"/>
  <c r="M224" i="10"/>
  <c r="L224" i="10"/>
  <c r="K224" i="10"/>
  <c r="J224" i="10"/>
  <c r="I224" i="10"/>
  <c r="I269" i="10" s="1"/>
  <c r="H224" i="10"/>
  <c r="H269" i="10" s="1"/>
  <c r="G224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R222" i="10"/>
  <c r="R253" i="10" s="1"/>
  <c r="Q222" i="10"/>
  <c r="Q253" i="10" s="1"/>
  <c r="P222" i="10"/>
  <c r="P253" i="10" s="1"/>
  <c r="O222" i="10"/>
  <c r="O253" i="10" s="1"/>
  <c r="N222" i="10"/>
  <c r="N253" i="10" s="1"/>
  <c r="M222" i="10"/>
  <c r="M253" i="10" s="1"/>
  <c r="L222" i="10"/>
  <c r="K222" i="10"/>
  <c r="K253" i="10" s="1"/>
  <c r="J222" i="10"/>
  <c r="J253" i="10" s="1"/>
  <c r="I222" i="10"/>
  <c r="I253" i="10" s="1"/>
  <c r="H222" i="10"/>
  <c r="H253" i="10" s="1"/>
  <c r="G222" i="10"/>
  <c r="G253" i="10" s="1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R219" i="10"/>
  <c r="Q219" i="10"/>
  <c r="P219" i="10"/>
  <c r="O219" i="10"/>
  <c r="N219" i="10"/>
  <c r="M219" i="10"/>
  <c r="L219" i="10"/>
  <c r="L297" i="10" s="1"/>
  <c r="K219" i="10"/>
  <c r="J219" i="10"/>
  <c r="J297" i="10" s="1"/>
  <c r="I219" i="10"/>
  <c r="I297" i="10" s="1"/>
  <c r="H219" i="10"/>
  <c r="G219" i="10"/>
  <c r="G297" i="10" s="1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R297" i="10"/>
  <c r="Q297" i="10"/>
  <c r="P297" i="10"/>
  <c r="O297" i="10"/>
  <c r="N297" i="10"/>
  <c r="M297" i="10"/>
  <c r="K297" i="10"/>
  <c r="H297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O269" i="10"/>
  <c r="M269" i="10"/>
  <c r="L269" i="10"/>
  <c r="K269" i="10"/>
  <c r="J269" i="10"/>
  <c r="G269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L253" i="10"/>
  <c r="R252" i="10"/>
  <c r="Q252" i="10"/>
  <c r="P252" i="10"/>
  <c r="O252" i="10"/>
  <c r="N252" i="10"/>
  <c r="M252" i="10"/>
  <c r="L252" i="10"/>
  <c r="K252" i="10"/>
  <c r="J252" i="10"/>
  <c r="I252" i="10"/>
  <c r="H252" i="10"/>
  <c r="C98" i="10"/>
  <c r="C97" i="10"/>
  <c r="C96" i="10"/>
  <c r="R227" i="9" l="1"/>
  <c r="Q227" i="9"/>
  <c r="P227" i="9"/>
  <c r="O227" i="9"/>
  <c r="N227" i="9"/>
  <c r="M227" i="9"/>
  <c r="L227" i="9"/>
  <c r="K227" i="9"/>
  <c r="J227" i="9"/>
  <c r="I227" i="9"/>
  <c r="H227" i="9"/>
  <c r="G227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R224" i="9"/>
  <c r="Q224" i="9"/>
  <c r="P224" i="9"/>
  <c r="P269" i="9" s="1"/>
  <c r="O224" i="9"/>
  <c r="N224" i="9"/>
  <c r="M224" i="9"/>
  <c r="L224" i="9"/>
  <c r="L269" i="9" s="1"/>
  <c r="K224" i="9"/>
  <c r="J224" i="9"/>
  <c r="I224" i="9"/>
  <c r="H224" i="9"/>
  <c r="H269" i="9" s="1"/>
  <c r="G224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R222" i="9"/>
  <c r="Q222" i="9"/>
  <c r="P222" i="9"/>
  <c r="O222" i="9"/>
  <c r="N222" i="9"/>
  <c r="M222" i="9"/>
  <c r="L222" i="9"/>
  <c r="L253" i="9" s="1"/>
  <c r="K222" i="9"/>
  <c r="J222" i="9"/>
  <c r="I222" i="9"/>
  <c r="H222" i="9"/>
  <c r="G222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R219" i="9"/>
  <c r="Q219" i="9"/>
  <c r="P219" i="9"/>
  <c r="O219" i="9"/>
  <c r="N219" i="9"/>
  <c r="M219" i="9"/>
  <c r="L219" i="9"/>
  <c r="K219" i="9"/>
  <c r="J219" i="9"/>
  <c r="I219" i="9"/>
  <c r="H219" i="9"/>
  <c r="H297" i="9" s="1"/>
  <c r="G219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R297" i="9"/>
  <c r="Q297" i="9"/>
  <c r="P297" i="9"/>
  <c r="O297" i="9"/>
  <c r="N297" i="9"/>
  <c r="M297" i="9"/>
  <c r="L297" i="9"/>
  <c r="K297" i="9"/>
  <c r="J297" i="9"/>
  <c r="I297" i="9"/>
  <c r="G297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R269" i="9"/>
  <c r="Q269" i="9"/>
  <c r="O269" i="9"/>
  <c r="N269" i="9"/>
  <c r="M269" i="9"/>
  <c r="K269" i="9"/>
  <c r="J269" i="9"/>
  <c r="I269" i="9"/>
  <c r="G269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R253" i="9"/>
  <c r="Q253" i="9"/>
  <c r="P253" i="9"/>
  <c r="O253" i="9"/>
  <c r="N253" i="9"/>
  <c r="M253" i="9"/>
  <c r="K253" i="9"/>
  <c r="J253" i="9"/>
  <c r="I253" i="9"/>
  <c r="H253" i="9"/>
  <c r="G253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C98" i="9"/>
  <c r="C97" i="9"/>
  <c r="C96" i="9"/>
  <c r="R312" i="8"/>
  <c r="Q312" i="8"/>
  <c r="P312" i="8"/>
  <c r="O312" i="8"/>
  <c r="N312" i="8"/>
  <c r="M312" i="8"/>
  <c r="L312" i="8"/>
  <c r="K312" i="8"/>
  <c r="J312" i="8"/>
  <c r="I312" i="8"/>
  <c r="H312" i="8"/>
  <c r="G31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R224" i="8"/>
  <c r="R269" i="8" s="1"/>
  <c r="Q224" i="8"/>
  <c r="Q269" i="8" s="1"/>
  <c r="P224" i="8"/>
  <c r="P269" i="8" s="1"/>
  <c r="O224" i="8"/>
  <c r="O269" i="8" s="1"/>
  <c r="N224" i="8"/>
  <c r="N269" i="8" s="1"/>
  <c r="M224" i="8"/>
  <c r="M269" i="8" s="1"/>
  <c r="L224" i="8"/>
  <c r="L269" i="8" s="1"/>
  <c r="K224" i="8"/>
  <c r="K269" i="8" s="1"/>
  <c r="J224" i="8"/>
  <c r="J269" i="8" s="1"/>
  <c r="I224" i="8"/>
  <c r="I269" i="8" s="1"/>
  <c r="H224" i="8"/>
  <c r="H269" i="8" s="1"/>
  <c r="G224" i="8"/>
  <c r="G269" i="8" s="1"/>
  <c r="R223" i="8"/>
  <c r="Q223" i="8"/>
  <c r="P223" i="8"/>
  <c r="O223" i="8"/>
  <c r="N223" i="8"/>
  <c r="M223" i="8"/>
  <c r="L223" i="8"/>
  <c r="K223" i="8"/>
  <c r="J223" i="8"/>
  <c r="I223" i="8"/>
  <c r="H223" i="8"/>
  <c r="G223" i="8"/>
  <c r="R222" i="8"/>
  <c r="R253" i="8" s="1"/>
  <c r="Q222" i="8"/>
  <c r="Q253" i="8" s="1"/>
  <c r="P222" i="8"/>
  <c r="P253" i="8" s="1"/>
  <c r="O222" i="8"/>
  <c r="O253" i="8" s="1"/>
  <c r="N222" i="8"/>
  <c r="N253" i="8" s="1"/>
  <c r="M222" i="8"/>
  <c r="M253" i="8" s="1"/>
  <c r="L222" i="8"/>
  <c r="L253" i="8" s="1"/>
  <c r="K222" i="8"/>
  <c r="K253" i="8" s="1"/>
  <c r="J222" i="8"/>
  <c r="J253" i="8" s="1"/>
  <c r="I222" i="8"/>
  <c r="I253" i="8" s="1"/>
  <c r="H253" i="8"/>
  <c r="R220" i="8"/>
  <c r="Q220" i="8"/>
  <c r="P220" i="8"/>
  <c r="O220" i="8"/>
  <c r="N220" i="8"/>
  <c r="M220" i="8"/>
  <c r="L220" i="8"/>
  <c r="K220" i="8"/>
  <c r="J220" i="8"/>
  <c r="I220" i="8"/>
  <c r="H220" i="8"/>
  <c r="R219" i="8"/>
  <c r="R297" i="8" s="1"/>
  <c r="Q219" i="8"/>
  <c r="Q297" i="8" s="1"/>
  <c r="P219" i="8"/>
  <c r="P297" i="8" s="1"/>
  <c r="O219" i="8"/>
  <c r="O297" i="8" s="1"/>
  <c r="N219" i="8"/>
  <c r="N297" i="8" s="1"/>
  <c r="M219" i="8"/>
  <c r="M297" i="8" s="1"/>
  <c r="L219" i="8"/>
  <c r="L297" i="8" s="1"/>
  <c r="K219" i="8"/>
  <c r="K297" i="8" s="1"/>
  <c r="J219" i="8"/>
  <c r="J297" i="8" s="1"/>
  <c r="I219" i="8"/>
  <c r="I297" i="8" s="1"/>
  <c r="H219" i="8"/>
  <c r="H297" i="8" s="1"/>
  <c r="G297" i="8"/>
  <c r="C98" i="8"/>
  <c r="C97" i="8"/>
  <c r="C96" i="8"/>
  <c r="R312" i="3"/>
  <c r="Q312" i="3"/>
  <c r="P312" i="3"/>
  <c r="O312" i="3"/>
  <c r="N312" i="3"/>
  <c r="M312" i="3"/>
  <c r="L312" i="3"/>
  <c r="K312" i="3"/>
  <c r="J312" i="3"/>
  <c r="I312" i="3"/>
  <c r="H312" i="3"/>
  <c r="G312" i="3"/>
  <c r="R282" i="3"/>
  <c r="Q282" i="3"/>
  <c r="P282" i="3"/>
  <c r="O282" i="3"/>
  <c r="N282" i="3"/>
  <c r="M282" i="3"/>
  <c r="L282" i="3"/>
  <c r="K282" i="3"/>
  <c r="J282" i="3"/>
  <c r="I282" i="3"/>
  <c r="H282" i="3"/>
  <c r="G282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R224" i="3"/>
  <c r="R269" i="3" s="1"/>
  <c r="Q224" i="3"/>
  <c r="Q269" i="3" s="1"/>
  <c r="P224" i="3"/>
  <c r="P269" i="3" s="1"/>
  <c r="O224" i="3"/>
  <c r="O269" i="3" s="1"/>
  <c r="N224" i="3"/>
  <c r="N269" i="3" s="1"/>
  <c r="M224" i="3"/>
  <c r="M269" i="3" s="1"/>
  <c r="L224" i="3"/>
  <c r="L269" i="3" s="1"/>
  <c r="K224" i="3"/>
  <c r="K269" i="3" s="1"/>
  <c r="J224" i="3"/>
  <c r="J269" i="3" s="1"/>
  <c r="I224" i="3"/>
  <c r="I269" i="3" s="1"/>
  <c r="H224" i="3"/>
  <c r="H269" i="3" s="1"/>
  <c r="G224" i="3"/>
  <c r="G269" i="3" s="1"/>
  <c r="R223" i="3"/>
  <c r="Q223" i="3"/>
  <c r="P223" i="3"/>
  <c r="O223" i="3"/>
  <c r="N223" i="3"/>
  <c r="M223" i="3"/>
  <c r="L223" i="3"/>
  <c r="K223" i="3"/>
  <c r="J223" i="3"/>
  <c r="I223" i="3"/>
  <c r="H223" i="3"/>
  <c r="G223" i="3"/>
  <c r="R222" i="3"/>
  <c r="R253" i="3" s="1"/>
  <c r="Q222" i="3"/>
  <c r="Q253" i="3" s="1"/>
  <c r="P222" i="3"/>
  <c r="P253" i="3" s="1"/>
  <c r="O222" i="3"/>
  <c r="O253" i="3" s="1"/>
  <c r="N222" i="3"/>
  <c r="N253" i="3" s="1"/>
  <c r="M222" i="3"/>
  <c r="M253" i="3" s="1"/>
  <c r="L222" i="3"/>
  <c r="L253" i="3" s="1"/>
  <c r="K222" i="3"/>
  <c r="K253" i="3" s="1"/>
  <c r="J222" i="3"/>
  <c r="J253" i="3" s="1"/>
  <c r="I222" i="3"/>
  <c r="I253" i="3" s="1"/>
  <c r="H222" i="3"/>
  <c r="H253" i="3" s="1"/>
  <c r="G222" i="3"/>
  <c r="G253" i="3" s="1"/>
  <c r="R221" i="3"/>
  <c r="Q221" i="3"/>
  <c r="P221" i="3"/>
  <c r="O221" i="3"/>
  <c r="N221" i="3"/>
  <c r="M221" i="3"/>
  <c r="L221" i="3"/>
  <c r="K221" i="3"/>
  <c r="J221" i="3"/>
  <c r="I221" i="3"/>
  <c r="H221" i="3"/>
  <c r="G221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R219" i="3"/>
  <c r="R297" i="3" s="1"/>
  <c r="Q219" i="3"/>
  <c r="Q297" i="3" s="1"/>
  <c r="P219" i="3"/>
  <c r="P297" i="3" s="1"/>
  <c r="O219" i="3"/>
  <c r="O297" i="3" s="1"/>
  <c r="N219" i="3"/>
  <c r="N297" i="3" s="1"/>
  <c r="M219" i="3"/>
  <c r="M297" i="3" s="1"/>
  <c r="L219" i="3"/>
  <c r="L297" i="3" s="1"/>
  <c r="K219" i="3"/>
  <c r="K297" i="3" s="1"/>
  <c r="J219" i="3"/>
  <c r="J297" i="3" s="1"/>
  <c r="I219" i="3"/>
  <c r="I297" i="3" s="1"/>
  <c r="H219" i="3"/>
  <c r="H297" i="3" s="1"/>
  <c r="G219" i="3"/>
  <c r="G297" i="3" s="1"/>
  <c r="C98" i="3"/>
  <c r="C97" i="3"/>
  <c r="C96" i="3"/>
  <c r="R312" i="2" l="1"/>
  <c r="Q312" i="2"/>
  <c r="P312" i="2"/>
  <c r="O312" i="2"/>
  <c r="N312" i="2"/>
  <c r="M312" i="2"/>
  <c r="L312" i="2"/>
  <c r="K312" i="2"/>
  <c r="J312" i="2"/>
  <c r="I312" i="2"/>
  <c r="H312" i="2"/>
  <c r="G312" i="2"/>
  <c r="R282" i="2"/>
  <c r="Q282" i="2"/>
  <c r="P282" i="2"/>
  <c r="O282" i="2"/>
  <c r="N282" i="2"/>
  <c r="M282" i="2"/>
  <c r="L282" i="2"/>
  <c r="K282" i="2"/>
  <c r="J282" i="2"/>
  <c r="I282" i="2"/>
  <c r="H282" i="2"/>
  <c r="G282" i="2"/>
  <c r="R268" i="2"/>
  <c r="Q268" i="2"/>
  <c r="P268" i="2"/>
  <c r="O268" i="2"/>
  <c r="N268" i="2"/>
  <c r="M268" i="2"/>
  <c r="L268" i="2"/>
  <c r="K268" i="2"/>
  <c r="J268" i="2"/>
  <c r="I268" i="2"/>
  <c r="H268" i="2"/>
  <c r="G268" i="2"/>
  <c r="R267" i="2"/>
  <c r="Q267" i="2"/>
  <c r="P267" i="2"/>
  <c r="O267" i="2"/>
  <c r="N267" i="2"/>
  <c r="M267" i="2"/>
  <c r="L267" i="2"/>
  <c r="K267" i="2"/>
  <c r="J267" i="2"/>
  <c r="I267" i="2"/>
  <c r="H267" i="2"/>
  <c r="G267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R224" i="2"/>
  <c r="R269" i="2" s="1"/>
  <c r="Q224" i="2"/>
  <c r="Q269" i="2" s="1"/>
  <c r="P224" i="2"/>
  <c r="P269" i="2" s="1"/>
  <c r="O224" i="2"/>
  <c r="O269" i="2" s="1"/>
  <c r="N224" i="2"/>
  <c r="N269" i="2" s="1"/>
  <c r="M224" i="2"/>
  <c r="M269" i="2" s="1"/>
  <c r="L224" i="2"/>
  <c r="L269" i="2" s="1"/>
  <c r="K224" i="2"/>
  <c r="K269" i="2" s="1"/>
  <c r="J224" i="2"/>
  <c r="J269" i="2" s="1"/>
  <c r="I224" i="2"/>
  <c r="I269" i="2" s="1"/>
  <c r="H224" i="2"/>
  <c r="H269" i="2" s="1"/>
  <c r="G224" i="2"/>
  <c r="G269" i="2" s="1"/>
  <c r="R223" i="2"/>
  <c r="Q223" i="2"/>
  <c r="P223" i="2"/>
  <c r="O223" i="2"/>
  <c r="N223" i="2"/>
  <c r="M223" i="2"/>
  <c r="L223" i="2"/>
  <c r="K223" i="2"/>
  <c r="J223" i="2"/>
  <c r="I223" i="2"/>
  <c r="H223" i="2"/>
  <c r="G223" i="2"/>
  <c r="R222" i="2"/>
  <c r="R253" i="2" s="1"/>
  <c r="Q222" i="2"/>
  <c r="Q253" i="2" s="1"/>
  <c r="P222" i="2"/>
  <c r="P253" i="2" s="1"/>
  <c r="O222" i="2"/>
  <c r="O253" i="2" s="1"/>
  <c r="N222" i="2"/>
  <c r="N253" i="2" s="1"/>
  <c r="M222" i="2"/>
  <c r="M253" i="2" s="1"/>
  <c r="L222" i="2"/>
  <c r="L253" i="2" s="1"/>
  <c r="K222" i="2"/>
  <c r="K253" i="2" s="1"/>
  <c r="J222" i="2"/>
  <c r="J253" i="2" s="1"/>
  <c r="I222" i="2"/>
  <c r="I253" i="2" s="1"/>
  <c r="H222" i="2"/>
  <c r="H253" i="2" s="1"/>
  <c r="G222" i="2"/>
  <c r="G253" i="2" s="1"/>
  <c r="R221" i="2"/>
  <c r="Q221" i="2"/>
  <c r="P221" i="2"/>
  <c r="O221" i="2"/>
  <c r="N221" i="2"/>
  <c r="M221" i="2"/>
  <c r="L221" i="2"/>
  <c r="K221" i="2"/>
  <c r="J221" i="2"/>
  <c r="I221" i="2"/>
  <c r="H221" i="2"/>
  <c r="G221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R219" i="2"/>
  <c r="R297" i="2" s="1"/>
  <c r="Q219" i="2"/>
  <c r="Q297" i="2" s="1"/>
  <c r="P219" i="2"/>
  <c r="P297" i="2" s="1"/>
  <c r="O219" i="2"/>
  <c r="O297" i="2" s="1"/>
  <c r="N219" i="2"/>
  <c r="N297" i="2" s="1"/>
  <c r="M219" i="2"/>
  <c r="M297" i="2" s="1"/>
  <c r="L219" i="2"/>
  <c r="L297" i="2" s="1"/>
  <c r="K219" i="2"/>
  <c r="K297" i="2" s="1"/>
  <c r="J219" i="2"/>
  <c r="J297" i="2" s="1"/>
  <c r="I219" i="2"/>
  <c r="I297" i="2" s="1"/>
  <c r="H219" i="2"/>
  <c r="H297" i="2" s="1"/>
  <c r="G219" i="2"/>
  <c r="G297" i="2" s="1"/>
  <c r="R227" i="1"/>
  <c r="Q227" i="1"/>
  <c r="P227" i="1"/>
  <c r="O227" i="1"/>
  <c r="N227" i="1"/>
  <c r="M227" i="1"/>
  <c r="L227" i="1"/>
  <c r="K227" i="1"/>
  <c r="J227" i="1"/>
  <c r="I227" i="1"/>
  <c r="H227" i="1"/>
  <c r="G227" i="1"/>
  <c r="R226" i="1"/>
  <c r="Q226" i="1"/>
  <c r="P226" i="1"/>
  <c r="O226" i="1"/>
  <c r="N226" i="1"/>
  <c r="M226" i="1"/>
  <c r="L226" i="1"/>
  <c r="K226" i="1"/>
  <c r="J226" i="1"/>
  <c r="I226" i="1"/>
  <c r="H226" i="1"/>
  <c r="G226" i="1"/>
  <c r="R225" i="1"/>
  <c r="Q225" i="1"/>
  <c r="P225" i="1"/>
  <c r="O225" i="1"/>
  <c r="N225" i="1"/>
  <c r="M225" i="1"/>
  <c r="L225" i="1"/>
  <c r="K225" i="1"/>
  <c r="J225" i="1"/>
  <c r="I225" i="1"/>
  <c r="H225" i="1"/>
  <c r="G225" i="1"/>
  <c r="R224" i="1"/>
  <c r="Q224" i="1"/>
  <c r="P224" i="1"/>
  <c r="P269" i="1" s="1"/>
  <c r="O224" i="1"/>
  <c r="N224" i="1"/>
  <c r="M224" i="1"/>
  <c r="M269" i="1" s="1"/>
  <c r="L224" i="1"/>
  <c r="L269" i="1" s="1"/>
  <c r="K224" i="1"/>
  <c r="K269" i="1" s="1"/>
  <c r="J224" i="1"/>
  <c r="I224" i="1"/>
  <c r="H224" i="1"/>
  <c r="H269" i="1" s="1"/>
  <c r="G224" i="1"/>
  <c r="R223" i="1"/>
  <c r="Q223" i="1"/>
  <c r="P223" i="1"/>
  <c r="O223" i="1"/>
  <c r="N223" i="1"/>
  <c r="M223" i="1"/>
  <c r="L223" i="1"/>
  <c r="K223" i="1"/>
  <c r="J223" i="1"/>
  <c r="I223" i="1"/>
  <c r="H223" i="1"/>
  <c r="G223" i="1"/>
  <c r="R222" i="1"/>
  <c r="Q222" i="1"/>
  <c r="P222" i="1"/>
  <c r="O222" i="1"/>
  <c r="N222" i="1"/>
  <c r="N253" i="1" s="1"/>
  <c r="M222" i="1"/>
  <c r="M253" i="1" s="1"/>
  <c r="L222" i="1"/>
  <c r="L253" i="1" s="1"/>
  <c r="K222" i="1"/>
  <c r="K253" i="1" s="1"/>
  <c r="J222" i="1"/>
  <c r="I222" i="1"/>
  <c r="H222" i="1"/>
  <c r="G222" i="1"/>
  <c r="R221" i="1"/>
  <c r="Q221" i="1"/>
  <c r="P221" i="1"/>
  <c r="O221" i="1"/>
  <c r="N221" i="1"/>
  <c r="M221" i="1"/>
  <c r="L221" i="1"/>
  <c r="K221" i="1"/>
  <c r="J221" i="1"/>
  <c r="I221" i="1"/>
  <c r="H221" i="1"/>
  <c r="G221" i="1"/>
  <c r="R220" i="1"/>
  <c r="Q220" i="1"/>
  <c r="P220" i="1"/>
  <c r="O220" i="1"/>
  <c r="N220" i="1"/>
  <c r="M220" i="1"/>
  <c r="L220" i="1"/>
  <c r="K220" i="1"/>
  <c r="J220" i="1"/>
  <c r="I220" i="1"/>
  <c r="H220" i="1"/>
  <c r="G220" i="1"/>
  <c r="R219" i="1"/>
  <c r="Q219" i="1"/>
  <c r="P219" i="1"/>
  <c r="O219" i="1"/>
  <c r="N219" i="1"/>
  <c r="M219" i="1"/>
  <c r="L219" i="1"/>
  <c r="K219" i="1"/>
  <c r="J219" i="1"/>
  <c r="I219" i="1"/>
  <c r="H219" i="1"/>
  <c r="G219" i="1"/>
  <c r="G297" i="1" s="1"/>
  <c r="R312" i="1"/>
  <c r="Q312" i="1"/>
  <c r="P312" i="1"/>
  <c r="O312" i="1"/>
  <c r="N312" i="1"/>
  <c r="M312" i="1"/>
  <c r="L312" i="1"/>
  <c r="K312" i="1"/>
  <c r="J312" i="1"/>
  <c r="I312" i="1"/>
  <c r="H312" i="1"/>
  <c r="G312" i="1"/>
  <c r="R297" i="1"/>
  <c r="Q297" i="1"/>
  <c r="P297" i="1"/>
  <c r="O297" i="1"/>
  <c r="N297" i="1"/>
  <c r="M297" i="1"/>
  <c r="L297" i="1"/>
  <c r="K297" i="1"/>
  <c r="J297" i="1"/>
  <c r="I297" i="1"/>
  <c r="H297" i="1"/>
  <c r="R282" i="1"/>
  <c r="Q282" i="1"/>
  <c r="P282" i="1"/>
  <c r="O282" i="1"/>
  <c r="N282" i="1"/>
  <c r="M282" i="1"/>
  <c r="L282" i="1"/>
  <c r="K282" i="1"/>
  <c r="J282" i="1"/>
  <c r="I282" i="1"/>
  <c r="H282" i="1"/>
  <c r="G282" i="1"/>
  <c r="R269" i="1"/>
  <c r="Q269" i="1"/>
  <c r="O269" i="1"/>
  <c r="N269" i="1"/>
  <c r="J269" i="1"/>
  <c r="I269" i="1"/>
  <c r="G269" i="1"/>
  <c r="R268" i="1"/>
  <c r="Q268" i="1"/>
  <c r="P268" i="1"/>
  <c r="O268" i="1"/>
  <c r="N268" i="1"/>
  <c r="M268" i="1"/>
  <c r="L268" i="1"/>
  <c r="K268" i="1"/>
  <c r="J268" i="1"/>
  <c r="I268" i="1"/>
  <c r="H268" i="1"/>
  <c r="G268" i="1"/>
  <c r="R267" i="1"/>
  <c r="Q267" i="1"/>
  <c r="P267" i="1"/>
  <c r="O267" i="1"/>
  <c r="N267" i="1"/>
  <c r="M267" i="1"/>
  <c r="L267" i="1"/>
  <c r="K267" i="1"/>
  <c r="J267" i="1"/>
  <c r="I267" i="1"/>
  <c r="H267" i="1"/>
  <c r="G267" i="1"/>
  <c r="R253" i="1"/>
  <c r="Q253" i="1"/>
  <c r="P253" i="1"/>
  <c r="O253" i="1"/>
  <c r="J253" i="1"/>
  <c r="I253" i="1"/>
  <c r="H253" i="1"/>
  <c r="G253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R312" i="7"/>
  <c r="Q312" i="7"/>
  <c r="P312" i="7"/>
  <c r="O312" i="7"/>
  <c r="N312" i="7"/>
  <c r="M312" i="7"/>
  <c r="L312" i="7"/>
  <c r="K312" i="7"/>
  <c r="J312" i="7"/>
  <c r="I312" i="7"/>
  <c r="H312" i="7"/>
  <c r="G31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R224" i="7"/>
  <c r="R269" i="7" s="1"/>
  <c r="Q224" i="7"/>
  <c r="Q269" i="7" s="1"/>
  <c r="P224" i="7"/>
  <c r="P269" i="7" s="1"/>
  <c r="O224" i="7"/>
  <c r="O269" i="7" s="1"/>
  <c r="N224" i="7"/>
  <c r="N269" i="7" s="1"/>
  <c r="M224" i="7"/>
  <c r="M269" i="7" s="1"/>
  <c r="L224" i="7"/>
  <c r="L269" i="7" s="1"/>
  <c r="K224" i="7"/>
  <c r="K269" i="7" s="1"/>
  <c r="J224" i="7"/>
  <c r="J269" i="7" s="1"/>
  <c r="I224" i="7"/>
  <c r="I269" i="7" s="1"/>
  <c r="H224" i="7"/>
  <c r="H269" i="7" s="1"/>
  <c r="G224" i="7"/>
  <c r="G269" i="7" s="1"/>
  <c r="R223" i="7"/>
  <c r="Q223" i="7"/>
  <c r="P223" i="7"/>
  <c r="O223" i="7"/>
  <c r="N223" i="7"/>
  <c r="M223" i="7"/>
  <c r="L223" i="7"/>
  <c r="K223" i="7"/>
  <c r="J223" i="7"/>
  <c r="I223" i="7"/>
  <c r="H223" i="7"/>
  <c r="G223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R219" i="7"/>
  <c r="R297" i="7" s="1"/>
  <c r="Q219" i="7"/>
  <c r="Q297" i="7" s="1"/>
  <c r="P219" i="7"/>
  <c r="P297" i="7" s="1"/>
  <c r="O219" i="7"/>
  <c r="O297" i="7" s="1"/>
  <c r="N219" i="7"/>
  <c r="N297" i="7" s="1"/>
  <c r="M219" i="7"/>
  <c r="M297" i="7" s="1"/>
  <c r="L219" i="7"/>
  <c r="L297" i="7" s="1"/>
  <c r="K219" i="7"/>
  <c r="K297" i="7" s="1"/>
  <c r="J219" i="7"/>
  <c r="J297" i="7" s="1"/>
  <c r="I219" i="7"/>
  <c r="I297" i="7" s="1"/>
  <c r="H219" i="7"/>
  <c r="H297" i="7" s="1"/>
  <c r="G219" i="7"/>
  <c r="G297" i="7" s="1"/>
  <c r="R312" i="6"/>
  <c r="Q312" i="6"/>
  <c r="P312" i="6"/>
  <c r="O312" i="6"/>
  <c r="N312" i="6"/>
  <c r="M312" i="6"/>
  <c r="L312" i="6"/>
  <c r="K312" i="6"/>
  <c r="J312" i="6"/>
  <c r="I312" i="6"/>
  <c r="H312" i="6"/>
  <c r="G31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R224" i="6"/>
  <c r="R269" i="6" s="1"/>
  <c r="Q224" i="6"/>
  <c r="Q269" i="6" s="1"/>
  <c r="P224" i="6"/>
  <c r="P269" i="6" s="1"/>
  <c r="O224" i="6"/>
  <c r="O269" i="6" s="1"/>
  <c r="N224" i="6"/>
  <c r="N269" i="6" s="1"/>
  <c r="M224" i="6"/>
  <c r="M269" i="6" s="1"/>
  <c r="L224" i="6"/>
  <c r="L269" i="6" s="1"/>
  <c r="K224" i="6"/>
  <c r="K269" i="6" s="1"/>
  <c r="J224" i="6"/>
  <c r="J269" i="6" s="1"/>
  <c r="I224" i="6"/>
  <c r="I269" i="6" s="1"/>
  <c r="H224" i="6"/>
  <c r="H269" i="6" s="1"/>
  <c r="G224" i="6"/>
  <c r="G269" i="6" s="1"/>
  <c r="R223" i="6"/>
  <c r="Q223" i="6"/>
  <c r="P223" i="6"/>
  <c r="O223" i="6"/>
  <c r="N223" i="6"/>
  <c r="M223" i="6"/>
  <c r="L223" i="6"/>
  <c r="K223" i="6"/>
  <c r="J223" i="6"/>
  <c r="I223" i="6"/>
  <c r="H223" i="6"/>
  <c r="G223" i="6"/>
  <c r="R222" i="6"/>
  <c r="R253" i="6" s="1"/>
  <c r="Q222" i="6"/>
  <c r="Q253" i="6" s="1"/>
  <c r="P222" i="6"/>
  <c r="P253" i="6" s="1"/>
  <c r="O222" i="6"/>
  <c r="O253" i="6" s="1"/>
  <c r="N222" i="6"/>
  <c r="N253" i="6" s="1"/>
  <c r="M222" i="6"/>
  <c r="M253" i="6" s="1"/>
  <c r="L222" i="6"/>
  <c r="L253" i="6" s="1"/>
  <c r="K222" i="6"/>
  <c r="K253" i="6" s="1"/>
  <c r="J222" i="6"/>
  <c r="J253" i="6" s="1"/>
  <c r="I222" i="6"/>
  <c r="I253" i="6" s="1"/>
  <c r="H222" i="6"/>
  <c r="H253" i="6" s="1"/>
  <c r="G222" i="6"/>
  <c r="G253" i="6" s="1"/>
  <c r="R221" i="6"/>
  <c r="Q221" i="6"/>
  <c r="P221" i="6"/>
  <c r="O221" i="6"/>
  <c r="N221" i="6"/>
  <c r="M221" i="6"/>
  <c r="L221" i="6"/>
  <c r="K221" i="6"/>
  <c r="J221" i="6"/>
  <c r="I221" i="6"/>
  <c r="H221" i="6"/>
  <c r="G221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R219" i="6"/>
  <c r="R297" i="6" s="1"/>
  <c r="Q219" i="6"/>
  <c r="Q297" i="6" s="1"/>
  <c r="P219" i="6"/>
  <c r="P297" i="6" s="1"/>
  <c r="O219" i="6"/>
  <c r="O297" i="6" s="1"/>
  <c r="N219" i="6"/>
  <c r="N297" i="6" s="1"/>
  <c r="M219" i="6"/>
  <c r="M297" i="6" s="1"/>
  <c r="L219" i="6"/>
  <c r="L297" i="6" s="1"/>
  <c r="K219" i="6"/>
  <c r="K297" i="6" s="1"/>
  <c r="J219" i="6"/>
  <c r="J297" i="6" s="1"/>
  <c r="I219" i="6"/>
  <c r="I297" i="6" s="1"/>
  <c r="H219" i="6"/>
  <c r="H297" i="6" s="1"/>
  <c r="G219" i="6"/>
  <c r="G297" i="6" s="1"/>
  <c r="R312" i="5"/>
  <c r="Q312" i="5"/>
  <c r="P312" i="5"/>
  <c r="O312" i="5"/>
  <c r="N312" i="5"/>
  <c r="M312" i="5"/>
  <c r="L312" i="5"/>
  <c r="K312" i="5"/>
  <c r="J312" i="5"/>
  <c r="I312" i="5"/>
  <c r="H312" i="5"/>
  <c r="G31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R224" i="5"/>
  <c r="R269" i="5" s="1"/>
  <c r="Q224" i="5"/>
  <c r="Q269" i="5" s="1"/>
  <c r="P224" i="5"/>
  <c r="P269" i="5" s="1"/>
  <c r="O224" i="5"/>
  <c r="O269" i="5" s="1"/>
  <c r="N224" i="5"/>
  <c r="N269" i="5" s="1"/>
  <c r="M224" i="5"/>
  <c r="M269" i="5" s="1"/>
  <c r="L224" i="5"/>
  <c r="L269" i="5" s="1"/>
  <c r="K224" i="5"/>
  <c r="K269" i="5" s="1"/>
  <c r="J224" i="5"/>
  <c r="J269" i="5" s="1"/>
  <c r="I224" i="5"/>
  <c r="I269" i="5" s="1"/>
  <c r="H224" i="5"/>
  <c r="H269" i="5" s="1"/>
  <c r="G224" i="5"/>
  <c r="G269" i="5" s="1"/>
  <c r="R223" i="5"/>
  <c r="Q223" i="5"/>
  <c r="P223" i="5"/>
  <c r="O223" i="5"/>
  <c r="N223" i="5"/>
  <c r="M223" i="5"/>
  <c r="L223" i="5"/>
  <c r="K223" i="5"/>
  <c r="J223" i="5"/>
  <c r="I223" i="5"/>
  <c r="H223" i="5"/>
  <c r="G223" i="5"/>
  <c r="R222" i="5"/>
  <c r="R253" i="5" s="1"/>
  <c r="Q222" i="5"/>
  <c r="Q253" i="5" s="1"/>
  <c r="P222" i="5"/>
  <c r="P253" i="5" s="1"/>
  <c r="O222" i="5"/>
  <c r="O253" i="5" s="1"/>
  <c r="N222" i="5"/>
  <c r="N253" i="5" s="1"/>
  <c r="M222" i="5"/>
  <c r="M253" i="5" s="1"/>
  <c r="L222" i="5"/>
  <c r="L253" i="5" s="1"/>
  <c r="K222" i="5"/>
  <c r="K253" i="5" s="1"/>
  <c r="J222" i="5"/>
  <c r="J253" i="5" s="1"/>
  <c r="I222" i="5"/>
  <c r="I253" i="5" s="1"/>
  <c r="H222" i="5"/>
  <c r="H253" i="5" s="1"/>
  <c r="G222" i="5"/>
  <c r="G253" i="5" s="1"/>
  <c r="R221" i="5"/>
  <c r="Q221" i="5"/>
  <c r="P221" i="5"/>
  <c r="O221" i="5"/>
  <c r="N221" i="5"/>
  <c r="M221" i="5"/>
  <c r="L221" i="5"/>
  <c r="K221" i="5"/>
  <c r="J221" i="5"/>
  <c r="I221" i="5"/>
  <c r="H221" i="5"/>
  <c r="G221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R219" i="5"/>
  <c r="R297" i="5" s="1"/>
  <c r="Q219" i="5"/>
  <c r="Q297" i="5" s="1"/>
  <c r="P219" i="5"/>
  <c r="P297" i="5" s="1"/>
  <c r="O219" i="5"/>
  <c r="O297" i="5" s="1"/>
  <c r="N219" i="5"/>
  <c r="N297" i="5" s="1"/>
  <c r="M219" i="5"/>
  <c r="M297" i="5" s="1"/>
  <c r="L219" i="5"/>
  <c r="L297" i="5" s="1"/>
  <c r="K219" i="5"/>
  <c r="K297" i="5" s="1"/>
  <c r="J219" i="5"/>
  <c r="J297" i="5" s="1"/>
  <c r="I219" i="5"/>
  <c r="I297" i="5" s="1"/>
  <c r="H219" i="5"/>
  <c r="H297" i="5" s="1"/>
  <c r="G219" i="5"/>
  <c r="G297" i="5" s="1"/>
  <c r="R312" i="4"/>
  <c r="Q312" i="4"/>
  <c r="P312" i="4"/>
  <c r="O312" i="4"/>
  <c r="N312" i="4"/>
  <c r="M312" i="4"/>
  <c r="L312" i="4"/>
  <c r="K312" i="4"/>
  <c r="J312" i="4"/>
  <c r="I312" i="4"/>
  <c r="H312" i="4"/>
  <c r="G31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R224" i="4"/>
  <c r="R269" i="4" s="1"/>
  <c r="Q224" i="4"/>
  <c r="Q269" i="4" s="1"/>
  <c r="P224" i="4"/>
  <c r="P269" i="4" s="1"/>
  <c r="O224" i="4"/>
  <c r="O269" i="4" s="1"/>
  <c r="N224" i="4"/>
  <c r="N269" i="4" s="1"/>
  <c r="M224" i="4"/>
  <c r="M269" i="4" s="1"/>
  <c r="L224" i="4"/>
  <c r="L269" i="4" s="1"/>
  <c r="K224" i="4"/>
  <c r="K269" i="4" s="1"/>
  <c r="J224" i="4"/>
  <c r="J269" i="4" s="1"/>
  <c r="I224" i="4"/>
  <c r="I269" i="4" s="1"/>
  <c r="H224" i="4"/>
  <c r="H269" i="4" s="1"/>
  <c r="G224" i="4"/>
  <c r="G269" i="4" s="1"/>
  <c r="R223" i="4"/>
  <c r="Q223" i="4"/>
  <c r="P223" i="4"/>
  <c r="O223" i="4"/>
  <c r="N223" i="4"/>
  <c r="M223" i="4"/>
  <c r="L223" i="4"/>
  <c r="K223" i="4"/>
  <c r="J223" i="4"/>
  <c r="I223" i="4"/>
  <c r="H223" i="4"/>
  <c r="G223" i="4"/>
  <c r="R222" i="4"/>
  <c r="R253" i="4" s="1"/>
  <c r="Q222" i="4"/>
  <c r="Q253" i="4" s="1"/>
  <c r="P222" i="4"/>
  <c r="P253" i="4" s="1"/>
  <c r="O222" i="4"/>
  <c r="O253" i="4" s="1"/>
  <c r="N222" i="4"/>
  <c r="N253" i="4" s="1"/>
  <c r="M222" i="4"/>
  <c r="M253" i="4" s="1"/>
  <c r="L222" i="4"/>
  <c r="L253" i="4" s="1"/>
  <c r="K222" i="4"/>
  <c r="K253" i="4" s="1"/>
  <c r="J222" i="4"/>
  <c r="J253" i="4" s="1"/>
  <c r="I222" i="4"/>
  <c r="I253" i="4" s="1"/>
  <c r="H222" i="4"/>
  <c r="H253" i="4" s="1"/>
  <c r="G222" i="4"/>
  <c r="G253" i="4" s="1"/>
  <c r="R221" i="4"/>
  <c r="Q221" i="4"/>
  <c r="P221" i="4"/>
  <c r="O221" i="4"/>
  <c r="N221" i="4"/>
  <c r="M221" i="4"/>
  <c r="L221" i="4"/>
  <c r="K221" i="4"/>
  <c r="J221" i="4"/>
  <c r="I221" i="4"/>
  <c r="H221" i="4"/>
  <c r="G221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R219" i="4"/>
  <c r="R297" i="4" s="1"/>
  <c r="Q219" i="4"/>
  <c r="Q297" i="4" s="1"/>
  <c r="P219" i="4"/>
  <c r="P297" i="4" s="1"/>
  <c r="O219" i="4"/>
  <c r="O297" i="4" s="1"/>
  <c r="N219" i="4"/>
  <c r="N297" i="4" s="1"/>
  <c r="M219" i="4"/>
  <c r="M297" i="4" s="1"/>
  <c r="L219" i="4"/>
  <c r="L297" i="4" s="1"/>
  <c r="K219" i="4"/>
  <c r="K297" i="4" s="1"/>
  <c r="J219" i="4"/>
  <c r="J297" i="4" s="1"/>
  <c r="I219" i="4"/>
  <c r="I297" i="4" s="1"/>
  <c r="H219" i="4"/>
  <c r="H297" i="4" s="1"/>
  <c r="G219" i="4"/>
  <c r="G297" i="4" s="1"/>
  <c r="R327" i="11" l="1"/>
  <c r="Q327" i="11"/>
  <c r="P327" i="11"/>
  <c r="O327" i="11"/>
  <c r="N327" i="11"/>
  <c r="M327" i="11"/>
  <c r="L327" i="11"/>
  <c r="K327" i="11"/>
  <c r="J327" i="11"/>
  <c r="I327" i="11"/>
  <c r="H327" i="11"/>
  <c r="G327" i="11"/>
  <c r="AD326" i="11"/>
  <c r="AC326" i="11"/>
  <c r="AB326" i="11"/>
  <c r="AA326" i="11"/>
  <c r="Z326" i="11"/>
  <c r="Y326" i="11"/>
  <c r="X326" i="11"/>
  <c r="W326" i="11"/>
  <c r="V326" i="11"/>
  <c r="U326" i="11"/>
  <c r="AE326" i="11" s="1"/>
  <c r="T326" i="11"/>
  <c r="S326" i="11"/>
  <c r="AD325" i="11"/>
  <c r="AC325" i="11"/>
  <c r="AB325" i="11"/>
  <c r="AA325" i="11"/>
  <c r="Z325" i="11"/>
  <c r="Y325" i="11"/>
  <c r="X325" i="11"/>
  <c r="W325" i="11"/>
  <c r="V325" i="11"/>
  <c r="U325" i="11"/>
  <c r="AE325" i="11" s="1"/>
  <c r="AF325" i="11" s="1"/>
  <c r="AG325" i="11" s="1"/>
  <c r="T325" i="11"/>
  <c r="S325" i="11"/>
  <c r="AD324" i="11"/>
  <c r="AC324" i="11"/>
  <c r="AB324" i="11"/>
  <c r="AA324" i="11"/>
  <c r="Z324" i="11"/>
  <c r="Y324" i="11"/>
  <c r="X324" i="11"/>
  <c r="W324" i="11"/>
  <c r="V324" i="11"/>
  <c r="U324" i="11"/>
  <c r="AE324" i="11" s="1"/>
  <c r="T324" i="11"/>
  <c r="S324" i="11"/>
  <c r="AD323" i="11"/>
  <c r="AC323" i="11"/>
  <c r="AB323" i="11"/>
  <c r="AA323" i="11"/>
  <c r="Z323" i="11"/>
  <c r="Y323" i="11"/>
  <c r="X323" i="11"/>
  <c r="W323" i="11"/>
  <c r="V323" i="11"/>
  <c r="U323" i="11"/>
  <c r="AE323" i="11" s="1"/>
  <c r="AF323" i="11" s="1"/>
  <c r="AG323" i="11" s="1"/>
  <c r="T323" i="11"/>
  <c r="S323" i="11"/>
  <c r="AD322" i="11"/>
  <c r="AC322" i="11"/>
  <c r="AB322" i="11"/>
  <c r="AA322" i="11"/>
  <c r="Z322" i="11"/>
  <c r="Y322" i="11"/>
  <c r="X322" i="11"/>
  <c r="W322" i="11"/>
  <c r="V322" i="11"/>
  <c r="U322" i="11"/>
  <c r="AE322" i="11" s="1"/>
  <c r="T322" i="11"/>
  <c r="S322" i="11"/>
  <c r="AD321" i="11"/>
  <c r="AC321" i="11"/>
  <c r="AB321" i="11"/>
  <c r="AA321" i="11"/>
  <c r="Z321" i="11"/>
  <c r="Y321" i="11"/>
  <c r="X321" i="11"/>
  <c r="W321" i="11"/>
  <c r="V321" i="11"/>
  <c r="U321" i="11"/>
  <c r="AE321" i="11" s="1"/>
  <c r="T321" i="11"/>
  <c r="S321" i="11"/>
  <c r="AD320" i="11"/>
  <c r="AC320" i="11"/>
  <c r="AB320" i="11"/>
  <c r="AA320" i="11"/>
  <c r="Z320" i="11"/>
  <c r="Y320" i="11"/>
  <c r="X320" i="11"/>
  <c r="W320" i="11"/>
  <c r="V320" i="11"/>
  <c r="U320" i="11"/>
  <c r="AE320" i="11" s="1"/>
  <c r="T320" i="11"/>
  <c r="S320" i="11"/>
  <c r="AD319" i="11"/>
  <c r="AC319" i="11"/>
  <c r="AB319" i="11"/>
  <c r="AA319" i="11"/>
  <c r="Z319" i="11"/>
  <c r="Y319" i="11"/>
  <c r="X319" i="11"/>
  <c r="W319" i="11"/>
  <c r="V319" i="11"/>
  <c r="U319" i="11"/>
  <c r="AE319" i="11" s="1"/>
  <c r="T319" i="11"/>
  <c r="S319" i="11"/>
  <c r="AD318" i="11"/>
  <c r="AC318" i="11"/>
  <c r="AB318" i="11"/>
  <c r="AA318" i="11"/>
  <c r="Z318" i="11"/>
  <c r="Y318" i="11"/>
  <c r="X318" i="11"/>
  <c r="W318" i="11"/>
  <c r="V318" i="11"/>
  <c r="U318" i="11"/>
  <c r="AE318" i="11" s="1"/>
  <c r="T318" i="11"/>
  <c r="S318" i="11"/>
  <c r="AD317" i="11"/>
  <c r="AC317" i="11"/>
  <c r="AB317" i="11"/>
  <c r="AA317" i="11"/>
  <c r="Z317" i="11"/>
  <c r="Y317" i="11"/>
  <c r="X317" i="11"/>
  <c r="W317" i="11"/>
  <c r="V317" i="11"/>
  <c r="U317" i="11"/>
  <c r="AE317" i="11" s="1"/>
  <c r="T317" i="11"/>
  <c r="S317" i="11"/>
  <c r="AD316" i="11"/>
  <c r="AC316" i="11"/>
  <c r="AB316" i="11"/>
  <c r="AA316" i="11"/>
  <c r="Z316" i="11"/>
  <c r="Y316" i="11"/>
  <c r="X316" i="11"/>
  <c r="W316" i="11"/>
  <c r="V316" i="11"/>
  <c r="U316" i="11"/>
  <c r="AE316" i="11" s="1"/>
  <c r="T316" i="11"/>
  <c r="S316" i="11"/>
  <c r="AD315" i="11"/>
  <c r="AC315" i="11"/>
  <c r="AB315" i="11"/>
  <c r="AA315" i="11"/>
  <c r="Z315" i="11"/>
  <c r="Y315" i="11"/>
  <c r="X315" i="11"/>
  <c r="W315" i="11"/>
  <c r="V315" i="11"/>
  <c r="U315" i="11"/>
  <c r="AE315" i="11" s="1"/>
  <c r="T315" i="11"/>
  <c r="S315" i="11"/>
  <c r="AD314" i="11"/>
  <c r="AC314" i="11"/>
  <c r="AB314" i="11"/>
  <c r="AA314" i="11"/>
  <c r="Z314" i="11"/>
  <c r="Y314" i="11"/>
  <c r="X314" i="11"/>
  <c r="W314" i="11"/>
  <c r="V314" i="11"/>
  <c r="U314" i="11"/>
  <c r="AE314" i="11" s="1"/>
  <c r="T314" i="11"/>
  <c r="S314" i="11"/>
  <c r="AD313" i="11"/>
  <c r="AC313" i="11"/>
  <c r="AB313" i="11"/>
  <c r="AA313" i="11"/>
  <c r="Z313" i="11"/>
  <c r="Y313" i="11"/>
  <c r="X313" i="11"/>
  <c r="W313" i="11"/>
  <c r="V313" i="11"/>
  <c r="U313" i="11"/>
  <c r="AE313" i="11" s="1"/>
  <c r="T313" i="11"/>
  <c r="S313" i="11"/>
  <c r="AD312" i="11"/>
  <c r="AC312" i="11"/>
  <c r="AB312" i="11"/>
  <c r="AA312" i="11"/>
  <c r="Z312" i="11"/>
  <c r="Y312" i="11"/>
  <c r="X312" i="11"/>
  <c r="W312" i="11"/>
  <c r="V312" i="11"/>
  <c r="U312" i="11"/>
  <c r="AE312" i="11" s="1"/>
  <c r="T312" i="11"/>
  <c r="S312" i="11"/>
  <c r="AD311" i="11"/>
  <c r="AC311" i="11"/>
  <c r="AB311" i="11"/>
  <c r="AA311" i="11"/>
  <c r="Z311" i="11"/>
  <c r="Y311" i="11"/>
  <c r="X311" i="11"/>
  <c r="W311" i="11"/>
  <c r="V311" i="11"/>
  <c r="U311" i="11"/>
  <c r="AE311" i="11" s="1"/>
  <c r="T311" i="11"/>
  <c r="S311" i="11"/>
  <c r="AD310" i="11"/>
  <c r="AC310" i="11"/>
  <c r="AB310" i="11"/>
  <c r="AA310" i="11"/>
  <c r="Z310" i="11"/>
  <c r="Y310" i="11"/>
  <c r="X310" i="11"/>
  <c r="W310" i="11"/>
  <c r="V310" i="11"/>
  <c r="U310" i="11"/>
  <c r="AE310" i="11" s="1"/>
  <c r="T310" i="11"/>
  <c r="S310" i="11"/>
  <c r="AD309" i="11"/>
  <c r="AC309" i="11"/>
  <c r="AB309" i="11"/>
  <c r="AA309" i="11"/>
  <c r="Z309" i="11"/>
  <c r="Y309" i="11"/>
  <c r="X309" i="11"/>
  <c r="W309" i="11"/>
  <c r="V309" i="11"/>
  <c r="U309" i="11"/>
  <c r="AE309" i="11" s="1"/>
  <c r="T309" i="11"/>
  <c r="S309" i="11"/>
  <c r="AD308" i="11"/>
  <c r="AC308" i="11"/>
  <c r="AB308" i="11"/>
  <c r="AA308" i="11"/>
  <c r="Z308" i="11"/>
  <c r="Y308" i="11"/>
  <c r="X308" i="11"/>
  <c r="W308" i="11"/>
  <c r="V308" i="11"/>
  <c r="U308" i="11"/>
  <c r="AE308" i="11" s="1"/>
  <c r="T308" i="11"/>
  <c r="S308" i="11"/>
  <c r="AD307" i="11"/>
  <c r="AC307" i="11"/>
  <c r="AB307" i="11"/>
  <c r="AA307" i="11"/>
  <c r="Z307" i="11"/>
  <c r="Y307" i="11"/>
  <c r="X307" i="11"/>
  <c r="W307" i="11"/>
  <c r="V307" i="11"/>
  <c r="U307" i="11"/>
  <c r="AE307" i="11" s="1"/>
  <c r="T307" i="11"/>
  <c r="S307" i="11"/>
  <c r="AD306" i="11"/>
  <c r="AC306" i="11"/>
  <c r="AB306" i="11"/>
  <c r="AA306" i="11"/>
  <c r="Z306" i="11"/>
  <c r="Y306" i="11"/>
  <c r="X306" i="11"/>
  <c r="W306" i="11"/>
  <c r="V306" i="11"/>
  <c r="U306" i="11"/>
  <c r="AE306" i="11" s="1"/>
  <c r="T306" i="11"/>
  <c r="S306" i="11"/>
  <c r="AD305" i="11"/>
  <c r="AC305" i="11"/>
  <c r="AB305" i="11"/>
  <c r="AA305" i="11"/>
  <c r="Z305" i="11"/>
  <c r="Y305" i="11"/>
  <c r="X305" i="11"/>
  <c r="W305" i="11"/>
  <c r="V305" i="11"/>
  <c r="U305" i="11"/>
  <c r="AE305" i="11" s="1"/>
  <c r="T305" i="11"/>
  <c r="S305" i="11"/>
  <c r="AD304" i="11"/>
  <c r="AC304" i="11"/>
  <c r="AB304" i="11"/>
  <c r="AA304" i="11"/>
  <c r="Z304" i="11"/>
  <c r="Y304" i="11"/>
  <c r="X304" i="11"/>
  <c r="W304" i="11"/>
  <c r="V304" i="11"/>
  <c r="U304" i="11"/>
  <c r="AE304" i="11" s="1"/>
  <c r="T304" i="11"/>
  <c r="S304" i="11"/>
  <c r="AD303" i="11"/>
  <c r="AC303" i="11"/>
  <c r="AB303" i="11"/>
  <c r="AA303" i="11"/>
  <c r="Z303" i="11"/>
  <c r="Y303" i="11"/>
  <c r="X303" i="11"/>
  <c r="W303" i="11"/>
  <c r="V303" i="11"/>
  <c r="U303" i="11"/>
  <c r="AE303" i="11" s="1"/>
  <c r="T303" i="11"/>
  <c r="S303" i="11"/>
  <c r="AD302" i="11"/>
  <c r="AC302" i="11"/>
  <c r="AB302" i="11"/>
  <c r="AA302" i="11"/>
  <c r="Z302" i="11"/>
  <c r="Y302" i="11"/>
  <c r="X302" i="11"/>
  <c r="W302" i="11"/>
  <c r="V302" i="11"/>
  <c r="U302" i="11"/>
  <c r="AE302" i="11" s="1"/>
  <c r="T302" i="11"/>
  <c r="S302" i="11"/>
  <c r="AD301" i="11"/>
  <c r="AC301" i="11"/>
  <c r="AB301" i="11"/>
  <c r="AA301" i="11"/>
  <c r="Z301" i="11"/>
  <c r="Y301" i="11"/>
  <c r="X301" i="11"/>
  <c r="W301" i="11"/>
  <c r="V301" i="11"/>
  <c r="U301" i="11"/>
  <c r="AE301" i="11" s="1"/>
  <c r="T301" i="11"/>
  <c r="S301" i="11"/>
  <c r="AD300" i="11"/>
  <c r="AC300" i="11"/>
  <c r="AB300" i="11"/>
  <c r="AA300" i="11"/>
  <c r="Z300" i="11"/>
  <c r="Y300" i="11"/>
  <c r="X300" i="11"/>
  <c r="W300" i="11"/>
  <c r="V300" i="11"/>
  <c r="U300" i="11"/>
  <c r="AE300" i="11" s="1"/>
  <c r="T300" i="11"/>
  <c r="S300" i="11"/>
  <c r="AD299" i="11"/>
  <c r="AC299" i="11"/>
  <c r="AB299" i="11"/>
  <c r="AA299" i="11"/>
  <c r="Z299" i="11"/>
  <c r="Y299" i="11"/>
  <c r="X299" i="11"/>
  <c r="W299" i="11"/>
  <c r="V299" i="11"/>
  <c r="U299" i="11"/>
  <c r="AE299" i="11" s="1"/>
  <c r="T299" i="11"/>
  <c r="S299" i="11"/>
  <c r="AD298" i="11"/>
  <c r="AC298" i="11"/>
  <c r="AB298" i="11"/>
  <c r="AA298" i="11"/>
  <c r="Z298" i="11"/>
  <c r="Y298" i="11"/>
  <c r="X298" i="11"/>
  <c r="W298" i="11"/>
  <c r="V298" i="11"/>
  <c r="U298" i="11"/>
  <c r="AE298" i="11" s="1"/>
  <c r="T298" i="11"/>
  <c r="S298" i="11"/>
  <c r="AD297" i="11"/>
  <c r="AC297" i="11"/>
  <c r="AB297" i="11"/>
  <c r="AA297" i="11"/>
  <c r="Z297" i="11"/>
  <c r="Y297" i="11"/>
  <c r="X297" i="11"/>
  <c r="W297" i="11"/>
  <c r="V297" i="11"/>
  <c r="U297" i="11"/>
  <c r="AE297" i="11" s="1"/>
  <c r="T297" i="11"/>
  <c r="S297" i="11"/>
  <c r="AD296" i="11"/>
  <c r="AC296" i="11"/>
  <c r="AB296" i="11"/>
  <c r="AA296" i="11"/>
  <c r="Z296" i="11"/>
  <c r="Y296" i="11"/>
  <c r="X296" i="11"/>
  <c r="W296" i="11"/>
  <c r="V296" i="11"/>
  <c r="U296" i="11"/>
  <c r="AE296" i="11" s="1"/>
  <c r="T296" i="11"/>
  <c r="S296" i="11"/>
  <c r="AD295" i="11"/>
  <c r="AC295" i="11"/>
  <c r="AB295" i="11"/>
  <c r="AA295" i="11"/>
  <c r="Z295" i="11"/>
  <c r="Y295" i="11"/>
  <c r="X295" i="11"/>
  <c r="W295" i="11"/>
  <c r="V295" i="11"/>
  <c r="U295" i="11"/>
  <c r="AE295" i="11" s="1"/>
  <c r="T295" i="11"/>
  <c r="S295" i="11"/>
  <c r="AD294" i="11"/>
  <c r="AC294" i="11"/>
  <c r="AB294" i="11"/>
  <c r="AA294" i="11"/>
  <c r="Z294" i="11"/>
  <c r="Y294" i="11"/>
  <c r="X294" i="11"/>
  <c r="W294" i="11"/>
  <c r="V294" i="11"/>
  <c r="U294" i="11"/>
  <c r="AE294" i="11" s="1"/>
  <c r="T294" i="11"/>
  <c r="S294" i="11"/>
  <c r="AD293" i="11"/>
  <c r="AC293" i="11"/>
  <c r="AB293" i="11"/>
  <c r="AA293" i="11"/>
  <c r="Z293" i="11"/>
  <c r="Y293" i="11"/>
  <c r="X293" i="11"/>
  <c r="W293" i="11"/>
  <c r="V293" i="11"/>
  <c r="U293" i="11"/>
  <c r="AE293" i="11" s="1"/>
  <c r="T293" i="11"/>
  <c r="S293" i="11"/>
  <c r="AD292" i="11"/>
  <c r="AC292" i="11"/>
  <c r="AB292" i="11"/>
  <c r="AA292" i="11"/>
  <c r="Z292" i="11"/>
  <c r="Y292" i="11"/>
  <c r="X292" i="11"/>
  <c r="W292" i="11"/>
  <c r="V292" i="11"/>
  <c r="U292" i="11"/>
  <c r="AE292" i="11" s="1"/>
  <c r="T292" i="11"/>
  <c r="S292" i="11"/>
  <c r="AD291" i="11"/>
  <c r="AC291" i="11"/>
  <c r="AB291" i="11"/>
  <c r="AA291" i="11"/>
  <c r="Z291" i="11"/>
  <c r="Y291" i="11"/>
  <c r="X291" i="11"/>
  <c r="W291" i="11"/>
  <c r="V291" i="11"/>
  <c r="U291" i="11"/>
  <c r="AE291" i="11" s="1"/>
  <c r="T291" i="11"/>
  <c r="S291" i="11"/>
  <c r="AD290" i="11"/>
  <c r="AC290" i="11"/>
  <c r="AB290" i="11"/>
  <c r="AA290" i="11"/>
  <c r="Z290" i="11"/>
  <c r="Y290" i="11"/>
  <c r="X290" i="11"/>
  <c r="W290" i="11"/>
  <c r="V290" i="11"/>
  <c r="U290" i="11"/>
  <c r="AE290" i="11" s="1"/>
  <c r="T290" i="11"/>
  <c r="S290" i="11"/>
  <c r="AD289" i="11"/>
  <c r="AC289" i="11"/>
  <c r="AB289" i="11"/>
  <c r="AA289" i="11"/>
  <c r="Z289" i="11"/>
  <c r="Y289" i="11"/>
  <c r="X289" i="11"/>
  <c r="W289" i="11"/>
  <c r="V289" i="11"/>
  <c r="U289" i="11"/>
  <c r="AE289" i="11" s="1"/>
  <c r="T289" i="11"/>
  <c r="S289" i="11"/>
  <c r="AD288" i="11"/>
  <c r="AC288" i="11"/>
  <c r="AB288" i="11"/>
  <c r="AA288" i="11"/>
  <c r="Z288" i="11"/>
  <c r="Y288" i="11"/>
  <c r="X288" i="11"/>
  <c r="W288" i="11"/>
  <c r="V288" i="11"/>
  <c r="U288" i="11"/>
  <c r="AE288" i="11" s="1"/>
  <c r="T288" i="11"/>
  <c r="S288" i="11"/>
  <c r="AD287" i="11"/>
  <c r="AC287" i="11"/>
  <c r="AB287" i="11"/>
  <c r="AA287" i="11"/>
  <c r="Z287" i="11"/>
  <c r="Y287" i="11"/>
  <c r="X287" i="11"/>
  <c r="W287" i="11"/>
  <c r="V287" i="11"/>
  <c r="U287" i="11"/>
  <c r="AE287" i="11" s="1"/>
  <c r="T287" i="11"/>
  <c r="S287" i="11"/>
  <c r="AD286" i="11"/>
  <c r="AC286" i="11"/>
  <c r="AB286" i="11"/>
  <c r="AA286" i="11"/>
  <c r="Z286" i="11"/>
  <c r="Y286" i="11"/>
  <c r="X286" i="11"/>
  <c r="W286" i="11"/>
  <c r="V286" i="11"/>
  <c r="U286" i="11"/>
  <c r="AE286" i="11" s="1"/>
  <c r="T286" i="11"/>
  <c r="S286" i="11"/>
  <c r="AD285" i="11"/>
  <c r="AC285" i="11"/>
  <c r="AB285" i="11"/>
  <c r="AA285" i="11"/>
  <c r="Z285" i="11"/>
  <c r="Y285" i="11"/>
  <c r="X285" i="11"/>
  <c r="W285" i="11"/>
  <c r="V285" i="11"/>
  <c r="U285" i="11"/>
  <c r="AE285" i="11" s="1"/>
  <c r="T285" i="11"/>
  <c r="S285" i="11"/>
  <c r="AD284" i="11"/>
  <c r="AC284" i="11"/>
  <c r="AB284" i="11"/>
  <c r="AA284" i="11"/>
  <c r="Z284" i="11"/>
  <c r="Y284" i="11"/>
  <c r="X284" i="11"/>
  <c r="W284" i="11"/>
  <c r="V284" i="11"/>
  <c r="U284" i="11"/>
  <c r="AE284" i="11" s="1"/>
  <c r="T284" i="11"/>
  <c r="S284" i="11"/>
  <c r="AD283" i="11"/>
  <c r="AC283" i="11"/>
  <c r="AB283" i="11"/>
  <c r="AA283" i="11"/>
  <c r="Z283" i="11"/>
  <c r="Y283" i="11"/>
  <c r="X283" i="11"/>
  <c r="W283" i="11"/>
  <c r="V283" i="11"/>
  <c r="U283" i="11"/>
  <c r="AE283" i="11" s="1"/>
  <c r="T283" i="11"/>
  <c r="S283" i="11"/>
  <c r="AD282" i="11"/>
  <c r="AC282" i="11"/>
  <c r="AB282" i="11"/>
  <c r="AA282" i="11"/>
  <c r="Z282" i="11"/>
  <c r="Y282" i="11"/>
  <c r="X282" i="11"/>
  <c r="W282" i="11"/>
  <c r="V282" i="11"/>
  <c r="U282" i="11"/>
  <c r="AE282" i="11" s="1"/>
  <c r="T282" i="11"/>
  <c r="S282" i="11"/>
  <c r="AD281" i="11"/>
  <c r="AC281" i="11"/>
  <c r="AB281" i="11"/>
  <c r="AA281" i="11"/>
  <c r="Z281" i="11"/>
  <c r="Y281" i="11"/>
  <c r="X281" i="11"/>
  <c r="W281" i="11"/>
  <c r="V281" i="11"/>
  <c r="U281" i="11"/>
  <c r="AE281" i="11" s="1"/>
  <c r="T281" i="11"/>
  <c r="S281" i="11"/>
  <c r="AD280" i="11"/>
  <c r="AC280" i="11"/>
  <c r="AB280" i="11"/>
  <c r="AA280" i="11"/>
  <c r="Z280" i="11"/>
  <c r="Y280" i="11"/>
  <c r="X280" i="11"/>
  <c r="W280" i="11"/>
  <c r="V280" i="11"/>
  <c r="U280" i="11"/>
  <c r="AE280" i="11" s="1"/>
  <c r="T280" i="11"/>
  <c r="S280" i="11"/>
  <c r="AD279" i="11"/>
  <c r="AC279" i="11"/>
  <c r="AB279" i="11"/>
  <c r="AA279" i="11"/>
  <c r="Z279" i="11"/>
  <c r="Y279" i="11"/>
  <c r="X279" i="11"/>
  <c r="W279" i="11"/>
  <c r="V279" i="11"/>
  <c r="U279" i="11"/>
  <c r="AE279" i="11" s="1"/>
  <c r="T279" i="11"/>
  <c r="S279" i="11"/>
  <c r="AD278" i="11"/>
  <c r="AC278" i="11"/>
  <c r="AB278" i="11"/>
  <c r="AA278" i="11"/>
  <c r="Z278" i="11"/>
  <c r="Y278" i="11"/>
  <c r="X278" i="11"/>
  <c r="W278" i="11"/>
  <c r="V278" i="11"/>
  <c r="U278" i="11"/>
  <c r="AE278" i="11" s="1"/>
  <c r="T278" i="11"/>
  <c r="S278" i="11"/>
  <c r="AD277" i="11"/>
  <c r="AC277" i="11"/>
  <c r="AB277" i="11"/>
  <c r="AA277" i="11"/>
  <c r="Z277" i="11"/>
  <c r="Y277" i="11"/>
  <c r="X277" i="11"/>
  <c r="W277" i="11"/>
  <c r="V277" i="11"/>
  <c r="U277" i="11"/>
  <c r="AE277" i="11" s="1"/>
  <c r="T277" i="11"/>
  <c r="S277" i="11"/>
  <c r="AD276" i="11"/>
  <c r="AC276" i="11"/>
  <c r="AB276" i="11"/>
  <c r="AA276" i="11"/>
  <c r="Z276" i="11"/>
  <c r="Y276" i="11"/>
  <c r="X276" i="11"/>
  <c r="W276" i="11"/>
  <c r="V276" i="11"/>
  <c r="U276" i="11"/>
  <c r="AE276" i="11" s="1"/>
  <c r="T276" i="11"/>
  <c r="S276" i="11"/>
  <c r="AD275" i="11"/>
  <c r="AC275" i="11"/>
  <c r="AB275" i="11"/>
  <c r="AA275" i="11"/>
  <c r="Z275" i="11"/>
  <c r="Y275" i="11"/>
  <c r="X275" i="11"/>
  <c r="W275" i="11"/>
  <c r="V275" i="11"/>
  <c r="U275" i="11"/>
  <c r="AE275" i="11" s="1"/>
  <c r="T275" i="11"/>
  <c r="S275" i="11"/>
  <c r="AD274" i="11"/>
  <c r="AC274" i="11"/>
  <c r="AB274" i="11"/>
  <c r="AA274" i="11"/>
  <c r="Z274" i="11"/>
  <c r="Y274" i="11"/>
  <c r="X274" i="11"/>
  <c r="W274" i="11"/>
  <c r="V274" i="11"/>
  <c r="U274" i="11"/>
  <c r="AE274" i="11" s="1"/>
  <c r="T274" i="11"/>
  <c r="S274" i="11"/>
  <c r="AD273" i="11"/>
  <c r="AC273" i="11"/>
  <c r="AB273" i="11"/>
  <c r="AA273" i="11"/>
  <c r="Z273" i="11"/>
  <c r="Y273" i="11"/>
  <c r="X273" i="11"/>
  <c r="W273" i="11"/>
  <c r="V273" i="11"/>
  <c r="U273" i="11"/>
  <c r="AE273" i="11" s="1"/>
  <c r="T273" i="11"/>
  <c r="S273" i="11"/>
  <c r="AD272" i="11"/>
  <c r="AC272" i="11"/>
  <c r="AB272" i="11"/>
  <c r="AA272" i="11"/>
  <c r="Z272" i="11"/>
  <c r="Y272" i="11"/>
  <c r="X272" i="11"/>
  <c r="W272" i="11"/>
  <c r="V272" i="11"/>
  <c r="U272" i="11"/>
  <c r="AE272" i="11" s="1"/>
  <c r="T272" i="11"/>
  <c r="S272" i="11"/>
  <c r="AD271" i="11"/>
  <c r="AC271" i="11"/>
  <c r="AB271" i="11"/>
  <c r="AA271" i="11"/>
  <c r="Z271" i="11"/>
  <c r="Y271" i="11"/>
  <c r="X271" i="11"/>
  <c r="W271" i="11"/>
  <c r="V271" i="11"/>
  <c r="U271" i="11"/>
  <c r="AE271" i="11" s="1"/>
  <c r="T271" i="11"/>
  <c r="S271" i="11"/>
  <c r="AD270" i="11"/>
  <c r="AC270" i="11"/>
  <c r="AB270" i="11"/>
  <c r="AA270" i="11"/>
  <c r="Z270" i="11"/>
  <c r="Y270" i="11"/>
  <c r="X270" i="11"/>
  <c r="W270" i="11"/>
  <c r="V270" i="11"/>
  <c r="U270" i="11"/>
  <c r="AE270" i="11" s="1"/>
  <c r="T270" i="11"/>
  <c r="S270" i="11"/>
  <c r="AD269" i="11"/>
  <c r="AC269" i="11"/>
  <c r="AB269" i="11"/>
  <c r="AA269" i="11"/>
  <c r="Z269" i="11"/>
  <c r="Y269" i="11"/>
  <c r="X269" i="11"/>
  <c r="W269" i="11"/>
  <c r="V269" i="11"/>
  <c r="U269" i="11"/>
  <c r="AE269" i="11" s="1"/>
  <c r="T269" i="11"/>
  <c r="S269" i="11"/>
  <c r="AD268" i="11"/>
  <c r="AC268" i="11"/>
  <c r="AB268" i="11"/>
  <c r="AA268" i="11"/>
  <c r="Z268" i="11"/>
  <c r="Y268" i="11"/>
  <c r="X268" i="11"/>
  <c r="W268" i="11"/>
  <c r="V268" i="11"/>
  <c r="U268" i="11"/>
  <c r="AE268" i="11" s="1"/>
  <c r="T268" i="11"/>
  <c r="S268" i="11"/>
  <c r="AD267" i="11"/>
  <c r="AC267" i="11"/>
  <c r="AB267" i="11"/>
  <c r="AA267" i="11"/>
  <c r="Z267" i="11"/>
  <c r="Y267" i="11"/>
  <c r="X267" i="11"/>
  <c r="W267" i="11"/>
  <c r="V267" i="11"/>
  <c r="U267" i="11"/>
  <c r="AE267" i="11" s="1"/>
  <c r="T267" i="11"/>
  <c r="S267" i="11"/>
  <c r="AD266" i="11"/>
  <c r="AC266" i="11"/>
  <c r="AB266" i="11"/>
  <c r="AA266" i="11"/>
  <c r="Z266" i="11"/>
  <c r="Y266" i="11"/>
  <c r="X266" i="11"/>
  <c r="W266" i="11"/>
  <c r="V266" i="11"/>
  <c r="U266" i="11"/>
  <c r="AE266" i="11" s="1"/>
  <c r="T266" i="11"/>
  <c r="S266" i="11"/>
  <c r="AD265" i="11"/>
  <c r="AC265" i="11"/>
  <c r="AB265" i="11"/>
  <c r="AA265" i="11"/>
  <c r="Z265" i="11"/>
  <c r="Y265" i="11"/>
  <c r="X265" i="11"/>
  <c r="W265" i="11"/>
  <c r="V265" i="11"/>
  <c r="U265" i="11"/>
  <c r="AE265" i="11" s="1"/>
  <c r="T265" i="11"/>
  <c r="S265" i="11"/>
  <c r="AD264" i="11"/>
  <c r="AC264" i="11"/>
  <c r="AB264" i="11"/>
  <c r="AA264" i="11"/>
  <c r="Z264" i="11"/>
  <c r="Y264" i="11"/>
  <c r="X264" i="11"/>
  <c r="W264" i="11"/>
  <c r="V264" i="11"/>
  <c r="U264" i="11"/>
  <c r="AE264" i="11" s="1"/>
  <c r="T264" i="11"/>
  <c r="S264" i="11"/>
  <c r="AD263" i="11"/>
  <c r="AC263" i="11"/>
  <c r="AB263" i="11"/>
  <c r="AA263" i="11"/>
  <c r="Z263" i="11"/>
  <c r="Y263" i="11"/>
  <c r="X263" i="11"/>
  <c r="W263" i="11"/>
  <c r="V263" i="11"/>
  <c r="U263" i="11"/>
  <c r="AE263" i="11" s="1"/>
  <c r="T263" i="11"/>
  <c r="S263" i="11"/>
  <c r="AD262" i="11"/>
  <c r="AC262" i="11"/>
  <c r="AB262" i="11"/>
  <c r="AA262" i="11"/>
  <c r="Z262" i="11"/>
  <c r="Y262" i="11"/>
  <c r="X262" i="11"/>
  <c r="W262" i="11"/>
  <c r="V262" i="11"/>
  <c r="U262" i="11"/>
  <c r="AE262" i="11" s="1"/>
  <c r="T262" i="11"/>
  <c r="S262" i="11"/>
  <c r="AD261" i="11"/>
  <c r="AC261" i="11"/>
  <c r="AB261" i="11"/>
  <c r="AA261" i="11"/>
  <c r="Z261" i="11"/>
  <c r="Y261" i="11"/>
  <c r="X261" i="11"/>
  <c r="W261" i="11"/>
  <c r="V261" i="11"/>
  <c r="U261" i="11"/>
  <c r="AE261" i="11" s="1"/>
  <c r="T261" i="11"/>
  <c r="S261" i="11"/>
  <c r="AD260" i="11"/>
  <c r="AC260" i="11"/>
  <c r="AB260" i="11"/>
  <c r="AA260" i="11"/>
  <c r="Z260" i="11"/>
  <c r="Y260" i="11"/>
  <c r="X260" i="11"/>
  <c r="W260" i="11"/>
  <c r="V260" i="11"/>
  <c r="U260" i="11"/>
  <c r="AE260" i="11" s="1"/>
  <c r="T260" i="11"/>
  <c r="S260" i="11"/>
  <c r="AD259" i="11"/>
  <c r="AC259" i="11"/>
  <c r="AB259" i="11"/>
  <c r="AA259" i="11"/>
  <c r="Z259" i="11"/>
  <c r="Y259" i="11"/>
  <c r="X259" i="11"/>
  <c r="W259" i="11"/>
  <c r="V259" i="11"/>
  <c r="U259" i="11"/>
  <c r="AE259" i="11" s="1"/>
  <c r="T259" i="11"/>
  <c r="S259" i="11"/>
  <c r="AD258" i="11"/>
  <c r="AC258" i="11"/>
  <c r="AB258" i="11"/>
  <c r="AA258" i="11"/>
  <c r="Z258" i="11"/>
  <c r="Y258" i="11"/>
  <c r="X258" i="11"/>
  <c r="W258" i="11"/>
  <c r="V258" i="11"/>
  <c r="U258" i="11"/>
  <c r="AE258" i="11" s="1"/>
  <c r="T258" i="11"/>
  <c r="S258" i="11"/>
  <c r="AD257" i="11"/>
  <c r="AC257" i="11"/>
  <c r="AB257" i="11"/>
  <c r="AA257" i="11"/>
  <c r="Z257" i="11"/>
  <c r="Y257" i="11"/>
  <c r="X257" i="11"/>
  <c r="W257" i="11"/>
  <c r="V257" i="11"/>
  <c r="U257" i="11"/>
  <c r="AE257" i="11" s="1"/>
  <c r="T257" i="11"/>
  <c r="S257" i="11"/>
  <c r="AD256" i="11"/>
  <c r="AC256" i="11"/>
  <c r="AB256" i="11"/>
  <c r="AA256" i="11"/>
  <c r="Z256" i="11"/>
  <c r="Y256" i="11"/>
  <c r="X256" i="11"/>
  <c r="W256" i="11"/>
  <c r="V256" i="11"/>
  <c r="U256" i="11"/>
  <c r="AE256" i="11" s="1"/>
  <c r="T256" i="11"/>
  <c r="S256" i="11"/>
  <c r="AD255" i="11"/>
  <c r="AC255" i="11"/>
  <c r="AB255" i="11"/>
  <c r="AA255" i="11"/>
  <c r="Z255" i="11"/>
  <c r="Y255" i="11"/>
  <c r="X255" i="11"/>
  <c r="W255" i="11"/>
  <c r="V255" i="11"/>
  <c r="U255" i="11"/>
  <c r="AE255" i="11" s="1"/>
  <c r="T255" i="11"/>
  <c r="S255" i="11"/>
  <c r="AD254" i="11"/>
  <c r="AC254" i="11"/>
  <c r="AB254" i="11"/>
  <c r="AA254" i="11"/>
  <c r="Z254" i="11"/>
  <c r="Y254" i="11"/>
  <c r="X254" i="11"/>
  <c r="W254" i="11"/>
  <c r="V254" i="11"/>
  <c r="U254" i="11"/>
  <c r="AE254" i="11" s="1"/>
  <c r="T254" i="11"/>
  <c r="S254" i="11"/>
  <c r="AD253" i="11"/>
  <c r="AC253" i="11"/>
  <c r="AB253" i="11"/>
  <c r="AA253" i="11"/>
  <c r="Z253" i="11"/>
  <c r="Y253" i="11"/>
  <c r="X253" i="11"/>
  <c r="W253" i="11"/>
  <c r="V253" i="11"/>
  <c r="U253" i="11"/>
  <c r="AE253" i="11" s="1"/>
  <c r="T253" i="11"/>
  <c r="S253" i="11"/>
  <c r="AD252" i="11"/>
  <c r="AC252" i="11"/>
  <c r="AB252" i="11"/>
  <c r="AA252" i="11"/>
  <c r="Z252" i="11"/>
  <c r="Y252" i="11"/>
  <c r="X252" i="11"/>
  <c r="W252" i="11"/>
  <c r="V252" i="11"/>
  <c r="U252" i="11"/>
  <c r="AE252" i="11" s="1"/>
  <c r="T252" i="11"/>
  <c r="S252" i="11"/>
  <c r="AD251" i="11"/>
  <c r="AC251" i="11"/>
  <c r="AB251" i="11"/>
  <c r="AA251" i="11"/>
  <c r="Z251" i="11"/>
  <c r="Y251" i="11"/>
  <c r="X251" i="11"/>
  <c r="W251" i="11"/>
  <c r="V251" i="11"/>
  <c r="U251" i="11"/>
  <c r="AE251" i="11" s="1"/>
  <c r="T251" i="11"/>
  <c r="S251" i="11"/>
  <c r="AD248" i="11"/>
  <c r="AC248" i="11"/>
  <c r="AB248" i="11"/>
  <c r="AA248" i="11"/>
  <c r="Z248" i="11"/>
  <c r="Y248" i="11"/>
  <c r="X248" i="11"/>
  <c r="W248" i="11"/>
  <c r="V248" i="11"/>
  <c r="U248" i="11"/>
  <c r="AE248" i="11" s="1"/>
  <c r="T248" i="11"/>
  <c r="S248" i="11"/>
  <c r="AD247" i="11"/>
  <c r="AC247" i="11"/>
  <c r="AB247" i="11"/>
  <c r="AA247" i="11"/>
  <c r="Z247" i="11"/>
  <c r="Y247" i="11"/>
  <c r="X247" i="11"/>
  <c r="W247" i="11"/>
  <c r="V247" i="11"/>
  <c r="U247" i="11"/>
  <c r="AE247" i="11" s="1"/>
  <c r="T247" i="11"/>
  <c r="S247" i="11"/>
  <c r="AD246" i="11"/>
  <c r="AC246" i="11"/>
  <c r="AB246" i="11"/>
  <c r="AA246" i="11"/>
  <c r="Z246" i="11"/>
  <c r="Y246" i="11"/>
  <c r="X246" i="11"/>
  <c r="W246" i="11"/>
  <c r="V246" i="11"/>
  <c r="U246" i="11"/>
  <c r="AE246" i="11" s="1"/>
  <c r="T246" i="11"/>
  <c r="S246" i="11"/>
  <c r="AD245" i="11"/>
  <c r="AC245" i="11"/>
  <c r="AB245" i="11"/>
  <c r="AA245" i="11"/>
  <c r="Z245" i="11"/>
  <c r="Y245" i="11"/>
  <c r="X245" i="11"/>
  <c r="W245" i="11"/>
  <c r="V245" i="11"/>
  <c r="U245" i="11"/>
  <c r="AE245" i="11" s="1"/>
  <c r="T245" i="11"/>
  <c r="S245" i="11"/>
  <c r="AD244" i="11"/>
  <c r="AC244" i="11"/>
  <c r="AB244" i="11"/>
  <c r="AA244" i="11"/>
  <c r="Z244" i="11"/>
  <c r="Y244" i="11"/>
  <c r="X244" i="11"/>
  <c r="W244" i="11"/>
  <c r="V244" i="11"/>
  <c r="U244" i="11"/>
  <c r="AE244" i="11" s="1"/>
  <c r="T244" i="11"/>
  <c r="S244" i="11"/>
  <c r="AD243" i="11"/>
  <c r="AC243" i="11"/>
  <c r="AB243" i="11"/>
  <c r="AA243" i="11"/>
  <c r="Z243" i="11"/>
  <c r="Y243" i="11"/>
  <c r="X243" i="11"/>
  <c r="W243" i="11"/>
  <c r="V243" i="11"/>
  <c r="U243" i="11"/>
  <c r="AE243" i="11" s="1"/>
  <c r="T243" i="11"/>
  <c r="S243" i="11"/>
  <c r="AD242" i="11"/>
  <c r="AC242" i="11"/>
  <c r="AB242" i="11"/>
  <c r="AA242" i="11"/>
  <c r="Z242" i="11"/>
  <c r="Y242" i="11"/>
  <c r="X242" i="11"/>
  <c r="W242" i="11"/>
  <c r="V242" i="11"/>
  <c r="U242" i="11"/>
  <c r="AE242" i="11" s="1"/>
  <c r="T242" i="11"/>
  <c r="S242" i="11"/>
  <c r="AD241" i="11"/>
  <c r="AC241" i="11"/>
  <c r="AB241" i="11"/>
  <c r="AA241" i="11"/>
  <c r="Z241" i="11"/>
  <c r="Y241" i="11"/>
  <c r="X241" i="11"/>
  <c r="W241" i="11"/>
  <c r="V241" i="11"/>
  <c r="U241" i="11"/>
  <c r="AE241" i="11" s="1"/>
  <c r="T241" i="11"/>
  <c r="S241" i="11"/>
  <c r="AD240" i="11"/>
  <c r="AC240" i="11"/>
  <c r="AB240" i="11"/>
  <c r="AA240" i="11"/>
  <c r="Z240" i="11"/>
  <c r="Y240" i="11"/>
  <c r="X240" i="11"/>
  <c r="W240" i="11"/>
  <c r="V240" i="11"/>
  <c r="U240" i="11"/>
  <c r="AE240" i="11" s="1"/>
  <c r="T240" i="11"/>
  <c r="S240" i="11"/>
  <c r="AD239" i="11"/>
  <c r="AC239" i="11"/>
  <c r="AB239" i="11"/>
  <c r="AA239" i="11"/>
  <c r="Z239" i="11"/>
  <c r="Y239" i="11"/>
  <c r="X239" i="11"/>
  <c r="W239" i="11"/>
  <c r="V239" i="11"/>
  <c r="U239" i="11"/>
  <c r="AE239" i="11" s="1"/>
  <c r="T239" i="11"/>
  <c r="S239" i="11"/>
  <c r="AD238" i="11"/>
  <c r="AC238" i="11"/>
  <c r="AB238" i="11"/>
  <c r="AA238" i="11"/>
  <c r="Z238" i="11"/>
  <c r="Y238" i="11"/>
  <c r="X238" i="11"/>
  <c r="W238" i="11"/>
  <c r="V238" i="11"/>
  <c r="U238" i="11"/>
  <c r="AE238" i="11" s="1"/>
  <c r="T238" i="11"/>
  <c r="S238" i="11"/>
  <c r="AD237" i="11"/>
  <c r="AC237" i="11"/>
  <c r="AB237" i="11"/>
  <c r="AA237" i="11"/>
  <c r="Z237" i="11"/>
  <c r="Y237" i="11"/>
  <c r="X237" i="11"/>
  <c r="W237" i="11"/>
  <c r="V237" i="11"/>
  <c r="U237" i="11"/>
  <c r="AE237" i="11" s="1"/>
  <c r="T237" i="11"/>
  <c r="S237" i="11"/>
  <c r="AD236" i="11"/>
  <c r="AC236" i="11"/>
  <c r="AB236" i="11"/>
  <c r="AA236" i="11"/>
  <c r="Z236" i="11"/>
  <c r="Y236" i="11"/>
  <c r="X236" i="11"/>
  <c r="W236" i="11"/>
  <c r="V236" i="11"/>
  <c r="U236" i="11"/>
  <c r="AE236" i="11" s="1"/>
  <c r="T236" i="11"/>
  <c r="S236" i="11"/>
  <c r="AD235" i="11"/>
  <c r="AC235" i="11"/>
  <c r="AB235" i="11"/>
  <c r="AA235" i="11"/>
  <c r="Z235" i="11"/>
  <c r="Y235" i="11"/>
  <c r="X235" i="11"/>
  <c r="W235" i="11"/>
  <c r="V235" i="11"/>
  <c r="U235" i="11"/>
  <c r="AE235" i="11" s="1"/>
  <c r="T235" i="11"/>
  <c r="S235" i="11"/>
  <c r="AD234" i="11"/>
  <c r="AC234" i="11"/>
  <c r="AB234" i="11"/>
  <c r="AA234" i="11"/>
  <c r="Z234" i="11"/>
  <c r="Y234" i="11"/>
  <c r="X234" i="11"/>
  <c r="W234" i="11"/>
  <c r="V234" i="11"/>
  <c r="U234" i="11"/>
  <c r="AE234" i="11" s="1"/>
  <c r="T234" i="11"/>
  <c r="S234" i="11"/>
  <c r="AD233" i="11"/>
  <c r="AC233" i="11"/>
  <c r="AB233" i="11"/>
  <c r="AA233" i="11"/>
  <c r="Z233" i="11"/>
  <c r="Y233" i="11"/>
  <c r="X233" i="11"/>
  <c r="W233" i="11"/>
  <c r="V233" i="11"/>
  <c r="U233" i="11"/>
  <c r="AE233" i="11" s="1"/>
  <c r="T233" i="11"/>
  <c r="S233" i="11"/>
  <c r="AD232" i="11"/>
  <c r="AC232" i="11"/>
  <c r="AB232" i="11"/>
  <c r="AA232" i="11"/>
  <c r="Z232" i="11"/>
  <c r="Y232" i="11"/>
  <c r="X232" i="11"/>
  <c r="W232" i="11"/>
  <c r="V232" i="11"/>
  <c r="U232" i="11"/>
  <c r="AE232" i="11" s="1"/>
  <c r="T232" i="11"/>
  <c r="S232" i="11"/>
  <c r="AD231" i="11"/>
  <c r="AC231" i="11"/>
  <c r="AB231" i="11"/>
  <c r="AA231" i="11"/>
  <c r="Z231" i="11"/>
  <c r="Y231" i="11"/>
  <c r="X231" i="11"/>
  <c r="W231" i="11"/>
  <c r="V231" i="11"/>
  <c r="U231" i="11"/>
  <c r="AE231" i="11" s="1"/>
  <c r="T231" i="11"/>
  <c r="S231" i="11"/>
  <c r="AD230" i="11"/>
  <c r="AC230" i="11"/>
  <c r="AB230" i="11"/>
  <c r="AA230" i="11"/>
  <c r="Z230" i="11"/>
  <c r="Y230" i="11"/>
  <c r="X230" i="11"/>
  <c r="W230" i="11"/>
  <c r="V230" i="11"/>
  <c r="U230" i="11"/>
  <c r="AE230" i="11" s="1"/>
  <c r="T230" i="11"/>
  <c r="S230" i="11"/>
  <c r="AD229" i="11"/>
  <c r="AC229" i="11"/>
  <c r="AB229" i="11"/>
  <c r="AA229" i="11"/>
  <c r="Z229" i="11"/>
  <c r="Y229" i="11"/>
  <c r="X229" i="11"/>
  <c r="W229" i="11"/>
  <c r="V229" i="11"/>
  <c r="U229" i="11"/>
  <c r="AE229" i="11" s="1"/>
  <c r="T229" i="11"/>
  <c r="S229" i="11"/>
  <c r="AD228" i="11"/>
  <c r="AC228" i="11"/>
  <c r="AB228" i="11"/>
  <c r="AA228" i="11"/>
  <c r="Z228" i="11"/>
  <c r="Y228" i="11"/>
  <c r="X228" i="11"/>
  <c r="W228" i="11"/>
  <c r="V228" i="11"/>
  <c r="U228" i="11"/>
  <c r="AE228" i="11" s="1"/>
  <c r="T228" i="11"/>
  <c r="S228" i="11"/>
  <c r="AD227" i="11"/>
  <c r="AC227" i="11"/>
  <c r="AB227" i="11"/>
  <c r="AA227" i="11"/>
  <c r="Z227" i="11"/>
  <c r="Y227" i="11"/>
  <c r="X227" i="11"/>
  <c r="W227" i="11"/>
  <c r="V227" i="11"/>
  <c r="U227" i="11"/>
  <c r="AE227" i="11" s="1"/>
  <c r="T227" i="11"/>
  <c r="S227" i="11"/>
  <c r="AD226" i="11"/>
  <c r="AC226" i="11"/>
  <c r="AB226" i="11"/>
  <c r="AA226" i="11"/>
  <c r="Z226" i="11"/>
  <c r="Y226" i="11"/>
  <c r="X226" i="11"/>
  <c r="W226" i="11"/>
  <c r="V226" i="11"/>
  <c r="U226" i="11"/>
  <c r="AE226" i="11" s="1"/>
  <c r="T226" i="11"/>
  <c r="S226" i="11"/>
  <c r="AD225" i="11"/>
  <c r="AC225" i="11"/>
  <c r="AB225" i="11"/>
  <c r="AA225" i="11"/>
  <c r="Z225" i="11"/>
  <c r="Y225" i="11"/>
  <c r="X225" i="11"/>
  <c r="W225" i="11"/>
  <c r="V225" i="11"/>
  <c r="U225" i="11"/>
  <c r="AE225" i="11" s="1"/>
  <c r="T225" i="11"/>
  <c r="S225" i="11"/>
  <c r="AD224" i="11"/>
  <c r="AC224" i="11"/>
  <c r="AB224" i="11"/>
  <c r="AA224" i="11"/>
  <c r="Z224" i="11"/>
  <c r="Y224" i="11"/>
  <c r="X224" i="11"/>
  <c r="W224" i="11"/>
  <c r="V224" i="11"/>
  <c r="U224" i="11"/>
  <c r="AE224" i="11" s="1"/>
  <c r="T224" i="11"/>
  <c r="S224" i="11"/>
  <c r="AD223" i="11"/>
  <c r="AC223" i="11"/>
  <c r="AB223" i="11"/>
  <c r="AA223" i="11"/>
  <c r="Z223" i="11"/>
  <c r="Y223" i="11"/>
  <c r="X223" i="11"/>
  <c r="W223" i="11"/>
  <c r="V223" i="11"/>
  <c r="U223" i="11"/>
  <c r="AE223" i="11" s="1"/>
  <c r="T223" i="11"/>
  <c r="S223" i="11"/>
  <c r="R249" i="11"/>
  <c r="Q249" i="11"/>
  <c r="P249" i="11"/>
  <c r="O249" i="11"/>
  <c r="N249" i="11"/>
  <c r="M249" i="11"/>
  <c r="K249" i="11"/>
  <c r="J249" i="11"/>
  <c r="I249" i="11"/>
  <c r="H249" i="11"/>
  <c r="G249" i="11"/>
  <c r="AD221" i="11"/>
  <c r="AC221" i="11"/>
  <c r="AB221" i="11"/>
  <c r="AA221" i="11"/>
  <c r="Z221" i="11"/>
  <c r="Y221" i="11"/>
  <c r="X221" i="11"/>
  <c r="W221" i="11"/>
  <c r="V221" i="11"/>
  <c r="U221" i="11"/>
  <c r="AE221" i="11" s="1"/>
  <c r="T221" i="11"/>
  <c r="S221" i="11"/>
  <c r="AD220" i="11"/>
  <c r="AC220" i="11"/>
  <c r="AB220" i="11"/>
  <c r="AA220" i="11"/>
  <c r="Z220" i="11"/>
  <c r="Y220" i="11"/>
  <c r="X220" i="11"/>
  <c r="W220" i="11"/>
  <c r="V220" i="11"/>
  <c r="U220" i="11"/>
  <c r="AE220" i="11" s="1"/>
  <c r="T220" i="11"/>
  <c r="S220" i="11"/>
  <c r="AD219" i="11"/>
  <c r="AC219" i="11"/>
  <c r="AB219" i="11"/>
  <c r="AA219" i="11"/>
  <c r="Z219" i="11"/>
  <c r="Y219" i="11"/>
  <c r="X219" i="11"/>
  <c r="W219" i="11"/>
  <c r="V219" i="11"/>
  <c r="U219" i="11"/>
  <c r="AE219" i="11" s="1"/>
  <c r="T219" i="11"/>
  <c r="S219" i="11"/>
  <c r="AD218" i="11"/>
  <c r="AC218" i="11"/>
  <c r="AB218" i="11"/>
  <c r="AA218" i="11"/>
  <c r="Z218" i="11"/>
  <c r="Y218" i="11"/>
  <c r="X218" i="11"/>
  <c r="W218" i="11"/>
  <c r="V218" i="11"/>
  <c r="U218" i="11"/>
  <c r="AE218" i="11" s="1"/>
  <c r="T218" i="11"/>
  <c r="S218" i="11"/>
  <c r="AD215" i="11"/>
  <c r="AC215" i="11"/>
  <c r="AB215" i="11"/>
  <c r="AA215" i="11"/>
  <c r="Z215" i="11"/>
  <c r="Y215" i="11"/>
  <c r="X215" i="11"/>
  <c r="W215" i="11"/>
  <c r="V215" i="11"/>
  <c r="U215" i="11"/>
  <c r="AE215" i="11" s="1"/>
  <c r="T215" i="11"/>
  <c r="S215" i="11"/>
  <c r="AD214" i="11"/>
  <c r="AC214" i="11"/>
  <c r="AB214" i="11"/>
  <c r="AA214" i="11"/>
  <c r="Z214" i="11"/>
  <c r="Y214" i="11"/>
  <c r="X214" i="11"/>
  <c r="W214" i="11"/>
  <c r="V214" i="11"/>
  <c r="U214" i="11"/>
  <c r="AE214" i="11" s="1"/>
  <c r="T214" i="11"/>
  <c r="S214" i="11"/>
  <c r="AD213" i="11"/>
  <c r="AC213" i="11"/>
  <c r="AB213" i="11"/>
  <c r="AA213" i="11"/>
  <c r="Z213" i="11"/>
  <c r="Y213" i="11"/>
  <c r="X213" i="11"/>
  <c r="W213" i="11"/>
  <c r="V213" i="11"/>
  <c r="U213" i="11"/>
  <c r="AE213" i="11" s="1"/>
  <c r="T213" i="11"/>
  <c r="S213" i="11"/>
  <c r="AD205" i="11"/>
  <c r="AC205" i="11"/>
  <c r="AB205" i="11"/>
  <c r="AA205" i="11"/>
  <c r="Z205" i="11"/>
  <c r="Y205" i="11"/>
  <c r="X205" i="11"/>
  <c r="W205" i="11"/>
  <c r="V205" i="11"/>
  <c r="U205" i="11"/>
  <c r="AE205" i="11" s="1"/>
  <c r="T205" i="11"/>
  <c r="S205" i="11"/>
  <c r="AD204" i="11"/>
  <c r="AC204" i="11"/>
  <c r="AB204" i="11"/>
  <c r="AA204" i="11"/>
  <c r="Z204" i="11"/>
  <c r="Y204" i="11"/>
  <c r="X204" i="11"/>
  <c r="W204" i="11"/>
  <c r="V204" i="11"/>
  <c r="U204" i="11"/>
  <c r="AE204" i="11" s="1"/>
  <c r="T204" i="11"/>
  <c r="S204" i="11"/>
  <c r="AD203" i="11"/>
  <c r="AC203" i="11"/>
  <c r="AB203" i="11"/>
  <c r="AA203" i="11"/>
  <c r="Z203" i="11"/>
  <c r="Y203" i="11"/>
  <c r="X203" i="11"/>
  <c r="W203" i="11"/>
  <c r="V203" i="11"/>
  <c r="U203" i="11"/>
  <c r="AE203" i="11" s="1"/>
  <c r="T203" i="11"/>
  <c r="S203" i="11"/>
  <c r="AD202" i="11"/>
  <c r="AC202" i="11"/>
  <c r="AB202" i="11"/>
  <c r="AA202" i="11"/>
  <c r="Z202" i="11"/>
  <c r="Y202" i="11"/>
  <c r="X202" i="11"/>
  <c r="W202" i="11"/>
  <c r="V202" i="11"/>
  <c r="U202" i="11"/>
  <c r="AE202" i="11" s="1"/>
  <c r="T202" i="11"/>
  <c r="S202" i="11"/>
  <c r="AD201" i="11"/>
  <c r="AC201" i="11"/>
  <c r="AB201" i="11"/>
  <c r="AA201" i="11"/>
  <c r="Z201" i="11"/>
  <c r="Y201" i="11"/>
  <c r="X201" i="11"/>
  <c r="W201" i="11"/>
  <c r="V201" i="11"/>
  <c r="U201" i="11"/>
  <c r="AE201" i="11" s="1"/>
  <c r="T201" i="11"/>
  <c r="S201" i="11"/>
  <c r="AD200" i="11"/>
  <c r="AC200" i="11"/>
  <c r="AB200" i="11"/>
  <c r="AA200" i="11"/>
  <c r="Z200" i="11"/>
  <c r="Y200" i="11"/>
  <c r="X200" i="11"/>
  <c r="W200" i="11"/>
  <c r="V200" i="11"/>
  <c r="U200" i="11"/>
  <c r="AE200" i="11" s="1"/>
  <c r="T200" i="11"/>
  <c r="S200" i="11"/>
  <c r="AD199" i="11"/>
  <c r="AC199" i="11"/>
  <c r="AB199" i="11"/>
  <c r="AA199" i="11"/>
  <c r="Z199" i="11"/>
  <c r="Y199" i="11"/>
  <c r="X199" i="11"/>
  <c r="W199" i="11"/>
  <c r="V199" i="11"/>
  <c r="U199" i="11"/>
  <c r="AE199" i="11" s="1"/>
  <c r="T199" i="11"/>
  <c r="S199" i="11"/>
  <c r="AD198" i="11"/>
  <c r="AC198" i="11"/>
  <c r="AB198" i="11"/>
  <c r="AA198" i="11"/>
  <c r="Z198" i="11"/>
  <c r="Y198" i="11"/>
  <c r="X198" i="11"/>
  <c r="W198" i="11"/>
  <c r="V198" i="11"/>
  <c r="U198" i="11"/>
  <c r="AE198" i="11" s="1"/>
  <c r="T198" i="11"/>
  <c r="S198" i="11"/>
  <c r="AD197" i="11"/>
  <c r="AC197" i="11"/>
  <c r="AB197" i="11"/>
  <c r="AA197" i="11"/>
  <c r="Z197" i="11"/>
  <c r="Y197" i="11"/>
  <c r="X197" i="11"/>
  <c r="W197" i="11"/>
  <c r="V197" i="11"/>
  <c r="U197" i="11"/>
  <c r="AE197" i="11" s="1"/>
  <c r="T197" i="11"/>
  <c r="S197" i="11"/>
  <c r="AD196" i="11"/>
  <c r="AC196" i="11"/>
  <c r="AB196" i="11"/>
  <c r="AA196" i="11"/>
  <c r="Z196" i="11"/>
  <c r="Y196" i="11"/>
  <c r="X196" i="11"/>
  <c r="W196" i="11"/>
  <c r="V196" i="11"/>
  <c r="U196" i="11"/>
  <c r="AE196" i="11" s="1"/>
  <c r="T196" i="11"/>
  <c r="S196" i="11"/>
  <c r="AD195" i="11"/>
  <c r="AC195" i="11"/>
  <c r="AB195" i="11"/>
  <c r="AA195" i="11"/>
  <c r="Z195" i="11"/>
  <c r="Y195" i="11"/>
  <c r="X195" i="11"/>
  <c r="W195" i="11"/>
  <c r="V195" i="11"/>
  <c r="U195" i="11"/>
  <c r="AE195" i="11" s="1"/>
  <c r="T195" i="11"/>
  <c r="S195" i="11"/>
  <c r="AD194" i="11"/>
  <c r="AC194" i="11"/>
  <c r="AB194" i="11"/>
  <c r="AA194" i="11"/>
  <c r="Z194" i="11"/>
  <c r="Y194" i="11"/>
  <c r="X194" i="11"/>
  <c r="W194" i="11"/>
  <c r="V194" i="11"/>
  <c r="U194" i="11"/>
  <c r="AE194" i="11" s="1"/>
  <c r="T194" i="11"/>
  <c r="S194" i="11"/>
  <c r="AD193" i="11"/>
  <c r="AC193" i="11"/>
  <c r="AB193" i="11"/>
  <c r="AA193" i="11"/>
  <c r="Z193" i="11"/>
  <c r="Y193" i="11"/>
  <c r="X193" i="11"/>
  <c r="W193" i="11"/>
  <c r="V193" i="11"/>
  <c r="U193" i="11"/>
  <c r="AE193" i="11" s="1"/>
  <c r="T193" i="11"/>
  <c r="S193" i="11"/>
  <c r="AD192" i="11"/>
  <c r="AC192" i="11"/>
  <c r="AB192" i="11"/>
  <c r="AA192" i="11"/>
  <c r="Z192" i="11"/>
  <c r="Y192" i="11"/>
  <c r="X192" i="11"/>
  <c r="W192" i="11"/>
  <c r="V192" i="11"/>
  <c r="U192" i="11"/>
  <c r="AE192" i="11" s="1"/>
  <c r="T192" i="11"/>
  <c r="S192" i="11"/>
  <c r="AD191" i="11"/>
  <c r="AC191" i="11"/>
  <c r="AB191" i="11"/>
  <c r="AA191" i="11"/>
  <c r="Z191" i="11"/>
  <c r="Y191" i="11"/>
  <c r="X191" i="11"/>
  <c r="W191" i="11"/>
  <c r="V191" i="11"/>
  <c r="U191" i="11"/>
  <c r="AE191" i="11" s="1"/>
  <c r="T191" i="11"/>
  <c r="S191" i="11"/>
  <c r="AD190" i="11"/>
  <c r="AC190" i="11"/>
  <c r="AB190" i="11"/>
  <c r="AA190" i="11"/>
  <c r="Z190" i="11"/>
  <c r="Y190" i="11"/>
  <c r="X190" i="11"/>
  <c r="W190" i="11"/>
  <c r="V190" i="11"/>
  <c r="U190" i="11"/>
  <c r="AE190" i="11" s="1"/>
  <c r="T190" i="11"/>
  <c r="S190" i="11"/>
  <c r="AD189" i="11"/>
  <c r="AC189" i="11"/>
  <c r="AB189" i="11"/>
  <c r="AA189" i="11"/>
  <c r="Z189" i="11"/>
  <c r="Y189" i="11"/>
  <c r="X189" i="11"/>
  <c r="W189" i="11"/>
  <c r="V189" i="11"/>
  <c r="U189" i="11"/>
  <c r="AE189" i="11" s="1"/>
  <c r="T189" i="11"/>
  <c r="S189" i="11"/>
  <c r="AD188" i="11"/>
  <c r="AC188" i="11"/>
  <c r="AB188" i="11"/>
  <c r="AA188" i="11"/>
  <c r="Z188" i="11"/>
  <c r="Y188" i="11"/>
  <c r="X188" i="11"/>
  <c r="W188" i="11"/>
  <c r="V188" i="11"/>
  <c r="U188" i="11"/>
  <c r="AE188" i="11" s="1"/>
  <c r="T188" i="11"/>
  <c r="S188" i="11"/>
  <c r="AD187" i="11"/>
  <c r="AC187" i="11"/>
  <c r="AB187" i="11"/>
  <c r="AA187" i="11"/>
  <c r="Z187" i="11"/>
  <c r="Y187" i="11"/>
  <c r="X187" i="11"/>
  <c r="W187" i="11"/>
  <c r="V187" i="11"/>
  <c r="U187" i="11"/>
  <c r="AE187" i="11" s="1"/>
  <c r="T187" i="11"/>
  <c r="S187" i="11"/>
  <c r="AD186" i="11"/>
  <c r="AC186" i="11"/>
  <c r="AB186" i="11"/>
  <c r="AA186" i="11"/>
  <c r="Z186" i="11"/>
  <c r="Y186" i="11"/>
  <c r="X186" i="11"/>
  <c r="W186" i="11"/>
  <c r="V186" i="11"/>
  <c r="U186" i="11"/>
  <c r="AE186" i="11" s="1"/>
  <c r="T186" i="11"/>
  <c r="S186" i="11"/>
  <c r="AD185" i="11"/>
  <c r="AC185" i="11"/>
  <c r="AB185" i="11"/>
  <c r="AA185" i="11"/>
  <c r="Z185" i="11"/>
  <c r="Y185" i="11"/>
  <c r="X185" i="11"/>
  <c r="W185" i="11"/>
  <c r="V185" i="11"/>
  <c r="U185" i="11"/>
  <c r="AE185" i="11" s="1"/>
  <c r="T185" i="11"/>
  <c r="S185" i="11"/>
  <c r="AD184" i="11"/>
  <c r="AC184" i="11"/>
  <c r="AB184" i="11"/>
  <c r="AA184" i="11"/>
  <c r="Z184" i="11"/>
  <c r="Y184" i="11"/>
  <c r="X184" i="11"/>
  <c r="W184" i="11"/>
  <c r="V184" i="11"/>
  <c r="U184" i="11"/>
  <c r="AE184" i="11" s="1"/>
  <c r="T184" i="11"/>
  <c r="S184" i="11"/>
  <c r="AD183" i="11"/>
  <c r="AC183" i="11"/>
  <c r="AB183" i="11"/>
  <c r="AA183" i="11"/>
  <c r="Z183" i="11"/>
  <c r="Y183" i="11"/>
  <c r="X183" i="11"/>
  <c r="W183" i="11"/>
  <c r="V183" i="11"/>
  <c r="U183" i="11"/>
  <c r="AE183" i="11" s="1"/>
  <c r="T183" i="11"/>
  <c r="S183" i="11"/>
  <c r="AD182" i="11"/>
  <c r="AC182" i="11"/>
  <c r="AB182" i="11"/>
  <c r="AA182" i="11"/>
  <c r="Z182" i="11"/>
  <c r="Y182" i="11"/>
  <c r="X182" i="11"/>
  <c r="W182" i="11"/>
  <c r="V182" i="11"/>
  <c r="U182" i="11"/>
  <c r="AE182" i="11" s="1"/>
  <c r="T182" i="11"/>
  <c r="S182" i="11"/>
  <c r="AD181" i="11"/>
  <c r="AC181" i="11"/>
  <c r="AB181" i="11"/>
  <c r="AA181" i="11"/>
  <c r="Z181" i="11"/>
  <c r="Y181" i="11"/>
  <c r="X181" i="11"/>
  <c r="W181" i="11"/>
  <c r="V181" i="11"/>
  <c r="U181" i="11"/>
  <c r="AE181" i="11" s="1"/>
  <c r="T181" i="11"/>
  <c r="S181" i="11"/>
  <c r="AD180" i="11"/>
  <c r="AC180" i="11"/>
  <c r="AB180" i="11"/>
  <c r="AA180" i="11"/>
  <c r="Z180" i="11"/>
  <c r="Y180" i="11"/>
  <c r="X180" i="11"/>
  <c r="W180" i="11"/>
  <c r="V180" i="11"/>
  <c r="U180" i="11"/>
  <c r="AE180" i="11" s="1"/>
  <c r="T180" i="11"/>
  <c r="S180" i="11"/>
  <c r="AD179" i="11"/>
  <c r="AC179" i="11"/>
  <c r="AB179" i="11"/>
  <c r="AA179" i="11"/>
  <c r="Z179" i="11"/>
  <c r="Y179" i="11"/>
  <c r="X179" i="11"/>
  <c r="W179" i="11"/>
  <c r="V179" i="11"/>
  <c r="U179" i="11"/>
  <c r="AE179" i="11" s="1"/>
  <c r="T179" i="11"/>
  <c r="S179" i="11"/>
  <c r="AD178" i="11"/>
  <c r="AC178" i="11"/>
  <c r="AB178" i="11"/>
  <c r="AA178" i="11"/>
  <c r="Z178" i="11"/>
  <c r="Y178" i="11"/>
  <c r="X178" i="11"/>
  <c r="W178" i="11"/>
  <c r="V178" i="11"/>
  <c r="U178" i="11"/>
  <c r="AE178" i="11" s="1"/>
  <c r="T178" i="11"/>
  <c r="S178" i="11"/>
  <c r="AD177" i="11"/>
  <c r="AC177" i="11"/>
  <c r="AB177" i="11"/>
  <c r="AA177" i="11"/>
  <c r="Z177" i="11"/>
  <c r="Y177" i="11"/>
  <c r="X177" i="11"/>
  <c r="W177" i="11"/>
  <c r="V177" i="11"/>
  <c r="U177" i="11"/>
  <c r="AE177" i="11" s="1"/>
  <c r="T177" i="11"/>
  <c r="S177" i="11"/>
  <c r="AD176" i="11"/>
  <c r="AC176" i="11"/>
  <c r="AB176" i="11"/>
  <c r="AA176" i="11"/>
  <c r="Z176" i="11"/>
  <c r="Y176" i="11"/>
  <c r="X176" i="11"/>
  <c r="W176" i="11"/>
  <c r="V176" i="11"/>
  <c r="U176" i="11"/>
  <c r="AE176" i="11" s="1"/>
  <c r="T176" i="11"/>
  <c r="S176" i="11"/>
  <c r="AD175" i="11"/>
  <c r="AC175" i="11"/>
  <c r="AB175" i="11"/>
  <c r="AA175" i="11"/>
  <c r="Z175" i="11"/>
  <c r="Y175" i="11"/>
  <c r="X175" i="11"/>
  <c r="W175" i="11"/>
  <c r="V175" i="11"/>
  <c r="U175" i="11"/>
  <c r="AE175" i="11" s="1"/>
  <c r="T175" i="11"/>
  <c r="S175" i="11"/>
  <c r="AD174" i="11"/>
  <c r="AC174" i="11"/>
  <c r="AB174" i="11"/>
  <c r="AA174" i="11"/>
  <c r="Z174" i="11"/>
  <c r="Y174" i="11"/>
  <c r="X174" i="11"/>
  <c r="W174" i="11"/>
  <c r="V174" i="11"/>
  <c r="U174" i="11"/>
  <c r="AE174" i="11" s="1"/>
  <c r="T174" i="11"/>
  <c r="S174" i="11"/>
  <c r="AD173" i="11"/>
  <c r="AC173" i="11"/>
  <c r="AB173" i="11"/>
  <c r="AA173" i="11"/>
  <c r="Z173" i="11"/>
  <c r="Y173" i="11"/>
  <c r="X173" i="11"/>
  <c r="W173" i="11"/>
  <c r="V173" i="11"/>
  <c r="U173" i="11"/>
  <c r="AE173" i="11" s="1"/>
  <c r="T173" i="11"/>
  <c r="S173" i="11"/>
  <c r="AD172" i="11"/>
  <c r="AC172" i="11"/>
  <c r="AB172" i="11"/>
  <c r="AA172" i="11"/>
  <c r="Z172" i="11"/>
  <c r="Y172" i="11"/>
  <c r="X172" i="11"/>
  <c r="W172" i="11"/>
  <c r="V172" i="11"/>
  <c r="U172" i="11"/>
  <c r="AE172" i="11" s="1"/>
  <c r="T172" i="11"/>
  <c r="S172" i="11"/>
  <c r="AD171" i="11"/>
  <c r="AC171" i="11"/>
  <c r="AB171" i="11"/>
  <c r="AA171" i="11"/>
  <c r="Z171" i="11"/>
  <c r="Y171" i="11"/>
  <c r="X171" i="11"/>
  <c r="W171" i="11"/>
  <c r="V171" i="11"/>
  <c r="U171" i="11"/>
  <c r="AE171" i="11" s="1"/>
  <c r="T171" i="11"/>
  <c r="S171" i="11"/>
  <c r="AD170" i="11"/>
  <c r="AC170" i="11"/>
  <c r="AB170" i="11"/>
  <c r="AA170" i="11"/>
  <c r="Z170" i="11"/>
  <c r="Y170" i="11"/>
  <c r="X170" i="11"/>
  <c r="W170" i="11"/>
  <c r="V170" i="11"/>
  <c r="U170" i="11"/>
  <c r="AE170" i="11" s="1"/>
  <c r="T170" i="11"/>
  <c r="S170" i="11"/>
  <c r="AD169" i="11"/>
  <c r="AC169" i="11"/>
  <c r="AB169" i="11"/>
  <c r="AA169" i="11"/>
  <c r="Z169" i="11"/>
  <c r="Y169" i="11"/>
  <c r="X169" i="11"/>
  <c r="W169" i="11"/>
  <c r="V169" i="11"/>
  <c r="U169" i="11"/>
  <c r="AE169" i="11" s="1"/>
  <c r="T169" i="11"/>
  <c r="S169" i="11"/>
  <c r="AD168" i="11"/>
  <c r="AC168" i="11"/>
  <c r="AB168" i="11"/>
  <c r="AA168" i="11"/>
  <c r="Z168" i="11"/>
  <c r="Y168" i="11"/>
  <c r="X168" i="11"/>
  <c r="W168" i="11"/>
  <c r="V168" i="11"/>
  <c r="U168" i="11"/>
  <c r="AE168" i="11" s="1"/>
  <c r="T168" i="11"/>
  <c r="S168" i="11"/>
  <c r="AD167" i="11"/>
  <c r="AC167" i="11"/>
  <c r="AB167" i="11"/>
  <c r="AA167" i="11"/>
  <c r="Z167" i="11"/>
  <c r="Y167" i="11"/>
  <c r="X167" i="11"/>
  <c r="W167" i="11"/>
  <c r="V167" i="11"/>
  <c r="U167" i="11"/>
  <c r="AE167" i="11" s="1"/>
  <c r="T167" i="11"/>
  <c r="S167" i="11"/>
  <c r="AD166" i="11"/>
  <c r="AC166" i="11"/>
  <c r="AB166" i="11"/>
  <c r="AA166" i="11"/>
  <c r="Z166" i="11"/>
  <c r="Y166" i="11"/>
  <c r="X166" i="11"/>
  <c r="W166" i="11"/>
  <c r="V166" i="11"/>
  <c r="U166" i="11"/>
  <c r="AE166" i="11" s="1"/>
  <c r="T166" i="11"/>
  <c r="S166" i="11"/>
  <c r="AD165" i="11"/>
  <c r="AC165" i="11"/>
  <c r="AB165" i="11"/>
  <c r="AA165" i="11"/>
  <c r="Z165" i="11"/>
  <c r="Y165" i="11"/>
  <c r="X165" i="11"/>
  <c r="W165" i="11"/>
  <c r="V165" i="11"/>
  <c r="U165" i="11"/>
  <c r="AE165" i="11" s="1"/>
  <c r="T165" i="11"/>
  <c r="S165" i="11"/>
  <c r="AD164" i="11"/>
  <c r="AC164" i="11"/>
  <c r="AB164" i="11"/>
  <c r="AA164" i="11"/>
  <c r="Z164" i="11"/>
  <c r="Y164" i="11"/>
  <c r="X164" i="11"/>
  <c r="W164" i="11"/>
  <c r="V164" i="11"/>
  <c r="U164" i="11"/>
  <c r="AE164" i="11" s="1"/>
  <c r="T164" i="11"/>
  <c r="S164" i="11"/>
  <c r="AD163" i="11"/>
  <c r="AC163" i="11"/>
  <c r="AB163" i="11"/>
  <c r="AA163" i="11"/>
  <c r="Z163" i="11"/>
  <c r="Y163" i="11"/>
  <c r="X163" i="11"/>
  <c r="W163" i="11"/>
  <c r="V163" i="11"/>
  <c r="U163" i="11"/>
  <c r="AE163" i="11" s="1"/>
  <c r="T163" i="11"/>
  <c r="S163" i="11"/>
  <c r="AD162" i="11"/>
  <c r="AC162" i="11"/>
  <c r="AB162" i="11"/>
  <c r="AA162" i="11"/>
  <c r="Z162" i="11"/>
  <c r="Y162" i="11"/>
  <c r="X162" i="11"/>
  <c r="W162" i="11"/>
  <c r="V162" i="11"/>
  <c r="U162" i="11"/>
  <c r="AE162" i="11" s="1"/>
  <c r="T162" i="11"/>
  <c r="S162" i="11"/>
  <c r="AD161" i="11"/>
  <c r="AC161" i="11"/>
  <c r="AB161" i="11"/>
  <c r="AA161" i="11"/>
  <c r="Z161" i="11"/>
  <c r="Y161" i="11"/>
  <c r="X161" i="11"/>
  <c r="W161" i="11"/>
  <c r="V161" i="11"/>
  <c r="U161" i="11"/>
  <c r="AE161" i="11" s="1"/>
  <c r="T161" i="11"/>
  <c r="S161" i="11"/>
  <c r="AD160" i="11"/>
  <c r="AC160" i="11"/>
  <c r="AB160" i="11"/>
  <c r="AA160" i="11"/>
  <c r="Z160" i="11"/>
  <c r="Y160" i="11"/>
  <c r="X160" i="11"/>
  <c r="W160" i="11"/>
  <c r="V160" i="11"/>
  <c r="U160" i="11"/>
  <c r="AE160" i="11" s="1"/>
  <c r="T160" i="11"/>
  <c r="S160" i="11"/>
  <c r="AD159" i="11"/>
  <c r="AC159" i="11"/>
  <c r="AB159" i="11"/>
  <c r="AA159" i="11"/>
  <c r="Z159" i="11"/>
  <c r="Y159" i="11"/>
  <c r="X159" i="11"/>
  <c r="W159" i="11"/>
  <c r="V159" i="11"/>
  <c r="U159" i="11"/>
  <c r="AE159" i="11" s="1"/>
  <c r="T159" i="11"/>
  <c r="S159" i="11"/>
  <c r="AD158" i="11"/>
  <c r="AC158" i="11"/>
  <c r="AB158" i="11"/>
  <c r="AA158" i="11"/>
  <c r="Z158" i="11"/>
  <c r="Y158" i="11"/>
  <c r="X158" i="11"/>
  <c r="W158" i="11"/>
  <c r="V158" i="11"/>
  <c r="U158" i="11"/>
  <c r="AE158" i="11" s="1"/>
  <c r="T158" i="11"/>
  <c r="S158" i="11"/>
  <c r="AD157" i="11"/>
  <c r="AC157" i="11"/>
  <c r="AB157" i="11"/>
  <c r="AA157" i="11"/>
  <c r="Z157" i="11"/>
  <c r="Y157" i="11"/>
  <c r="X157" i="11"/>
  <c r="W157" i="11"/>
  <c r="V157" i="11"/>
  <c r="U157" i="11"/>
  <c r="AE157" i="11" s="1"/>
  <c r="T157" i="11"/>
  <c r="S157" i="11"/>
  <c r="AD156" i="11"/>
  <c r="AC156" i="11"/>
  <c r="AB156" i="11"/>
  <c r="AA156" i="11"/>
  <c r="Z156" i="11"/>
  <c r="Y156" i="11"/>
  <c r="X156" i="11"/>
  <c r="W156" i="11"/>
  <c r="V156" i="11"/>
  <c r="U156" i="11"/>
  <c r="AE156" i="11" s="1"/>
  <c r="T156" i="11"/>
  <c r="S156" i="11"/>
  <c r="AD155" i="11"/>
  <c r="AC155" i="11"/>
  <c r="AB155" i="11"/>
  <c r="AA155" i="11"/>
  <c r="Z155" i="11"/>
  <c r="Y155" i="11"/>
  <c r="X155" i="11"/>
  <c r="W155" i="11"/>
  <c r="V155" i="11"/>
  <c r="U155" i="11"/>
  <c r="AE155" i="11" s="1"/>
  <c r="T155" i="11"/>
  <c r="S155" i="11"/>
  <c r="AD154" i="11"/>
  <c r="AC154" i="11"/>
  <c r="AB154" i="11"/>
  <c r="AA154" i="11"/>
  <c r="Z154" i="11"/>
  <c r="Y154" i="11"/>
  <c r="X154" i="11"/>
  <c r="W154" i="11"/>
  <c r="V154" i="11"/>
  <c r="U154" i="11"/>
  <c r="AE154" i="11" s="1"/>
  <c r="T154" i="11"/>
  <c r="S154" i="11"/>
  <c r="AD153" i="11"/>
  <c r="AC153" i="11"/>
  <c r="AB153" i="11"/>
  <c r="AA153" i="11"/>
  <c r="Z153" i="11"/>
  <c r="Y153" i="11"/>
  <c r="X153" i="11"/>
  <c r="W153" i="11"/>
  <c r="V153" i="11"/>
  <c r="U153" i="11"/>
  <c r="AE153" i="11" s="1"/>
  <c r="T153" i="11"/>
  <c r="S153" i="11"/>
  <c r="AD152" i="11"/>
  <c r="AC152" i="11"/>
  <c r="AB152" i="11"/>
  <c r="AA152" i="11"/>
  <c r="Z152" i="11"/>
  <c r="Y152" i="11"/>
  <c r="X152" i="11"/>
  <c r="W152" i="11"/>
  <c r="V152" i="11"/>
  <c r="U152" i="11"/>
  <c r="AE152" i="11" s="1"/>
  <c r="T152" i="11"/>
  <c r="S152" i="11"/>
  <c r="AD151" i="11"/>
  <c r="AC151" i="11"/>
  <c r="AB151" i="11"/>
  <c r="AA151" i="11"/>
  <c r="Z151" i="11"/>
  <c r="Y151" i="11"/>
  <c r="X151" i="11"/>
  <c r="W151" i="11"/>
  <c r="V151" i="11"/>
  <c r="U151" i="11"/>
  <c r="AE151" i="11" s="1"/>
  <c r="T151" i="11"/>
  <c r="S151" i="11"/>
  <c r="AD150" i="11"/>
  <c r="AC150" i="11"/>
  <c r="AB150" i="11"/>
  <c r="AA150" i="11"/>
  <c r="Z150" i="11"/>
  <c r="Y150" i="11"/>
  <c r="X150" i="11"/>
  <c r="W150" i="11"/>
  <c r="V150" i="11"/>
  <c r="U150" i="11"/>
  <c r="AE150" i="11" s="1"/>
  <c r="T150" i="11"/>
  <c r="S150" i="11"/>
  <c r="AD149" i="11"/>
  <c r="AC149" i="11"/>
  <c r="AB149" i="11"/>
  <c r="AA149" i="11"/>
  <c r="Z149" i="11"/>
  <c r="Y149" i="11"/>
  <c r="X149" i="11"/>
  <c r="W149" i="11"/>
  <c r="V149" i="11"/>
  <c r="U149" i="11"/>
  <c r="AE149" i="11" s="1"/>
  <c r="T149" i="11"/>
  <c r="S149" i="11"/>
  <c r="AD148" i="11"/>
  <c r="AC148" i="11"/>
  <c r="AB148" i="11"/>
  <c r="AA148" i="11"/>
  <c r="Z148" i="11"/>
  <c r="Y148" i="11"/>
  <c r="X148" i="11"/>
  <c r="W148" i="11"/>
  <c r="V148" i="11"/>
  <c r="U148" i="11"/>
  <c r="AE148" i="11" s="1"/>
  <c r="T148" i="11"/>
  <c r="S148" i="11"/>
  <c r="AD147" i="11"/>
  <c r="AC147" i="11"/>
  <c r="AB147" i="11"/>
  <c r="AA147" i="11"/>
  <c r="Z147" i="11"/>
  <c r="Y147" i="11"/>
  <c r="X147" i="11"/>
  <c r="W147" i="11"/>
  <c r="V147" i="11"/>
  <c r="U147" i="11"/>
  <c r="AE147" i="11" s="1"/>
  <c r="T147" i="11"/>
  <c r="S147" i="11"/>
  <c r="AD146" i="11"/>
  <c r="AC146" i="11"/>
  <c r="AB146" i="11"/>
  <c r="AA146" i="11"/>
  <c r="Z146" i="11"/>
  <c r="Y146" i="11"/>
  <c r="X146" i="11"/>
  <c r="W146" i="11"/>
  <c r="V146" i="11"/>
  <c r="U146" i="11"/>
  <c r="AE146" i="11" s="1"/>
  <c r="T146" i="11"/>
  <c r="S146" i="11"/>
  <c r="AD145" i="11"/>
  <c r="AC145" i="11"/>
  <c r="AB145" i="11"/>
  <c r="AA145" i="11"/>
  <c r="Z145" i="11"/>
  <c r="Y145" i="11"/>
  <c r="X145" i="11"/>
  <c r="W145" i="11"/>
  <c r="V145" i="11"/>
  <c r="U145" i="11"/>
  <c r="AE145" i="11" s="1"/>
  <c r="T145" i="11"/>
  <c r="S145" i="11"/>
  <c r="AD144" i="11"/>
  <c r="AC144" i="11"/>
  <c r="AB144" i="11"/>
  <c r="AA144" i="11"/>
  <c r="Z144" i="11"/>
  <c r="Y144" i="11"/>
  <c r="X144" i="11"/>
  <c r="W144" i="11"/>
  <c r="V144" i="11"/>
  <c r="U144" i="11"/>
  <c r="AE144" i="11" s="1"/>
  <c r="T144" i="11"/>
  <c r="S144" i="11"/>
  <c r="AD141" i="11"/>
  <c r="AC141" i="11"/>
  <c r="AB141" i="11"/>
  <c r="AA141" i="11"/>
  <c r="Z141" i="11"/>
  <c r="Y141" i="11"/>
  <c r="X141" i="11"/>
  <c r="W141" i="11"/>
  <c r="V141" i="11"/>
  <c r="U141" i="11"/>
  <c r="AE141" i="11" s="1"/>
  <c r="T141" i="11"/>
  <c r="S141" i="11"/>
  <c r="S139" i="11"/>
  <c r="AD135" i="11"/>
  <c r="AC135" i="11"/>
  <c r="AB135" i="11"/>
  <c r="AA135" i="11"/>
  <c r="Z135" i="11"/>
  <c r="Y135" i="11"/>
  <c r="X135" i="11"/>
  <c r="W135" i="11"/>
  <c r="V135" i="11"/>
  <c r="U135" i="11"/>
  <c r="AE135" i="11" s="1"/>
  <c r="T135" i="11"/>
  <c r="S135" i="11"/>
  <c r="AD134" i="11"/>
  <c r="AC134" i="11"/>
  <c r="AB134" i="11"/>
  <c r="AA134" i="11"/>
  <c r="Z134" i="11"/>
  <c r="Y134" i="11"/>
  <c r="X134" i="11"/>
  <c r="W134" i="11"/>
  <c r="V134" i="11"/>
  <c r="U134" i="11"/>
  <c r="AE134" i="11" s="1"/>
  <c r="T134" i="11"/>
  <c r="S134" i="11"/>
  <c r="AD133" i="11"/>
  <c r="AC133" i="11"/>
  <c r="AB133" i="11"/>
  <c r="AA133" i="11"/>
  <c r="Z133" i="11"/>
  <c r="Y133" i="11"/>
  <c r="X133" i="11"/>
  <c r="W133" i="11"/>
  <c r="V133" i="11"/>
  <c r="U133" i="11"/>
  <c r="AE133" i="11" s="1"/>
  <c r="T133" i="11"/>
  <c r="S133" i="11"/>
  <c r="AD132" i="11"/>
  <c r="AC132" i="11"/>
  <c r="AB132" i="11"/>
  <c r="AA132" i="11"/>
  <c r="Z132" i="11"/>
  <c r="Y132" i="11"/>
  <c r="X132" i="11"/>
  <c r="W132" i="11"/>
  <c r="V132" i="11"/>
  <c r="U132" i="11"/>
  <c r="AE132" i="11" s="1"/>
  <c r="T132" i="11"/>
  <c r="S132" i="11"/>
  <c r="AD131" i="11"/>
  <c r="AC131" i="11"/>
  <c r="AB131" i="11"/>
  <c r="AA131" i="11"/>
  <c r="Z131" i="11"/>
  <c r="Y131" i="11"/>
  <c r="X131" i="11"/>
  <c r="W131" i="11"/>
  <c r="V131" i="11"/>
  <c r="U131" i="11"/>
  <c r="AE131" i="11" s="1"/>
  <c r="T131" i="11"/>
  <c r="S131" i="11"/>
  <c r="AD130" i="11"/>
  <c r="AC130" i="11"/>
  <c r="AB130" i="11"/>
  <c r="AA130" i="11"/>
  <c r="Z130" i="11"/>
  <c r="Y130" i="11"/>
  <c r="X130" i="11"/>
  <c r="W130" i="11"/>
  <c r="V130" i="11"/>
  <c r="U130" i="11"/>
  <c r="AE130" i="11" s="1"/>
  <c r="T130" i="11"/>
  <c r="S130" i="11"/>
  <c r="AD129" i="11"/>
  <c r="AC129" i="11"/>
  <c r="AB129" i="11"/>
  <c r="AA129" i="11"/>
  <c r="Z129" i="11"/>
  <c r="Y129" i="11"/>
  <c r="X129" i="11"/>
  <c r="W129" i="11"/>
  <c r="V129" i="11"/>
  <c r="U129" i="11"/>
  <c r="AE129" i="11" s="1"/>
  <c r="T129" i="11"/>
  <c r="S129" i="11"/>
  <c r="AD128" i="11"/>
  <c r="AC128" i="11"/>
  <c r="AB128" i="11"/>
  <c r="AA128" i="11"/>
  <c r="Z128" i="11"/>
  <c r="Y128" i="11"/>
  <c r="X128" i="11"/>
  <c r="W128" i="11"/>
  <c r="V128" i="11"/>
  <c r="U128" i="11"/>
  <c r="AE128" i="11" s="1"/>
  <c r="T128" i="11"/>
  <c r="S128" i="11"/>
  <c r="AD127" i="11"/>
  <c r="AC127" i="11"/>
  <c r="AB127" i="11"/>
  <c r="AA127" i="11"/>
  <c r="Z127" i="11"/>
  <c r="Y127" i="11"/>
  <c r="X127" i="11"/>
  <c r="W127" i="11"/>
  <c r="V127" i="11"/>
  <c r="U127" i="11"/>
  <c r="AE127" i="11" s="1"/>
  <c r="T127" i="11"/>
  <c r="S127" i="11"/>
  <c r="AD126" i="11"/>
  <c r="AC126" i="11"/>
  <c r="AB126" i="11"/>
  <c r="AA126" i="11"/>
  <c r="Z126" i="11"/>
  <c r="Y126" i="11"/>
  <c r="X126" i="11"/>
  <c r="W126" i="11"/>
  <c r="V126" i="11"/>
  <c r="U126" i="11"/>
  <c r="AE126" i="11" s="1"/>
  <c r="T126" i="11"/>
  <c r="S126" i="11"/>
  <c r="AD125" i="11"/>
  <c r="AC125" i="11"/>
  <c r="AB125" i="11"/>
  <c r="AA125" i="11"/>
  <c r="Z125" i="11"/>
  <c r="Y125" i="11"/>
  <c r="X125" i="11"/>
  <c r="W125" i="11"/>
  <c r="V125" i="11"/>
  <c r="U125" i="11"/>
  <c r="AE125" i="11" s="1"/>
  <c r="T125" i="11"/>
  <c r="S125" i="11"/>
  <c r="AD124" i="11"/>
  <c r="AC124" i="11"/>
  <c r="AB124" i="11"/>
  <c r="AA124" i="11"/>
  <c r="Z124" i="11"/>
  <c r="Y124" i="11"/>
  <c r="X124" i="11"/>
  <c r="W124" i="11"/>
  <c r="V124" i="11"/>
  <c r="U124" i="11"/>
  <c r="AE124" i="11" s="1"/>
  <c r="T124" i="11"/>
  <c r="S124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2" i="11"/>
  <c r="AD34" i="11"/>
  <c r="AC34" i="11"/>
  <c r="AB34" i="11"/>
  <c r="AA34" i="11"/>
  <c r="Z34" i="11"/>
  <c r="Y34" i="11"/>
  <c r="X34" i="11"/>
  <c r="W34" i="11"/>
  <c r="V34" i="11"/>
  <c r="U34" i="11"/>
  <c r="AE34" i="11" s="1"/>
  <c r="T34" i="11"/>
  <c r="S34" i="11"/>
  <c r="AD32" i="11"/>
  <c r="AC32" i="11"/>
  <c r="AB32" i="11"/>
  <c r="AA32" i="11"/>
  <c r="Z32" i="11"/>
  <c r="Y32" i="11"/>
  <c r="X32" i="11"/>
  <c r="W32" i="11"/>
  <c r="V32" i="11"/>
  <c r="U32" i="11"/>
  <c r="AE32" i="11" s="1"/>
  <c r="T32" i="11"/>
  <c r="S3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R120" i="11"/>
  <c r="Q120" i="11"/>
  <c r="P120" i="11"/>
  <c r="O120" i="11"/>
  <c r="N120" i="11"/>
  <c r="M120" i="11"/>
  <c r="L120" i="11"/>
  <c r="K120" i="11"/>
  <c r="J120" i="11"/>
  <c r="I120" i="11"/>
  <c r="H120" i="11"/>
  <c r="R119" i="11"/>
  <c r="Q119" i="11"/>
  <c r="P119" i="11"/>
  <c r="O119" i="11"/>
  <c r="N119" i="11"/>
  <c r="M119" i="11"/>
  <c r="L119" i="11"/>
  <c r="K119" i="11"/>
  <c r="J119" i="11"/>
  <c r="I119" i="11"/>
  <c r="H119" i="11"/>
  <c r="P138" i="11"/>
  <c r="O138" i="11"/>
  <c r="H138" i="11"/>
  <c r="Q77" i="11"/>
  <c r="N77" i="11"/>
  <c r="M77" i="11"/>
  <c r="I77" i="11"/>
  <c r="S17" i="11"/>
  <c r="N69" i="11"/>
  <c r="Q68" i="11"/>
  <c r="I68" i="11"/>
  <c r="N67" i="11"/>
  <c r="C61" i="11"/>
  <c r="AF274" i="11" l="1"/>
  <c r="AF280" i="11"/>
  <c r="AG280" i="11" s="1"/>
  <c r="AH280" i="11" s="1"/>
  <c r="AJ280" i="11" s="1"/>
  <c r="AF282" i="11"/>
  <c r="S20" i="11"/>
  <c r="G119" i="11"/>
  <c r="S23" i="11"/>
  <c r="G120" i="11"/>
  <c r="N97" i="11"/>
  <c r="AF295" i="11"/>
  <c r="AG295" i="11" s="1"/>
  <c r="AH295" i="11" s="1"/>
  <c r="AJ295" i="11" s="1"/>
  <c r="AF297" i="11"/>
  <c r="AG297" i="11" s="1"/>
  <c r="AH297" i="11" s="1"/>
  <c r="AJ297" i="11" s="1"/>
  <c r="AF299" i="11"/>
  <c r="AG299" i="11" s="1"/>
  <c r="AF301" i="11"/>
  <c r="I72" i="11"/>
  <c r="Q86" i="11"/>
  <c r="R96" i="11"/>
  <c r="G97" i="11"/>
  <c r="I96" i="11"/>
  <c r="Q96" i="11"/>
  <c r="M97" i="11"/>
  <c r="O97" i="11"/>
  <c r="T21" i="11"/>
  <c r="L47" i="11"/>
  <c r="L98" i="11" s="1"/>
  <c r="L96" i="11"/>
  <c r="H97" i="11"/>
  <c r="P97" i="11"/>
  <c r="J47" i="11"/>
  <c r="J98" i="11" s="1"/>
  <c r="J96" i="11"/>
  <c r="M47" i="11"/>
  <c r="M98" i="11" s="1"/>
  <c r="M96" i="11"/>
  <c r="I97" i="11"/>
  <c r="Q97" i="11"/>
  <c r="N47" i="11"/>
  <c r="N98" i="11" s="1"/>
  <c r="N96" i="11"/>
  <c r="J97" i="11"/>
  <c r="R97" i="11"/>
  <c r="G47" i="11"/>
  <c r="G98" i="11" s="1"/>
  <c r="G96" i="11"/>
  <c r="O47" i="11"/>
  <c r="O98" i="11" s="1"/>
  <c r="O96" i="11"/>
  <c r="K97" i="11"/>
  <c r="K47" i="11"/>
  <c r="K98" i="11" s="1"/>
  <c r="K96" i="11"/>
  <c r="H47" i="11"/>
  <c r="H98" i="11" s="1"/>
  <c r="H96" i="11"/>
  <c r="P47" i="11"/>
  <c r="P98" i="11" s="1"/>
  <c r="P96" i="11"/>
  <c r="L97" i="11"/>
  <c r="AF152" i="11"/>
  <c r="AI152" i="11" s="1"/>
  <c r="AF226" i="11"/>
  <c r="AF305" i="11"/>
  <c r="AG305" i="11" s="1"/>
  <c r="AH305" i="11" s="1"/>
  <c r="AJ305" i="11" s="1"/>
  <c r="AF199" i="11"/>
  <c r="AG282" i="11"/>
  <c r="AB222" i="11"/>
  <c r="AF264" i="11"/>
  <c r="AG264" i="11" s="1"/>
  <c r="AF266" i="11"/>
  <c r="AG266" i="11" s="1"/>
  <c r="AH266" i="11" s="1"/>
  <c r="AJ266" i="11" s="1"/>
  <c r="AF272" i="11"/>
  <c r="AF315" i="11"/>
  <c r="AG315" i="11" s="1"/>
  <c r="AF317" i="11"/>
  <c r="AF319" i="11"/>
  <c r="AF148" i="11"/>
  <c r="AF158" i="11"/>
  <c r="AF160" i="11"/>
  <c r="AI160" i="11" s="1"/>
  <c r="AF164" i="11"/>
  <c r="AI164" i="11" s="1"/>
  <c r="AF166" i="11"/>
  <c r="AI166" i="11" s="1"/>
  <c r="AF170" i="11"/>
  <c r="AF172" i="11"/>
  <c r="AG199" i="11"/>
  <c r="AF219" i="11"/>
  <c r="AF237" i="11"/>
  <c r="AG237" i="11" s="1"/>
  <c r="N81" i="11"/>
  <c r="AF144" i="11"/>
  <c r="AI144" i="11" s="1"/>
  <c r="AF253" i="11"/>
  <c r="AG253" i="11" s="1"/>
  <c r="AH253" i="11" s="1"/>
  <c r="AF284" i="11"/>
  <c r="AG284" i="11" s="1"/>
  <c r="AH284" i="11" s="1"/>
  <c r="AJ284" i="11" s="1"/>
  <c r="AF288" i="11"/>
  <c r="AG288" i="11" s="1"/>
  <c r="AH288" i="11" s="1"/>
  <c r="AJ288" i="11" s="1"/>
  <c r="AF290" i="11"/>
  <c r="AG290" i="11" s="1"/>
  <c r="AH290" i="11" s="1"/>
  <c r="AJ290" i="11" s="1"/>
  <c r="AF292" i="11"/>
  <c r="AF307" i="11"/>
  <c r="AG307" i="11" s="1"/>
  <c r="AH307" i="11" s="1"/>
  <c r="AJ307" i="11" s="1"/>
  <c r="AF309" i="11"/>
  <c r="AG309" i="11" s="1"/>
  <c r="AF32" i="11"/>
  <c r="AG32" i="11" s="1"/>
  <c r="AF183" i="11"/>
  <c r="AG183" i="11" s="1"/>
  <c r="AH183" i="11" s="1"/>
  <c r="AJ183" i="11" s="1"/>
  <c r="AF213" i="11"/>
  <c r="AG213" i="11" s="1"/>
  <c r="AH213" i="11" s="1"/>
  <c r="AJ213" i="11" s="1"/>
  <c r="AF215" i="11"/>
  <c r="AF218" i="11"/>
  <c r="AG218" i="11" s="1"/>
  <c r="AH218" i="11" s="1"/>
  <c r="AG219" i="11"/>
  <c r="AF229" i="11"/>
  <c r="AF127" i="11"/>
  <c r="AG127" i="11" s="1"/>
  <c r="U327" i="11"/>
  <c r="AE327" i="11" s="1"/>
  <c r="AG226" i="11"/>
  <c r="AH226" i="11" s="1"/>
  <c r="AJ226" i="11" s="1"/>
  <c r="AF245" i="11"/>
  <c r="AF258" i="11"/>
  <c r="AI258" i="11" s="1"/>
  <c r="AF313" i="11"/>
  <c r="AG313" i="11" s="1"/>
  <c r="AF151" i="11"/>
  <c r="AG151" i="11" s="1"/>
  <c r="AH151" i="11" s="1"/>
  <c r="AJ151" i="11" s="1"/>
  <c r="AF203" i="11"/>
  <c r="AG203" i="11" s="1"/>
  <c r="AH203" i="11" s="1"/>
  <c r="AJ203" i="11" s="1"/>
  <c r="AG274" i="11"/>
  <c r="AH274" i="11" s="1"/>
  <c r="AJ274" i="11" s="1"/>
  <c r="U222" i="11"/>
  <c r="AE222" i="11" s="1"/>
  <c r="AG272" i="11"/>
  <c r="AH272" i="11" s="1"/>
  <c r="AJ272" i="11" s="1"/>
  <c r="AG317" i="11"/>
  <c r="AG319" i="11"/>
  <c r="AG301" i="11"/>
  <c r="AF126" i="11"/>
  <c r="AI126" i="11" s="1"/>
  <c r="AF157" i="11"/>
  <c r="AG157" i="11" s="1"/>
  <c r="AF134" i="11"/>
  <c r="AI134" i="11" s="1"/>
  <c r="AF155" i="11"/>
  <c r="AG155" i="11" s="1"/>
  <c r="AH155" i="11" s="1"/>
  <c r="AJ155" i="11" s="1"/>
  <c r="AF165" i="11"/>
  <c r="AG165" i="11" s="1"/>
  <c r="AF177" i="11"/>
  <c r="AG177" i="11" s="1"/>
  <c r="AH177" i="11" s="1"/>
  <c r="AJ177" i="11" s="1"/>
  <c r="AF184" i="11"/>
  <c r="AF193" i="11"/>
  <c r="AG193" i="11" s="1"/>
  <c r="AH193" i="11" s="1"/>
  <c r="AJ193" i="11" s="1"/>
  <c r="T222" i="11"/>
  <c r="AF223" i="11"/>
  <c r="AI226" i="11"/>
  <c r="AF232" i="11"/>
  <c r="AI232" i="11" s="1"/>
  <c r="AF240" i="11"/>
  <c r="AI240" i="11" s="1"/>
  <c r="AF248" i="11"/>
  <c r="AI248" i="11" s="1"/>
  <c r="AF262" i="11"/>
  <c r="AG262" i="11" s="1"/>
  <c r="AF303" i="11"/>
  <c r="AG303" i="11" s="1"/>
  <c r="AH303" i="11" s="1"/>
  <c r="AJ303" i="11" s="1"/>
  <c r="AF311" i="11"/>
  <c r="AG311" i="11" s="1"/>
  <c r="AH311" i="11" s="1"/>
  <c r="AF321" i="11"/>
  <c r="AG321" i="11" s="1"/>
  <c r="V327" i="11"/>
  <c r="AF131" i="11"/>
  <c r="AG131" i="11" s="1"/>
  <c r="AF145" i="11"/>
  <c r="AG145" i="11" s="1"/>
  <c r="AH145" i="11" s="1"/>
  <c r="AJ145" i="11" s="1"/>
  <c r="W327" i="11"/>
  <c r="I46" i="11"/>
  <c r="I47" i="11"/>
  <c r="I98" i="11" s="1"/>
  <c r="Q47" i="11"/>
  <c r="Q98" i="11" s="1"/>
  <c r="AF147" i="11"/>
  <c r="AG147" i="11" s="1"/>
  <c r="AH147" i="11" s="1"/>
  <c r="AJ147" i="11" s="1"/>
  <c r="AF162" i="11"/>
  <c r="AF167" i="11"/>
  <c r="AG167" i="11" s="1"/>
  <c r="AH167" i="11" s="1"/>
  <c r="AJ167" i="11" s="1"/>
  <c r="AF181" i="11"/>
  <c r="AG181" i="11" s="1"/>
  <c r="AF234" i="11"/>
  <c r="AG234" i="11" s="1"/>
  <c r="AH234" i="11" s="1"/>
  <c r="AF242" i="11"/>
  <c r="AG242" i="11" s="1"/>
  <c r="AH242" i="11" s="1"/>
  <c r="X327" i="11"/>
  <c r="H72" i="11"/>
  <c r="P72" i="11"/>
  <c r="H76" i="11"/>
  <c r="P76" i="11"/>
  <c r="R44" i="11"/>
  <c r="R47" i="11"/>
  <c r="R98" i="11" s="1"/>
  <c r="AF128" i="11"/>
  <c r="AI128" i="11" s="1"/>
  <c r="AF159" i="11"/>
  <c r="AG159" i="11" s="1"/>
  <c r="AF169" i="11"/>
  <c r="AG169" i="11" s="1"/>
  <c r="AF231" i="11"/>
  <c r="AI231" i="11" s="1"/>
  <c r="AF239" i="11"/>
  <c r="AI239" i="11" s="1"/>
  <c r="AF247" i="11"/>
  <c r="AI247" i="11" s="1"/>
  <c r="AG292" i="11"/>
  <c r="AH292" i="11" s="1"/>
  <c r="AJ292" i="11" s="1"/>
  <c r="AF125" i="11"/>
  <c r="AG125" i="11" s="1"/>
  <c r="AF130" i="11"/>
  <c r="AI130" i="11" s="1"/>
  <c r="AF149" i="11"/>
  <c r="AG149" i="11" s="1"/>
  <c r="AH149" i="11" s="1"/>
  <c r="AJ149" i="11" s="1"/>
  <c r="AF185" i="11"/>
  <c r="AG185" i="11" s="1"/>
  <c r="AH185" i="11" s="1"/>
  <c r="AJ185" i="11" s="1"/>
  <c r="AF205" i="11"/>
  <c r="AG205" i="11" s="1"/>
  <c r="AH205" i="11" s="1"/>
  <c r="AJ205" i="11" s="1"/>
  <c r="AF228" i="11"/>
  <c r="AG228" i="11" s="1"/>
  <c r="AH228" i="11" s="1"/>
  <c r="AF236" i="11"/>
  <c r="AI236" i="11" s="1"/>
  <c r="AF244" i="11"/>
  <c r="AI244" i="11" s="1"/>
  <c r="AF252" i="11"/>
  <c r="AG252" i="11" s="1"/>
  <c r="AH252" i="11" s="1"/>
  <c r="AF156" i="11"/>
  <c r="AG156" i="11" s="1"/>
  <c r="AF161" i="11"/>
  <c r="AG161" i="11" s="1"/>
  <c r="AH161" i="11" s="1"/>
  <c r="AJ161" i="11" s="1"/>
  <c r="AF171" i="11"/>
  <c r="AG171" i="11" s="1"/>
  <c r="AH171" i="11" s="1"/>
  <c r="AJ171" i="11" s="1"/>
  <c r="AF178" i="11"/>
  <c r="AG178" i="11" s="1"/>
  <c r="AF187" i="11"/>
  <c r="AG187" i="11" s="1"/>
  <c r="AF194" i="11"/>
  <c r="AG194" i="11" s="1"/>
  <c r="AH194" i="11" s="1"/>
  <c r="AJ194" i="11" s="1"/>
  <c r="AF214" i="11"/>
  <c r="AG214" i="11" s="1"/>
  <c r="AH214" i="11" s="1"/>
  <c r="AJ214" i="11" s="1"/>
  <c r="AF233" i="11"/>
  <c r="AI233" i="11" s="1"/>
  <c r="AF241" i="11"/>
  <c r="AG241" i="11" s="1"/>
  <c r="AH241" i="11" s="1"/>
  <c r="AF276" i="11"/>
  <c r="AG276" i="11" s="1"/>
  <c r="AF286" i="11"/>
  <c r="AI286" i="11" s="1"/>
  <c r="S327" i="11"/>
  <c r="AF195" i="11"/>
  <c r="AG195" i="11" s="1"/>
  <c r="AH195" i="11" s="1"/>
  <c r="AJ195" i="11" s="1"/>
  <c r="AF132" i="11"/>
  <c r="AI132" i="11" s="1"/>
  <c r="AF163" i="11"/>
  <c r="AG163" i="11" s="1"/>
  <c r="AF173" i="11"/>
  <c r="AG173" i="11" s="1"/>
  <c r="AH173" i="11" s="1"/>
  <c r="AJ173" i="11" s="1"/>
  <c r="AF189" i="11"/>
  <c r="AG189" i="11" s="1"/>
  <c r="AH189" i="11" s="1"/>
  <c r="AJ189" i="11" s="1"/>
  <c r="AF220" i="11"/>
  <c r="AI220" i="11" s="1"/>
  <c r="AF224" i="11"/>
  <c r="AI224" i="11" s="1"/>
  <c r="AF230" i="11"/>
  <c r="AG230" i="11" s="1"/>
  <c r="AH230" i="11" s="1"/>
  <c r="AJ230" i="11" s="1"/>
  <c r="AF238" i="11"/>
  <c r="AI238" i="11" s="1"/>
  <c r="AF246" i="11"/>
  <c r="AI246" i="11" s="1"/>
  <c r="AF254" i="11"/>
  <c r="AI254" i="11" s="1"/>
  <c r="AF268" i="11"/>
  <c r="AG268" i="11" s="1"/>
  <c r="AF278" i="11"/>
  <c r="AI278" i="11" s="1"/>
  <c r="T327" i="11"/>
  <c r="AF179" i="11"/>
  <c r="AG179" i="11" s="1"/>
  <c r="AH179" i="11" s="1"/>
  <c r="AJ179" i="11" s="1"/>
  <c r="H68" i="11"/>
  <c r="P68" i="11"/>
  <c r="AF124" i="11"/>
  <c r="AI124" i="11" s="1"/>
  <c r="AF153" i="11"/>
  <c r="AG153" i="11" s="1"/>
  <c r="AH153" i="11" s="1"/>
  <c r="AF175" i="11"/>
  <c r="AG175" i="11" s="1"/>
  <c r="AH175" i="11" s="1"/>
  <c r="AF191" i="11"/>
  <c r="AG191" i="11" s="1"/>
  <c r="AH191" i="11" s="1"/>
  <c r="AJ191" i="11" s="1"/>
  <c r="AF200" i="11"/>
  <c r="AG200" i="11" s="1"/>
  <c r="AF202" i="11"/>
  <c r="AI202" i="11" s="1"/>
  <c r="AF227" i="11"/>
  <c r="AF235" i="11"/>
  <c r="AG235" i="11" s="1"/>
  <c r="AF243" i="11"/>
  <c r="AG243" i="11" s="1"/>
  <c r="AF251" i="11"/>
  <c r="AG251" i="11" s="1"/>
  <c r="AH251" i="11" s="1"/>
  <c r="AF260" i="11"/>
  <c r="AG260" i="11" s="1"/>
  <c r="AH260" i="11" s="1"/>
  <c r="AJ260" i="11" s="1"/>
  <c r="AF270" i="11"/>
  <c r="AC327" i="11"/>
  <c r="H70" i="11"/>
  <c r="P70" i="11"/>
  <c r="H85" i="11"/>
  <c r="T140" i="11"/>
  <c r="M67" i="11"/>
  <c r="M69" i="11"/>
  <c r="M81" i="11"/>
  <c r="T41" i="11"/>
  <c r="K67" i="11"/>
  <c r="K69" i="11"/>
  <c r="K72" i="11"/>
  <c r="K76" i="11"/>
  <c r="K81" i="11"/>
  <c r="K66" i="11"/>
  <c r="K68" i="11"/>
  <c r="K70" i="11"/>
  <c r="K74" i="11"/>
  <c r="K77" i="11"/>
  <c r="K85" i="11"/>
  <c r="L81" i="11"/>
  <c r="I11" i="11"/>
  <c r="I13" i="11" s="1"/>
  <c r="J81" i="11"/>
  <c r="R81" i="11"/>
  <c r="T139" i="11"/>
  <c r="J66" i="11"/>
  <c r="R66" i="11"/>
  <c r="J68" i="11"/>
  <c r="R68" i="11"/>
  <c r="J70" i="11"/>
  <c r="R70" i="11"/>
  <c r="J74" i="11"/>
  <c r="R74" i="11"/>
  <c r="R77" i="11"/>
  <c r="Y12" i="11"/>
  <c r="Y16" i="11"/>
  <c r="V19" i="11"/>
  <c r="J67" i="11"/>
  <c r="R67" i="11"/>
  <c r="J69" i="11"/>
  <c r="R69" i="11"/>
  <c r="J72" i="11"/>
  <c r="R72" i="11"/>
  <c r="J76" i="11"/>
  <c r="R76" i="11"/>
  <c r="L77" i="11"/>
  <c r="T20" i="11"/>
  <c r="V21" i="11"/>
  <c r="V36" i="11"/>
  <c r="O81" i="11"/>
  <c r="T23" i="11"/>
  <c r="V30" i="11"/>
  <c r="AB20" i="11"/>
  <c r="U21" i="11"/>
  <c r="AE21" i="11" s="1"/>
  <c r="U24" i="11"/>
  <c r="AE24" i="11" s="1"/>
  <c r="V26" i="11"/>
  <c r="H80" i="11"/>
  <c r="Y8" i="11"/>
  <c r="Y10" i="11"/>
  <c r="AB17" i="11"/>
  <c r="O77" i="11"/>
  <c r="AD37" i="11"/>
  <c r="T19" i="11"/>
  <c r="V24" i="11"/>
  <c r="AA20" i="11"/>
  <c r="V28" i="11"/>
  <c r="V43" i="11"/>
  <c r="Q72" i="11"/>
  <c r="O76" i="11"/>
  <c r="V25" i="11"/>
  <c r="O44" i="11"/>
  <c r="O85" i="11"/>
  <c r="X139" i="11"/>
  <c r="G67" i="11"/>
  <c r="H67" i="11"/>
  <c r="P67" i="11"/>
  <c r="I70" i="11"/>
  <c r="Q70" i="11"/>
  <c r="I76" i="11"/>
  <c r="Q76" i="11"/>
  <c r="T17" i="11"/>
  <c r="Z19" i="11"/>
  <c r="U19" i="11"/>
  <c r="AE19" i="11" s="1"/>
  <c r="AC28" i="11"/>
  <c r="T30" i="11"/>
  <c r="S37" i="11"/>
  <c r="G44" i="11"/>
  <c r="H86" i="11"/>
  <c r="G92" i="11"/>
  <c r="Y14" i="11"/>
  <c r="I67" i="11"/>
  <c r="Q67" i="11"/>
  <c r="G69" i="11"/>
  <c r="O69" i="11"/>
  <c r="O74" i="11"/>
  <c r="AA17" i="11"/>
  <c r="T26" i="11"/>
  <c r="S28" i="11"/>
  <c r="U30" i="11"/>
  <c r="AE30" i="11" s="1"/>
  <c r="T36" i="11"/>
  <c r="T37" i="11"/>
  <c r="G11" i="11"/>
  <c r="G71" i="11" s="1"/>
  <c r="O66" i="11"/>
  <c r="H69" i="11"/>
  <c r="P69" i="11"/>
  <c r="H74" i="11"/>
  <c r="P74" i="11"/>
  <c r="V20" i="11"/>
  <c r="H81" i="11"/>
  <c r="P81" i="11"/>
  <c r="S25" i="11"/>
  <c r="U26" i="11"/>
  <c r="AE26" i="11" s="1"/>
  <c r="T28" i="11"/>
  <c r="Z36" i="11"/>
  <c r="U36" i="11"/>
  <c r="U94" i="11" s="1"/>
  <c r="V37" i="11"/>
  <c r="S43" i="11"/>
  <c r="O83" i="11"/>
  <c r="Y9" i="11"/>
  <c r="H66" i="11"/>
  <c r="P66" i="11"/>
  <c r="Y7" i="11"/>
  <c r="I69" i="11"/>
  <c r="Q69" i="11"/>
  <c r="I74" i="11"/>
  <c r="Q74" i="11"/>
  <c r="P80" i="11"/>
  <c r="I81" i="11"/>
  <c r="Q81" i="11"/>
  <c r="T24" i="11"/>
  <c r="T25" i="11"/>
  <c r="AA28" i="11"/>
  <c r="T43" i="11"/>
  <c r="O79" i="11"/>
  <c r="G88" i="11"/>
  <c r="S140" i="11"/>
  <c r="Y6" i="11"/>
  <c r="O70" i="11"/>
  <c r="O67" i="11"/>
  <c r="I66" i="11"/>
  <c r="Q66" i="11"/>
  <c r="O68" i="11"/>
  <c r="O72" i="11"/>
  <c r="H77" i="11"/>
  <c r="P77" i="11"/>
  <c r="Q80" i="11"/>
  <c r="Z24" i="11"/>
  <c r="AA25" i="11"/>
  <c r="W37" i="11"/>
  <c r="S41" i="11"/>
  <c r="U43" i="11"/>
  <c r="H84" i="11"/>
  <c r="R83" i="11"/>
  <c r="N86" i="11"/>
  <c r="AI43" i="11"/>
  <c r="N138" i="11"/>
  <c r="N79" i="11"/>
  <c r="M94" i="11"/>
  <c r="M92" i="11"/>
  <c r="J83" i="11"/>
  <c r="Z23" i="11"/>
  <c r="AD23" i="11"/>
  <c r="AC23" i="11"/>
  <c r="M138" i="11"/>
  <c r="M79" i="11"/>
  <c r="W8" i="11"/>
  <c r="W10" i="11"/>
  <c r="H11" i="11"/>
  <c r="H38" i="11" s="1"/>
  <c r="W12" i="11"/>
  <c r="W14" i="11"/>
  <c r="W16" i="11"/>
  <c r="V17" i="11"/>
  <c r="AA23" i="11"/>
  <c r="J85" i="11"/>
  <c r="Z25" i="11"/>
  <c r="AD25" i="11"/>
  <c r="AC25" i="11"/>
  <c r="R85" i="11"/>
  <c r="M86" i="11"/>
  <c r="AB23" i="11"/>
  <c r="P11" i="11"/>
  <c r="P38" i="11" s="1"/>
  <c r="V23" i="11"/>
  <c r="M84" i="11"/>
  <c r="Z30" i="11"/>
  <c r="Q11" i="11"/>
  <c r="Q38" i="11" s="1"/>
  <c r="J77" i="11"/>
  <c r="Z17" i="11"/>
  <c r="AD17" i="11"/>
  <c r="AC17" i="11"/>
  <c r="N84" i="11"/>
  <c r="M143" i="11"/>
  <c r="M90" i="11"/>
  <c r="X6" i="11"/>
  <c r="X7" i="11"/>
  <c r="X8" i="11"/>
  <c r="X9" i="11"/>
  <c r="X10" i="11"/>
  <c r="X12" i="11"/>
  <c r="X14" i="11"/>
  <c r="X16" i="11"/>
  <c r="J80" i="11"/>
  <c r="Z20" i="11"/>
  <c r="AD20" i="11"/>
  <c r="AC20" i="11"/>
  <c r="R80" i="11"/>
  <c r="AB25" i="11"/>
  <c r="Z26" i="11"/>
  <c r="M44" i="11"/>
  <c r="Z6" i="11"/>
  <c r="Z7" i="11"/>
  <c r="Z8" i="11"/>
  <c r="Z9" i="11"/>
  <c r="Z10" i="11"/>
  <c r="J11" i="11"/>
  <c r="J38" i="11" s="1"/>
  <c r="R11" i="11"/>
  <c r="R38" i="11" s="1"/>
  <c r="Z12" i="11"/>
  <c r="Z14" i="11"/>
  <c r="Z16" i="11"/>
  <c r="G138" i="11"/>
  <c r="G79" i="11"/>
  <c r="Y19" i="11"/>
  <c r="X19" i="11"/>
  <c r="W19" i="11"/>
  <c r="K80" i="11"/>
  <c r="G81" i="11"/>
  <c r="Y21" i="11"/>
  <c r="X21" i="11"/>
  <c r="W21" i="11"/>
  <c r="K83" i="11"/>
  <c r="Y24" i="11"/>
  <c r="X24" i="11"/>
  <c r="O84" i="11"/>
  <c r="W24" i="11"/>
  <c r="Y26" i="11"/>
  <c r="X26" i="11"/>
  <c r="O86" i="11"/>
  <c r="W26" i="11"/>
  <c r="K142" i="11"/>
  <c r="K88" i="11"/>
  <c r="G143" i="11"/>
  <c r="Y30" i="11"/>
  <c r="X30" i="11"/>
  <c r="O143" i="11"/>
  <c r="O90" i="11"/>
  <c r="W30" i="11"/>
  <c r="G94" i="11"/>
  <c r="Y36" i="11"/>
  <c r="X36" i="11"/>
  <c r="X94" i="11" s="1"/>
  <c r="O94" i="11"/>
  <c r="O92" i="11"/>
  <c r="W36" i="11"/>
  <c r="K44" i="11"/>
  <c r="K46" i="11"/>
  <c r="N143" i="11"/>
  <c r="N90" i="11"/>
  <c r="J46" i="11"/>
  <c r="J44" i="11"/>
  <c r="K11" i="11"/>
  <c r="K38" i="11" s="1"/>
  <c r="S14" i="11"/>
  <c r="L46" i="11"/>
  <c r="L44" i="11"/>
  <c r="AG43" i="11"/>
  <c r="R142" i="11"/>
  <c r="R88" i="11"/>
  <c r="AA6" i="11"/>
  <c r="AA12" i="11"/>
  <c r="AA16" i="11"/>
  <c r="L83" i="11"/>
  <c r="L85" i="11"/>
  <c r="L142" i="11"/>
  <c r="L88" i="11"/>
  <c r="L66" i="11"/>
  <c r="T6" i="11"/>
  <c r="AB6" i="11"/>
  <c r="L67" i="11"/>
  <c r="T7" i="11"/>
  <c r="AB7" i="11"/>
  <c r="L68" i="11"/>
  <c r="T8" i="11"/>
  <c r="AB8" i="11"/>
  <c r="L69" i="11"/>
  <c r="T9" i="11"/>
  <c r="AB9" i="11"/>
  <c r="L70" i="11"/>
  <c r="T10" i="11"/>
  <c r="AB10" i="11"/>
  <c r="L11" i="11"/>
  <c r="L38" i="11" s="1"/>
  <c r="L72" i="11"/>
  <c r="T12" i="11"/>
  <c r="AB12" i="11"/>
  <c r="L74" i="11"/>
  <c r="T14" i="11"/>
  <c r="AB14" i="11"/>
  <c r="L76" i="11"/>
  <c r="T16" i="11"/>
  <c r="AB16" i="11"/>
  <c r="U17" i="11"/>
  <c r="AA19" i="11"/>
  <c r="M80" i="11"/>
  <c r="U20" i="11"/>
  <c r="AA21" i="11"/>
  <c r="U23" i="11"/>
  <c r="AA24" i="11"/>
  <c r="U25" i="11"/>
  <c r="AA26" i="11"/>
  <c r="M142" i="11"/>
  <c r="M88" i="11"/>
  <c r="U28" i="11"/>
  <c r="AA30" i="11"/>
  <c r="AA36" i="11"/>
  <c r="AA92" i="11" s="1"/>
  <c r="Z41" i="11"/>
  <c r="G66" i="11"/>
  <c r="G68" i="11"/>
  <c r="G70" i="11"/>
  <c r="G72" i="11"/>
  <c r="G74" i="11"/>
  <c r="G76" i="11"/>
  <c r="G80" i="11"/>
  <c r="G84" i="11"/>
  <c r="G86" i="11"/>
  <c r="J142" i="11"/>
  <c r="J88" i="11"/>
  <c r="S6" i="11"/>
  <c r="S7" i="11"/>
  <c r="AA8" i="11"/>
  <c r="AA9" i="11"/>
  <c r="AA10" i="11"/>
  <c r="S12" i="11"/>
  <c r="AA14" i="11"/>
  <c r="L80" i="11"/>
  <c r="Z21" i="11"/>
  <c r="M66" i="11"/>
  <c r="U6" i="11"/>
  <c r="AC6" i="11"/>
  <c r="U7" i="11"/>
  <c r="AC7" i="11"/>
  <c r="M68" i="11"/>
  <c r="U8" i="11"/>
  <c r="AC8" i="11"/>
  <c r="U9" i="11"/>
  <c r="AC9" i="11"/>
  <c r="M70" i="11"/>
  <c r="U10" i="11"/>
  <c r="AC10" i="11"/>
  <c r="M11" i="11"/>
  <c r="M38" i="11" s="1"/>
  <c r="M72" i="11"/>
  <c r="U12" i="11"/>
  <c r="AC12" i="11"/>
  <c r="M74" i="11"/>
  <c r="U14" i="11"/>
  <c r="AC14" i="11"/>
  <c r="M76" i="11"/>
  <c r="U16" i="11"/>
  <c r="AC16" i="11"/>
  <c r="J138" i="11"/>
  <c r="J79" i="11"/>
  <c r="R138" i="11"/>
  <c r="R79" i="11"/>
  <c r="AB19" i="11"/>
  <c r="N80" i="11"/>
  <c r="AB21" i="11"/>
  <c r="J84" i="11"/>
  <c r="R84" i="11"/>
  <c r="AB24" i="11"/>
  <c r="J86" i="11"/>
  <c r="R86" i="11"/>
  <c r="AB26" i="11"/>
  <c r="N142" i="11"/>
  <c r="N88" i="11"/>
  <c r="J143" i="11"/>
  <c r="J90" i="11"/>
  <c r="R143" i="11"/>
  <c r="R90" i="11"/>
  <c r="AB30" i="11"/>
  <c r="J94" i="11"/>
  <c r="J92" i="11"/>
  <c r="R94" i="11"/>
  <c r="R92" i="11"/>
  <c r="AB36" i="11"/>
  <c r="AC37" i="11"/>
  <c r="U37" i="11"/>
  <c r="Z37" i="11"/>
  <c r="Y37" i="11"/>
  <c r="X37" i="11"/>
  <c r="AA41" i="11"/>
  <c r="AA43" i="11"/>
  <c r="AJ43" i="11"/>
  <c r="M83" i="11"/>
  <c r="M85" i="11"/>
  <c r="G90" i="11"/>
  <c r="AB28" i="11"/>
  <c r="N94" i="11"/>
  <c r="N92" i="11"/>
  <c r="AA7" i="11"/>
  <c r="S8" i="11"/>
  <c r="S9" i="11"/>
  <c r="S10" i="11"/>
  <c r="S16" i="11"/>
  <c r="AD28" i="11"/>
  <c r="N66" i="11"/>
  <c r="V6" i="11"/>
  <c r="AD6" i="11"/>
  <c r="V7" i="11"/>
  <c r="AD7" i="11"/>
  <c r="N68" i="11"/>
  <c r="V8" i="11"/>
  <c r="AD8" i="11"/>
  <c r="V9" i="11"/>
  <c r="AD9" i="11"/>
  <c r="N70" i="11"/>
  <c r="V10" i="11"/>
  <c r="AD10" i="11"/>
  <c r="N11" i="11"/>
  <c r="N38" i="11" s="1"/>
  <c r="N72" i="11"/>
  <c r="V12" i="11"/>
  <c r="AD12" i="11"/>
  <c r="N74" i="11"/>
  <c r="V14" i="11"/>
  <c r="AD14" i="11"/>
  <c r="N76" i="11"/>
  <c r="V16" i="11"/>
  <c r="AD16" i="11"/>
  <c r="G77" i="11"/>
  <c r="Y17" i="11"/>
  <c r="X17" i="11"/>
  <c r="W17" i="11"/>
  <c r="K138" i="11"/>
  <c r="K79" i="11"/>
  <c r="S19" i="11"/>
  <c r="AC19" i="11"/>
  <c r="Y20" i="11"/>
  <c r="X20" i="11"/>
  <c r="O80" i="11"/>
  <c r="W20" i="11"/>
  <c r="S21" i="11"/>
  <c r="AC21" i="11"/>
  <c r="G83" i="11"/>
  <c r="Y23" i="11"/>
  <c r="X23" i="11"/>
  <c r="W23" i="11"/>
  <c r="K84" i="11"/>
  <c r="S24" i="11"/>
  <c r="AC24" i="11"/>
  <c r="G85" i="11"/>
  <c r="Y25" i="11"/>
  <c r="X25" i="11"/>
  <c r="W25" i="11"/>
  <c r="K86" i="11"/>
  <c r="S26" i="11"/>
  <c r="AC26" i="11"/>
  <c r="G142" i="11"/>
  <c r="Y28" i="11"/>
  <c r="X28" i="11"/>
  <c r="O142" i="11"/>
  <c r="O88" i="11"/>
  <c r="W28" i="11"/>
  <c r="K143" i="11"/>
  <c r="K90" i="11"/>
  <c r="S30" i="11"/>
  <c r="AC30" i="11"/>
  <c r="K94" i="11"/>
  <c r="K92" i="11"/>
  <c r="S36" i="11"/>
  <c r="AC36" i="11"/>
  <c r="AA37" i="11"/>
  <c r="AB41" i="11"/>
  <c r="N44" i="11"/>
  <c r="N83" i="11"/>
  <c r="N85" i="11"/>
  <c r="AA140" i="11"/>
  <c r="Y140" i="11"/>
  <c r="W6" i="11"/>
  <c r="W7" i="11"/>
  <c r="W9" i="11"/>
  <c r="O11" i="11"/>
  <c r="O38" i="11" s="1"/>
  <c r="L138" i="11"/>
  <c r="L79" i="11"/>
  <c r="AD19" i="11"/>
  <c r="AD21" i="11"/>
  <c r="L84" i="11"/>
  <c r="AD24" i="11"/>
  <c r="L86" i="11"/>
  <c r="AD26" i="11"/>
  <c r="Z28" i="11"/>
  <c r="L143" i="11"/>
  <c r="L90" i="11"/>
  <c r="AD30" i="11"/>
  <c r="L92" i="11"/>
  <c r="L94" i="11"/>
  <c r="AD36" i="11"/>
  <c r="AD94" i="11" s="1"/>
  <c r="AB37" i="11"/>
  <c r="P86" i="11"/>
  <c r="H142" i="11"/>
  <c r="H88" i="11"/>
  <c r="P142" i="11"/>
  <c r="P88" i="11"/>
  <c r="H143" i="11"/>
  <c r="H90" i="11"/>
  <c r="P143" i="11"/>
  <c r="P90" i="11"/>
  <c r="AF34" i="11"/>
  <c r="H94" i="11"/>
  <c r="H92" i="11"/>
  <c r="P94" i="11"/>
  <c r="P92" i="11"/>
  <c r="M46" i="11"/>
  <c r="U41" i="11"/>
  <c r="AC41" i="11"/>
  <c r="Y43" i="11"/>
  <c r="AK43" i="11"/>
  <c r="G46" i="11"/>
  <c r="P79" i="11"/>
  <c r="P83" i="11"/>
  <c r="P85" i="11"/>
  <c r="I138" i="11"/>
  <c r="I79" i="11"/>
  <c r="Q138" i="11"/>
  <c r="Q79" i="11"/>
  <c r="I80" i="11"/>
  <c r="I83" i="11"/>
  <c r="Q83" i="11"/>
  <c r="I84" i="11"/>
  <c r="Q84" i="11"/>
  <c r="I85" i="11"/>
  <c r="Q85" i="11"/>
  <c r="I86" i="11"/>
  <c r="I142" i="11"/>
  <c r="I88" i="11"/>
  <c r="Q142" i="11"/>
  <c r="Q88" i="11"/>
  <c r="I143" i="11"/>
  <c r="I90" i="11"/>
  <c r="Q143" i="11"/>
  <c r="Q90" i="11"/>
  <c r="I94" i="11"/>
  <c r="I92" i="11"/>
  <c r="Q94" i="11"/>
  <c r="Q92" i="11"/>
  <c r="V41" i="11"/>
  <c r="AD41" i="11"/>
  <c r="W41" i="11"/>
  <c r="Z43" i="11"/>
  <c r="AH43" i="11"/>
  <c r="AB43" i="11"/>
  <c r="H46" i="11"/>
  <c r="H44" i="11"/>
  <c r="P44" i="11"/>
  <c r="X41" i="11"/>
  <c r="AF43" i="11"/>
  <c r="AC43" i="11"/>
  <c r="H79" i="11"/>
  <c r="H83" i="11"/>
  <c r="I44" i="11"/>
  <c r="Q44" i="11"/>
  <c r="Y41" i="11"/>
  <c r="AD43" i="11"/>
  <c r="P84" i="11"/>
  <c r="W43" i="11"/>
  <c r="AE43" i="11"/>
  <c r="AF133" i="11"/>
  <c r="AG133" i="11" s="1"/>
  <c r="X43" i="11"/>
  <c r="AG132" i="11"/>
  <c r="AH132" i="11" s="1"/>
  <c r="AF135" i="11"/>
  <c r="AG135" i="11" s="1"/>
  <c r="Y139" i="11"/>
  <c r="AF141" i="11"/>
  <c r="AG141" i="11" s="1"/>
  <c r="AH141" i="11" s="1"/>
  <c r="AF146" i="11"/>
  <c r="AI146" i="11" s="1"/>
  <c r="AH187" i="11"/>
  <c r="AJ187" i="11" s="1"/>
  <c r="AA139" i="11"/>
  <c r="W140" i="11"/>
  <c r="AF150" i="11"/>
  <c r="AI150" i="11" s="1"/>
  <c r="AH163" i="11"/>
  <c r="AJ163" i="11" s="1"/>
  <c r="AF182" i="11"/>
  <c r="AG182" i="11" s="1"/>
  <c r="X140" i="11"/>
  <c r="AI148" i="11"/>
  <c r="AI162" i="11"/>
  <c r="AI127" i="11"/>
  <c r="AF129" i="11"/>
  <c r="AI129" i="11" s="1"/>
  <c r="AF154" i="11"/>
  <c r="AI154" i="11" s="1"/>
  <c r="AG158" i="11"/>
  <c r="AF168" i="11"/>
  <c r="AI168" i="11" s="1"/>
  <c r="AF176" i="11"/>
  <c r="AI176" i="11" s="1"/>
  <c r="AG184" i="11"/>
  <c r="AF192" i="11"/>
  <c r="AG192" i="11" s="1"/>
  <c r="AD140" i="11"/>
  <c r="V140" i="11"/>
  <c r="AB140" i="11"/>
  <c r="AI181" i="11"/>
  <c r="W139" i="11"/>
  <c r="AD139" i="11"/>
  <c r="V139" i="11"/>
  <c r="AB139" i="11"/>
  <c r="AG148" i="11"/>
  <c r="AG172" i="11"/>
  <c r="Z139" i="11"/>
  <c r="Z140" i="11"/>
  <c r="AI163" i="11"/>
  <c r="AH165" i="11"/>
  <c r="AJ165" i="11" s="1"/>
  <c r="AH181" i="11"/>
  <c r="AJ181" i="11" s="1"/>
  <c r="AI187" i="11"/>
  <c r="AF188" i="11"/>
  <c r="AI188" i="11" s="1"/>
  <c r="AG246" i="11"/>
  <c r="AF306" i="11"/>
  <c r="AG306" i="11" s="1"/>
  <c r="U139" i="11"/>
  <c r="AE139" i="11" s="1"/>
  <c r="AC139" i="11"/>
  <c r="U140" i="11"/>
  <c r="AE140" i="11" s="1"/>
  <c r="AC140" i="11"/>
  <c r="AI145" i="11"/>
  <c r="AI153" i="11"/>
  <c r="AG170" i="11"/>
  <c r="AI184" i="11"/>
  <c r="AF186" i="11"/>
  <c r="AI186" i="11" s="1"/>
  <c r="AI223" i="11"/>
  <c r="AH157" i="11"/>
  <c r="AJ157" i="11" s="1"/>
  <c r="AI158" i="11"/>
  <c r="AG162" i="11"/>
  <c r="AI172" i="11"/>
  <c r="AF180" i="11"/>
  <c r="AG180" i="11" s="1"/>
  <c r="AF196" i="11"/>
  <c r="AI196" i="11" s="1"/>
  <c r="AI147" i="11"/>
  <c r="AH159" i="11"/>
  <c r="AJ159" i="11" s="1"/>
  <c r="AG166" i="11"/>
  <c r="AI170" i="11"/>
  <c r="AF174" i="11"/>
  <c r="AI174" i="11" s="1"/>
  <c r="AF190" i="11"/>
  <c r="AG190" i="11" s="1"/>
  <c r="AC222" i="11"/>
  <c r="AF261" i="11"/>
  <c r="AG261" i="11" s="1"/>
  <c r="AH261" i="11" s="1"/>
  <c r="AF269" i="11"/>
  <c r="AG269" i="11" s="1"/>
  <c r="AF277" i="11"/>
  <c r="AG277" i="11" s="1"/>
  <c r="AF285" i="11"/>
  <c r="AG285" i="11" s="1"/>
  <c r="AF293" i="11"/>
  <c r="AG293" i="11" s="1"/>
  <c r="AI200" i="11"/>
  <c r="AF201" i="11"/>
  <c r="AG201" i="11" s="1"/>
  <c r="AF204" i="11"/>
  <c r="AG204" i="11" s="1"/>
  <c r="AI213" i="11"/>
  <c r="AF221" i="11"/>
  <c r="AG221" i="11" s="1"/>
  <c r="AI227" i="11"/>
  <c r="AG229" i="11"/>
  <c r="AH229" i="11" s="1"/>
  <c r="AG245" i="11"/>
  <c r="AH245" i="11" s="1"/>
  <c r="AH321" i="11"/>
  <c r="AJ321" i="11" s="1"/>
  <c r="AF198" i="11"/>
  <c r="AI198" i="11" s="1"/>
  <c r="AG215" i="11"/>
  <c r="AH215" i="11" s="1"/>
  <c r="AH219" i="11"/>
  <c r="AJ219" i="11" s="1"/>
  <c r="W249" i="11"/>
  <c r="V249" i="11"/>
  <c r="U249" i="11"/>
  <c r="AE249" i="11" s="1"/>
  <c r="T249" i="11"/>
  <c r="S249" i="11"/>
  <c r="AG224" i="11"/>
  <c r="AH224" i="11" s="1"/>
  <c r="AH268" i="11"/>
  <c r="AJ268" i="11" s="1"/>
  <c r="AH276" i="11"/>
  <c r="AJ276" i="11" s="1"/>
  <c r="AI219" i="11"/>
  <c r="AG223" i="11"/>
  <c r="AH223" i="11" s="1"/>
  <c r="AG232" i="11"/>
  <c r="AG244" i="11"/>
  <c r="AH313" i="11"/>
  <c r="AJ313" i="11" s="1"/>
  <c r="AH323" i="11"/>
  <c r="AJ323" i="11" s="1"/>
  <c r="AI199" i="11"/>
  <c r="AI215" i="11"/>
  <c r="AH315" i="11"/>
  <c r="AJ315" i="11" s="1"/>
  <c r="AF322" i="11"/>
  <c r="AG322" i="11" s="1"/>
  <c r="AF197" i="11"/>
  <c r="AG197" i="11" s="1"/>
  <c r="AH197" i="11" s="1"/>
  <c r="AH199" i="11"/>
  <c r="AJ199" i="11" s="1"/>
  <c r="AI205" i="11"/>
  <c r="AF225" i="11"/>
  <c r="AG225" i="11" s="1"/>
  <c r="AH225" i="11" s="1"/>
  <c r="AG227" i="11"/>
  <c r="AH227" i="11" s="1"/>
  <c r="AI229" i="11"/>
  <c r="AI245" i="11"/>
  <c r="AI251" i="11"/>
  <c r="AH299" i="11"/>
  <c r="AJ299" i="11" s="1"/>
  <c r="V222" i="11"/>
  <c r="AD222" i="11"/>
  <c r="AF296" i="11"/>
  <c r="AG296" i="11" s="1"/>
  <c r="AF312" i="11"/>
  <c r="AG312" i="11" s="1"/>
  <c r="W222" i="11"/>
  <c r="AF259" i="11"/>
  <c r="AG259" i="11" s="1"/>
  <c r="AH259" i="11" s="1"/>
  <c r="AF267" i="11"/>
  <c r="AG267" i="11" s="1"/>
  <c r="AI268" i="11"/>
  <c r="AF275" i="11"/>
  <c r="AG275" i="11" s="1"/>
  <c r="AI276" i="11"/>
  <c r="AF283" i="11"/>
  <c r="AG283" i="11" s="1"/>
  <c r="AI284" i="11"/>
  <c r="AF291" i="11"/>
  <c r="AG291" i="11" s="1"/>
  <c r="AI292" i="11"/>
  <c r="AF302" i="11"/>
  <c r="AG302" i="11" s="1"/>
  <c r="AF318" i="11"/>
  <c r="AG318" i="11" s="1"/>
  <c r="AH319" i="11"/>
  <c r="AJ319" i="11" s="1"/>
  <c r="X222" i="11"/>
  <c r="AF222" i="11" s="1"/>
  <c r="AI222" i="11" s="1"/>
  <c r="AH282" i="11"/>
  <c r="AJ282" i="11" s="1"/>
  <c r="AF308" i="11"/>
  <c r="AG308" i="11" s="1"/>
  <c r="AF324" i="11"/>
  <c r="AG324" i="11" s="1"/>
  <c r="AH325" i="11"/>
  <c r="AJ325" i="11" s="1"/>
  <c r="Y222" i="11"/>
  <c r="L249" i="11"/>
  <c r="Y249" i="11" s="1"/>
  <c r="AF255" i="11"/>
  <c r="AG255" i="11" s="1"/>
  <c r="AF265" i="11"/>
  <c r="AG265" i="11" s="1"/>
  <c r="AF273" i="11"/>
  <c r="AG273" i="11" s="1"/>
  <c r="AI274" i="11"/>
  <c r="AF281" i="11"/>
  <c r="AG281" i="11" s="1"/>
  <c r="AI282" i="11"/>
  <c r="AF289" i="11"/>
  <c r="AG289" i="11" s="1"/>
  <c r="AF298" i="11"/>
  <c r="AG298" i="11" s="1"/>
  <c r="AF314" i="11"/>
  <c r="AG314" i="11" s="1"/>
  <c r="Z222" i="11"/>
  <c r="AF256" i="11"/>
  <c r="AG256" i="11" s="1"/>
  <c r="AF257" i="11"/>
  <c r="AG257" i="11" s="1"/>
  <c r="AF294" i="11"/>
  <c r="AG294" i="11" s="1"/>
  <c r="AF304" i="11"/>
  <c r="AG304" i="11" s="1"/>
  <c r="AF320" i="11"/>
  <c r="AG320" i="11" s="1"/>
  <c r="S222" i="11"/>
  <c r="AA222" i="11"/>
  <c r="AF263" i="11"/>
  <c r="AG263" i="11" s="1"/>
  <c r="AF271" i="11"/>
  <c r="AG271" i="11" s="1"/>
  <c r="AI272" i="11"/>
  <c r="AF279" i="11"/>
  <c r="AG279" i="11" s="1"/>
  <c r="AI280" i="11"/>
  <c r="AF287" i="11"/>
  <c r="AG287" i="11" s="1"/>
  <c r="AF310" i="11"/>
  <c r="AG310" i="11" s="1"/>
  <c r="AF326" i="11"/>
  <c r="AG326" i="11" s="1"/>
  <c r="AH262" i="11"/>
  <c r="AJ262" i="11" s="1"/>
  <c r="AF300" i="11"/>
  <c r="AG300" i="11" s="1"/>
  <c r="AH301" i="11"/>
  <c r="AJ301" i="11" s="1"/>
  <c r="AF316" i="11"/>
  <c r="AG316" i="11" s="1"/>
  <c r="AH317" i="11"/>
  <c r="AJ317" i="11" s="1"/>
  <c r="AB327" i="11"/>
  <c r="AA327" i="11"/>
  <c r="Z327" i="11"/>
  <c r="Y327" i="11"/>
  <c r="AD327" i="11"/>
  <c r="AI299" i="11"/>
  <c r="AI301" i="11"/>
  <c r="AI305" i="11"/>
  <c r="AI307" i="11"/>
  <c r="AI313" i="11"/>
  <c r="AI315" i="11"/>
  <c r="AI317" i="11"/>
  <c r="AI319" i="11"/>
  <c r="AI321" i="11"/>
  <c r="AI323" i="11"/>
  <c r="AI325" i="11"/>
  <c r="G38" i="11" l="1"/>
  <c r="W96" i="11"/>
  <c r="AG239" i="11"/>
  <c r="Y97" i="11"/>
  <c r="AA96" i="11"/>
  <c r="I38" i="11"/>
  <c r="AK38" i="11" s="1"/>
  <c r="I51" i="11"/>
  <c r="Y96" i="11"/>
  <c r="S97" i="11"/>
  <c r="AG202" i="11"/>
  <c r="AH202" i="11" s="1"/>
  <c r="AG134" i="11"/>
  <c r="AC96" i="11"/>
  <c r="AG231" i="11"/>
  <c r="AH231" i="11" s="1"/>
  <c r="AI185" i="11"/>
  <c r="AI192" i="11"/>
  <c r="I42" i="11"/>
  <c r="AI262" i="11"/>
  <c r="AK262" i="11" s="1"/>
  <c r="AL262" i="11" s="1"/>
  <c r="AK226" i="11"/>
  <c r="AL226" i="11" s="1"/>
  <c r="AI288" i="11"/>
  <c r="AI297" i="11"/>
  <c r="AI295" i="11"/>
  <c r="AI237" i="11"/>
  <c r="AG152" i="11"/>
  <c r="T84" i="11"/>
  <c r="AI173" i="11"/>
  <c r="I71" i="11"/>
  <c r="AD96" i="11"/>
  <c r="AI241" i="11"/>
  <c r="AI179" i="11"/>
  <c r="X97" i="11"/>
  <c r="T69" i="11"/>
  <c r="U96" i="11"/>
  <c r="AI157" i="11"/>
  <c r="W97" i="11"/>
  <c r="V96" i="11"/>
  <c r="AG238" i="11"/>
  <c r="AH238" i="11" s="1"/>
  <c r="AI242" i="11"/>
  <c r="AI194" i="11"/>
  <c r="U97" i="11"/>
  <c r="Z97" i="11"/>
  <c r="AG236" i="11"/>
  <c r="AH236" i="11" s="1"/>
  <c r="AG128" i="11"/>
  <c r="AD97" i="11"/>
  <c r="T97" i="11"/>
  <c r="AB97" i="11"/>
  <c r="X96" i="11"/>
  <c r="V97" i="11"/>
  <c r="T46" i="11"/>
  <c r="T96" i="11"/>
  <c r="AC97" i="11"/>
  <c r="S46" i="11"/>
  <c r="S96" i="11"/>
  <c r="T47" i="11"/>
  <c r="T98" i="11" s="1"/>
  <c r="AA97" i="11"/>
  <c r="Z96" i="11"/>
  <c r="AB96" i="11"/>
  <c r="S47" i="11"/>
  <c r="S98" i="11" s="1"/>
  <c r="AI316" i="11"/>
  <c r="AG164" i="11"/>
  <c r="AG144" i="11"/>
  <c r="AH144" i="11" s="1"/>
  <c r="AJ144" i="11" s="1"/>
  <c r="AK144" i="11" s="1"/>
  <c r="AL144" i="11" s="1"/>
  <c r="AI161" i="11"/>
  <c r="AI266" i="11"/>
  <c r="AI32" i="11"/>
  <c r="AD47" i="11"/>
  <c r="AD98" i="11" s="1"/>
  <c r="AF327" i="11"/>
  <c r="AI327" i="11" s="1"/>
  <c r="AH309" i="11"/>
  <c r="AJ309" i="11" s="1"/>
  <c r="AH264" i="11"/>
  <c r="AJ264" i="11" s="1"/>
  <c r="AI309" i="11"/>
  <c r="AI259" i="11"/>
  <c r="AI243" i="11"/>
  <c r="AI264" i="11"/>
  <c r="AI294" i="11"/>
  <c r="AG248" i="11"/>
  <c r="AH248" i="11" s="1"/>
  <c r="AG247" i="11"/>
  <c r="AG160" i="11"/>
  <c r="AI149" i="11"/>
  <c r="AK149" i="11" s="1"/>
  <c r="AL149" i="11" s="1"/>
  <c r="K51" i="11"/>
  <c r="AI151" i="11"/>
  <c r="AK151" i="11" s="1"/>
  <c r="AL151" i="11" s="1"/>
  <c r="AI302" i="11"/>
  <c r="AI267" i="11"/>
  <c r="AG176" i="11"/>
  <c r="AH176" i="11" s="1"/>
  <c r="AJ176" i="11" s="1"/>
  <c r="AK176" i="11" s="1"/>
  <c r="AL176" i="11" s="1"/>
  <c r="AI218" i="11"/>
  <c r="AI293" i="11"/>
  <c r="AI178" i="11"/>
  <c r="AI156" i="11"/>
  <c r="AI159" i="11"/>
  <c r="AK159" i="11" s="1"/>
  <c r="AL159" i="11" s="1"/>
  <c r="V47" i="11"/>
  <c r="V98" i="11" s="1"/>
  <c r="AA47" i="11"/>
  <c r="AA98" i="11" s="1"/>
  <c r="AG286" i="11"/>
  <c r="AG222" i="11"/>
  <c r="AG240" i="11"/>
  <c r="AH240" i="11" s="1"/>
  <c r="AG154" i="11"/>
  <c r="AH154" i="11" s="1"/>
  <c r="AJ154" i="11" s="1"/>
  <c r="AK154" i="11" s="1"/>
  <c r="AL154" i="11" s="1"/>
  <c r="AI165" i="11"/>
  <c r="AK165" i="11" s="1"/>
  <c r="AL165" i="11" s="1"/>
  <c r="AI303" i="11"/>
  <c r="AK303" i="11" s="1"/>
  <c r="AL303" i="11" s="1"/>
  <c r="AG233" i="11"/>
  <c r="AH233" i="11" s="1"/>
  <c r="AC47" i="11"/>
  <c r="AC98" i="11" s="1"/>
  <c r="AG124" i="11"/>
  <c r="AH124" i="11" s="1"/>
  <c r="AJ124" i="11" s="1"/>
  <c r="AK124" i="11" s="1"/>
  <c r="AL124" i="11" s="1"/>
  <c r="AI214" i="11"/>
  <c r="AK214" i="11" s="1"/>
  <c r="AL214" i="11" s="1"/>
  <c r="U47" i="11"/>
  <c r="AB47" i="11"/>
  <c r="AB98" i="11" s="1"/>
  <c r="Y47" i="11"/>
  <c r="Y98" i="11" s="1"/>
  <c r="AG258" i="11"/>
  <c r="AH258" i="11" s="1"/>
  <c r="AJ258" i="11" s="1"/>
  <c r="AK258" i="11" s="1"/>
  <c r="AL258" i="11" s="1"/>
  <c r="AI290" i="11"/>
  <c r="AK290" i="11" s="1"/>
  <c r="AL290" i="11" s="1"/>
  <c r="AI230" i="11"/>
  <c r="AK230" i="11" s="1"/>
  <c r="AL230" i="11" s="1"/>
  <c r="AI253" i="11"/>
  <c r="AI183" i="11"/>
  <c r="AK183" i="11" s="1"/>
  <c r="AL183" i="11" s="1"/>
  <c r="AI203" i="11"/>
  <c r="AK203" i="11" s="1"/>
  <c r="AL203" i="11" s="1"/>
  <c r="AG150" i="11"/>
  <c r="AH150" i="11" s="1"/>
  <c r="AJ150" i="11" s="1"/>
  <c r="AK150" i="11" s="1"/>
  <c r="AL150" i="11" s="1"/>
  <c r="AI167" i="11"/>
  <c r="AK167" i="11" s="1"/>
  <c r="AL167" i="11" s="1"/>
  <c r="AI193" i="11"/>
  <c r="AK193" i="11" s="1"/>
  <c r="AL193" i="11" s="1"/>
  <c r="AI125" i="11"/>
  <c r="AI191" i="11"/>
  <c r="AK191" i="11" s="1"/>
  <c r="AL191" i="11" s="1"/>
  <c r="AJ311" i="11"/>
  <c r="AH178" i="11"/>
  <c r="AJ178" i="11" s="1"/>
  <c r="AH200" i="11"/>
  <c r="AJ200" i="11" s="1"/>
  <c r="AK200" i="11" s="1"/>
  <c r="AL200" i="11" s="1"/>
  <c r="AH156" i="11"/>
  <c r="AJ156" i="11" s="1"/>
  <c r="AK161" i="11"/>
  <c r="AL161" i="11" s="1"/>
  <c r="AI255" i="11"/>
  <c r="AK282" i="11"/>
  <c r="AL282" i="11" s="1"/>
  <c r="AI322" i="11"/>
  <c r="AG254" i="11"/>
  <c r="AH254" i="11" s="1"/>
  <c r="AJ254" i="11" s="1"/>
  <c r="AK254" i="11" s="1"/>
  <c r="AL254" i="11" s="1"/>
  <c r="AH169" i="11"/>
  <c r="AJ169" i="11" s="1"/>
  <c r="AJ175" i="11"/>
  <c r="AJ153" i="11"/>
  <c r="AK153" i="11" s="1"/>
  <c r="AL153" i="11" s="1"/>
  <c r="AK280" i="11"/>
  <c r="AL280" i="11" s="1"/>
  <c r="AI260" i="11"/>
  <c r="AI252" i="11"/>
  <c r="AI234" i="11"/>
  <c r="AI235" i="11"/>
  <c r="AI221" i="11"/>
  <c r="AI155" i="11"/>
  <c r="AK155" i="11" s="1"/>
  <c r="AL155" i="11" s="1"/>
  <c r="AG220" i="11"/>
  <c r="AH220" i="11" s="1"/>
  <c r="AJ220" i="11" s="1"/>
  <c r="AK220" i="11" s="1"/>
  <c r="AL220" i="11" s="1"/>
  <c r="AI228" i="11"/>
  <c r="AK274" i="11"/>
  <c r="AL274" i="11" s="1"/>
  <c r="AI314" i="11"/>
  <c r="AI269" i="11"/>
  <c r="AI177" i="11"/>
  <c r="AK177" i="11" s="1"/>
  <c r="AL177" i="11" s="1"/>
  <c r="AI131" i="11"/>
  <c r="AI175" i="11"/>
  <c r="AI304" i="11"/>
  <c r="AI324" i="11"/>
  <c r="AI257" i="11"/>
  <c r="AG278" i="11"/>
  <c r="X47" i="11"/>
  <c r="X98" i="11" s="1"/>
  <c r="AI310" i="11"/>
  <c r="AI261" i="11"/>
  <c r="AG130" i="11"/>
  <c r="AH130" i="11" s="1"/>
  <c r="W47" i="11"/>
  <c r="W98" i="11" s="1"/>
  <c r="AI171" i="11"/>
  <c r="AK171" i="11" s="1"/>
  <c r="AL171" i="11" s="1"/>
  <c r="AI311" i="11"/>
  <c r="AI289" i="11"/>
  <c r="AI189" i="11"/>
  <c r="AK189" i="11" s="1"/>
  <c r="AL189" i="11" s="1"/>
  <c r="AI195" i="11"/>
  <c r="AK195" i="11" s="1"/>
  <c r="AL195" i="11" s="1"/>
  <c r="AI169" i="11"/>
  <c r="AG126" i="11"/>
  <c r="AH126" i="11" s="1"/>
  <c r="AG270" i="11"/>
  <c r="AH270" i="11" s="1"/>
  <c r="AJ270" i="11" s="1"/>
  <c r="AI270" i="11"/>
  <c r="Z47" i="11"/>
  <c r="Z98" i="11" s="1"/>
  <c r="V68" i="11"/>
  <c r="T44" i="11"/>
  <c r="AH38" i="11"/>
  <c r="G13" i="11"/>
  <c r="G73" i="11" s="1"/>
  <c r="G42" i="11"/>
  <c r="R51" i="11"/>
  <c r="AC81" i="11"/>
  <c r="AC79" i="11"/>
  <c r="AC92" i="11"/>
  <c r="W88" i="11"/>
  <c r="Z80" i="11"/>
  <c r="Z83" i="11"/>
  <c r="T72" i="11"/>
  <c r="T92" i="11"/>
  <c r="W69" i="11"/>
  <c r="W85" i="11"/>
  <c r="W80" i="11"/>
  <c r="W94" i="11"/>
  <c r="W67" i="11"/>
  <c r="W83" i="11"/>
  <c r="W77" i="11"/>
  <c r="Z88" i="11"/>
  <c r="T90" i="11"/>
  <c r="T79" i="11"/>
  <c r="T76" i="11"/>
  <c r="T68" i="11"/>
  <c r="V88" i="11"/>
  <c r="Y88" i="11"/>
  <c r="Y85" i="11"/>
  <c r="V81" i="11"/>
  <c r="T86" i="11"/>
  <c r="T77" i="11"/>
  <c r="Y83" i="11"/>
  <c r="T70" i="11"/>
  <c r="S44" i="11"/>
  <c r="V83" i="11"/>
  <c r="V86" i="11"/>
  <c r="Y94" i="11"/>
  <c r="Y80" i="11"/>
  <c r="Y77" i="11"/>
  <c r="V69" i="11"/>
  <c r="T74" i="11"/>
  <c r="T67" i="11"/>
  <c r="AE36" i="11"/>
  <c r="AE92" i="11" s="1"/>
  <c r="O51" i="11"/>
  <c r="J51" i="11"/>
  <c r="U81" i="11"/>
  <c r="T85" i="11"/>
  <c r="V84" i="11"/>
  <c r="V90" i="11"/>
  <c r="V72" i="11"/>
  <c r="V76" i="11"/>
  <c r="V77" i="11"/>
  <c r="V79" i="11"/>
  <c r="V92" i="11"/>
  <c r="V70" i="11"/>
  <c r="V67" i="11"/>
  <c r="V80" i="11"/>
  <c r="V85" i="11"/>
  <c r="V74" i="11"/>
  <c r="Y92" i="11"/>
  <c r="W81" i="11"/>
  <c r="Y79" i="11"/>
  <c r="V94" i="11"/>
  <c r="Z84" i="11"/>
  <c r="AB84" i="11"/>
  <c r="AB79" i="11"/>
  <c r="AC74" i="11"/>
  <c r="AB74" i="11"/>
  <c r="AB67" i="11"/>
  <c r="Z70" i="11"/>
  <c r="Z86" i="11"/>
  <c r="Y69" i="11"/>
  <c r="AF139" i="11"/>
  <c r="AI139" i="11" s="1"/>
  <c r="Z69" i="11"/>
  <c r="Z94" i="11"/>
  <c r="Z76" i="11"/>
  <c r="Z68" i="11"/>
  <c r="U90" i="11"/>
  <c r="Z92" i="11"/>
  <c r="AA85" i="11"/>
  <c r="Z74" i="11"/>
  <c r="Z67" i="11"/>
  <c r="Z90" i="11"/>
  <c r="Y11" i="11"/>
  <c r="Y42" i="11" s="1"/>
  <c r="Z81" i="11"/>
  <c r="Z77" i="11"/>
  <c r="Z85" i="11"/>
  <c r="Z72" i="11"/>
  <c r="S81" i="11"/>
  <c r="S79" i="11"/>
  <c r="S70" i="11"/>
  <c r="S74" i="11"/>
  <c r="T81" i="11"/>
  <c r="AB94" i="11"/>
  <c r="AB86" i="11"/>
  <c r="AB72" i="11"/>
  <c r="AB88" i="11"/>
  <c r="AB81" i="11"/>
  <c r="AB76" i="11"/>
  <c r="U86" i="11"/>
  <c r="AC83" i="11"/>
  <c r="P51" i="11"/>
  <c r="AB92" i="11"/>
  <c r="AC86" i="11"/>
  <c r="W86" i="11"/>
  <c r="Y81" i="11"/>
  <c r="U92" i="11"/>
  <c r="Y74" i="11"/>
  <c r="T94" i="11"/>
  <c r="H51" i="11"/>
  <c r="U79" i="11"/>
  <c r="U84" i="11"/>
  <c r="S80" i="11"/>
  <c r="W68" i="11"/>
  <c r="Q51" i="11"/>
  <c r="T88" i="11"/>
  <c r="Z79" i="11"/>
  <c r="T80" i="11"/>
  <c r="T83" i="11"/>
  <c r="AH255" i="11"/>
  <c r="AJ255" i="11" s="1"/>
  <c r="AH133" i="11"/>
  <c r="AJ133" i="11" s="1"/>
  <c r="AH256" i="11"/>
  <c r="AJ256" i="11" s="1"/>
  <c r="AH180" i="11"/>
  <c r="AJ180" i="11" s="1"/>
  <c r="AH204" i="11"/>
  <c r="AJ204" i="11" s="1"/>
  <c r="AH135" i="11"/>
  <c r="AJ135" i="11" s="1"/>
  <c r="AH190" i="11"/>
  <c r="AJ190" i="11" s="1"/>
  <c r="AH182" i="11"/>
  <c r="AJ182" i="11" s="1"/>
  <c r="AK305" i="11"/>
  <c r="AL305" i="11" s="1"/>
  <c r="AH263" i="11"/>
  <c r="AJ263" i="11" s="1"/>
  <c r="AG196" i="11"/>
  <c r="AF38" i="11"/>
  <c r="X72" i="11"/>
  <c r="I73" i="11"/>
  <c r="I15" i="11"/>
  <c r="AD77" i="11"/>
  <c r="AA83" i="11"/>
  <c r="AK319" i="11"/>
  <c r="AL319" i="11" s="1"/>
  <c r="AH310" i="11"/>
  <c r="AJ310" i="11" s="1"/>
  <c r="AI279" i="11"/>
  <c r="AH294" i="11"/>
  <c r="AJ294" i="11" s="1"/>
  <c r="AI298" i="11"/>
  <c r="AI273" i="11"/>
  <c r="AI308" i="11"/>
  <c r="AI291" i="11"/>
  <c r="AK268" i="11"/>
  <c r="AL268" i="11" s="1"/>
  <c r="AI312" i="11"/>
  <c r="AH239" i="11"/>
  <c r="AJ239" i="11" s="1"/>
  <c r="AK239" i="11" s="1"/>
  <c r="AL239" i="11" s="1"/>
  <c r="AK199" i="11"/>
  <c r="AL199" i="11" s="1"/>
  <c r="AI197" i="11"/>
  <c r="AJ241" i="11"/>
  <c r="AH269" i="11"/>
  <c r="AJ269" i="11" s="1"/>
  <c r="AJ242" i="11"/>
  <c r="AK242" i="11" s="1"/>
  <c r="AL242" i="11" s="1"/>
  <c r="AK157" i="11"/>
  <c r="AL157" i="11" s="1"/>
  <c r="AJ252" i="11"/>
  <c r="AG188" i="11"/>
  <c r="AI306" i="11"/>
  <c r="AG174" i="11"/>
  <c r="AI180" i="11"/>
  <c r="AI190" i="11"/>
  <c r="AH127" i="11"/>
  <c r="AJ127" i="11" s="1"/>
  <c r="AK127" i="11" s="1"/>
  <c r="AL127" i="11" s="1"/>
  <c r="AJ141" i="11"/>
  <c r="AI135" i="11"/>
  <c r="AG129" i="11"/>
  <c r="Y44" i="11"/>
  <c r="Y46" i="11"/>
  <c r="AE41" i="11"/>
  <c r="U46" i="11"/>
  <c r="U44" i="11"/>
  <c r="W66" i="11"/>
  <c r="W11" i="11"/>
  <c r="AD70" i="11"/>
  <c r="AD67" i="11"/>
  <c r="S69" i="11"/>
  <c r="AC70" i="11"/>
  <c r="AC67" i="11"/>
  <c r="AA74" i="11"/>
  <c r="AA90" i="11"/>
  <c r="AA81" i="11"/>
  <c r="AB70" i="11"/>
  <c r="AA72" i="11"/>
  <c r="K71" i="11"/>
  <c r="K42" i="11"/>
  <c r="K13" i="11"/>
  <c r="AF21" i="11"/>
  <c r="AG21" i="11" s="1"/>
  <c r="X81" i="11"/>
  <c r="R71" i="11"/>
  <c r="R42" i="11"/>
  <c r="R13" i="11"/>
  <c r="AC80" i="11"/>
  <c r="X70" i="11"/>
  <c r="Y76" i="11"/>
  <c r="AD83" i="11"/>
  <c r="AH275" i="11"/>
  <c r="AJ275" i="11" s="1"/>
  <c r="AD249" i="11"/>
  <c r="AH152" i="11"/>
  <c r="AJ152" i="11" s="1"/>
  <c r="AK152" i="11" s="1"/>
  <c r="AL152" i="11" s="1"/>
  <c r="AC46" i="11"/>
  <c r="AC44" i="11"/>
  <c r="AD90" i="11"/>
  <c r="N42" i="11"/>
  <c r="N71" i="11"/>
  <c r="N13" i="11"/>
  <c r="AE37" i="11"/>
  <c r="AF37" i="11" s="1"/>
  <c r="AF97" i="11" s="1"/>
  <c r="M71" i="11"/>
  <c r="M13" i="11"/>
  <c r="M42" i="11"/>
  <c r="U83" i="11"/>
  <c r="AE23" i="11"/>
  <c r="AF23" i="11" s="1"/>
  <c r="AK317" i="11"/>
  <c r="AL317" i="11" s="1"/>
  <c r="AH300" i="11"/>
  <c r="AJ300" i="11" s="1"/>
  <c r="AH291" i="11"/>
  <c r="AJ291" i="11" s="1"/>
  <c r="AK147" i="11"/>
  <c r="AL147" i="11" s="1"/>
  <c r="AG168" i="11"/>
  <c r="AH128" i="11"/>
  <c r="AJ128" i="11" s="1"/>
  <c r="AK128" i="11" s="1"/>
  <c r="AL128" i="11" s="1"/>
  <c r="AI182" i="11"/>
  <c r="AI133" i="11"/>
  <c r="AD81" i="11"/>
  <c r="S92" i="11"/>
  <c r="X88" i="11"/>
  <c r="X85" i="11"/>
  <c r="AD74" i="11"/>
  <c r="S68" i="11"/>
  <c r="U70" i="11"/>
  <c r="AE10" i="11"/>
  <c r="U67" i="11"/>
  <c r="AE7" i="11"/>
  <c r="AF7" i="11" s="1"/>
  <c r="AG7" i="11" s="1"/>
  <c r="AH7" i="11" s="1"/>
  <c r="S72" i="11"/>
  <c r="AE28" i="11"/>
  <c r="AF28" i="11" s="1"/>
  <c r="U88" i="11"/>
  <c r="U80" i="11"/>
  <c r="AE20" i="11"/>
  <c r="AA66" i="11"/>
  <c r="AA11" i="11"/>
  <c r="X90" i="11"/>
  <c r="AF30" i="11"/>
  <c r="AI30" i="11" s="1"/>
  <c r="X84" i="11"/>
  <c r="AF24" i="11"/>
  <c r="W138" i="11"/>
  <c r="AD138" i="11"/>
  <c r="V138" i="11"/>
  <c r="AC138" i="11"/>
  <c r="U138" i="11"/>
  <c r="AE138" i="11" s="1"/>
  <c r="Z138" i="11"/>
  <c r="Y138" i="11"/>
  <c r="X138" i="11"/>
  <c r="T138" i="11"/>
  <c r="AA138" i="11"/>
  <c r="S138" i="11"/>
  <c r="AB138" i="11"/>
  <c r="J71" i="11"/>
  <c r="J42" i="11"/>
  <c r="J13" i="11"/>
  <c r="AD80" i="11"/>
  <c r="X69" i="11"/>
  <c r="AK321" i="11"/>
  <c r="AL321" i="11" s="1"/>
  <c r="AK292" i="11"/>
  <c r="AL292" i="11" s="1"/>
  <c r="V46" i="11"/>
  <c r="V44" i="11"/>
  <c r="U76" i="11"/>
  <c r="AE16" i="11"/>
  <c r="AF16" i="11" s="1"/>
  <c r="AH279" i="11"/>
  <c r="AJ279" i="11" s="1"/>
  <c r="AH273" i="11"/>
  <c r="AJ273" i="11" s="1"/>
  <c r="AH296" i="11"/>
  <c r="AJ296" i="11" s="1"/>
  <c r="AK173" i="11"/>
  <c r="AL173" i="11" s="1"/>
  <c r="AK315" i="11"/>
  <c r="AL315" i="11" s="1"/>
  <c r="AK299" i="11"/>
  <c r="AL299" i="11" s="1"/>
  <c r="AI300" i="11"/>
  <c r="AK272" i="11"/>
  <c r="AL272" i="11" s="1"/>
  <c r="AH320" i="11"/>
  <c r="AJ320" i="11" s="1"/>
  <c r="AK266" i="11"/>
  <c r="AL266" i="11" s="1"/>
  <c r="AI318" i="11"/>
  <c r="AK284" i="11"/>
  <c r="AL284" i="11" s="1"/>
  <c r="AH267" i="11"/>
  <c r="AJ267" i="11" s="1"/>
  <c r="AI296" i="11"/>
  <c r="AJ253" i="11"/>
  <c r="AH235" i="11"/>
  <c r="AJ235" i="11" s="1"/>
  <c r="AK205" i="11"/>
  <c r="AL205" i="11" s="1"/>
  <c r="AJ228" i="11"/>
  <c r="AH237" i="11"/>
  <c r="AJ237" i="11" s="1"/>
  <c r="AK237" i="11" s="1"/>
  <c r="AL237" i="11" s="1"/>
  <c r="AJ218" i="11"/>
  <c r="AK218" i="11" s="1"/>
  <c r="AL218" i="11" s="1"/>
  <c r="AH293" i="11"/>
  <c r="AJ293" i="11" s="1"/>
  <c r="AK293" i="11" s="1"/>
  <c r="AL293" i="11" s="1"/>
  <c r="AJ261" i="11"/>
  <c r="AH221" i="11"/>
  <c r="AJ221" i="11" s="1"/>
  <c r="AH192" i="11"/>
  <c r="AJ192" i="11" s="1"/>
  <c r="AK192" i="11" s="1"/>
  <c r="AL192" i="11" s="1"/>
  <c r="AH162" i="11"/>
  <c r="AJ162" i="11" s="1"/>
  <c r="AK162" i="11" s="1"/>
  <c r="AL162" i="11" s="1"/>
  <c r="AJ234" i="11"/>
  <c r="AK185" i="11"/>
  <c r="AL185" i="11" s="1"/>
  <c r="AK145" i="11"/>
  <c r="AL145" i="11" s="1"/>
  <c r="AH244" i="11"/>
  <c r="AJ244" i="11" s="1"/>
  <c r="AK244" i="11" s="1"/>
  <c r="AL244" i="11" s="1"/>
  <c r="AI201" i="11"/>
  <c r="AH134" i="11"/>
  <c r="AJ134" i="11" s="1"/>
  <c r="AK134" i="11" s="1"/>
  <c r="AL134" i="11" s="1"/>
  <c r="AK181" i="11"/>
  <c r="AL181" i="11" s="1"/>
  <c r="AH184" i="11"/>
  <c r="AJ184" i="11" s="1"/>
  <c r="AK184" i="11" s="1"/>
  <c r="AL184" i="11" s="1"/>
  <c r="AG186" i="11"/>
  <c r="AJ132" i="11"/>
  <c r="AK132" i="11" s="1"/>
  <c r="AL132" i="11" s="1"/>
  <c r="AI141" i="11"/>
  <c r="X46" i="11"/>
  <c r="X44" i="11"/>
  <c r="W44" i="11"/>
  <c r="W46" i="11"/>
  <c r="AD79" i="11"/>
  <c r="AC90" i="11"/>
  <c r="X83" i="11"/>
  <c r="AD66" i="11"/>
  <c r="AD11" i="11"/>
  <c r="AA67" i="11"/>
  <c r="AA44" i="11"/>
  <c r="AA46" i="11"/>
  <c r="U74" i="11"/>
  <c r="AE14" i="11"/>
  <c r="AF14" i="11" s="1"/>
  <c r="AC66" i="11"/>
  <c r="AC11" i="11"/>
  <c r="AA70" i="11"/>
  <c r="Y90" i="11"/>
  <c r="X86" i="11"/>
  <c r="AF26" i="11"/>
  <c r="AG26" i="11" s="1"/>
  <c r="AH26" i="11" s="1"/>
  <c r="Y84" i="11"/>
  <c r="S77" i="11"/>
  <c r="X68" i="11"/>
  <c r="Y70" i="11"/>
  <c r="Q71" i="11"/>
  <c r="Q42" i="11"/>
  <c r="Q13" i="11"/>
  <c r="Y72" i="11"/>
  <c r="AC85" i="11"/>
  <c r="W76" i="11"/>
  <c r="AB77" i="11"/>
  <c r="AH312" i="11"/>
  <c r="AJ312" i="11" s="1"/>
  <c r="L71" i="11"/>
  <c r="L42" i="11"/>
  <c r="L13" i="11"/>
  <c r="AA76" i="11"/>
  <c r="AK301" i="11"/>
  <c r="AL301" i="11" s="1"/>
  <c r="AH318" i="11"/>
  <c r="AJ318" i="11" s="1"/>
  <c r="AA249" i="11"/>
  <c r="AI204" i="11"/>
  <c r="AK194" i="11"/>
  <c r="AL194" i="11" s="1"/>
  <c r="AK313" i="11"/>
  <c r="AL313" i="11" s="1"/>
  <c r="AK297" i="11"/>
  <c r="AL297" i="11" s="1"/>
  <c r="AI271" i="11"/>
  <c r="AI320" i="11"/>
  <c r="AH289" i="11"/>
  <c r="AJ289" i="11" s="1"/>
  <c r="AI265" i="11"/>
  <c r="AH324" i="11"/>
  <c r="AJ324" i="11" s="1"/>
  <c r="AH257" i="11"/>
  <c r="AJ257" i="11" s="1"/>
  <c r="AI283" i="11"/>
  <c r="AK260" i="11"/>
  <c r="AL260" i="11" s="1"/>
  <c r="AB249" i="11"/>
  <c r="AK213" i="11"/>
  <c r="AL213" i="11" s="1"/>
  <c r="AI285" i="11"/>
  <c r="AI256" i="11"/>
  <c r="AH232" i="11"/>
  <c r="AJ232" i="11" s="1"/>
  <c r="AK232" i="11" s="1"/>
  <c r="AL232" i="11" s="1"/>
  <c r="AK163" i="11"/>
  <c r="AL163" i="11" s="1"/>
  <c r="AH172" i="11"/>
  <c r="AJ172" i="11" s="1"/>
  <c r="AK172" i="11" s="1"/>
  <c r="AL172" i="11" s="1"/>
  <c r="AJ126" i="11"/>
  <c r="AK126" i="11" s="1"/>
  <c r="AL126" i="11" s="1"/>
  <c r="AD86" i="11"/>
  <c r="S90" i="11"/>
  <c r="AC142" i="11"/>
  <c r="U142" i="11"/>
  <c r="AE142" i="11" s="1"/>
  <c r="AA142" i="11"/>
  <c r="S142" i="11"/>
  <c r="Z142" i="11"/>
  <c r="AD142" i="11"/>
  <c r="AB142" i="11"/>
  <c r="W142" i="11"/>
  <c r="Y142" i="11"/>
  <c r="X142" i="11"/>
  <c r="V142" i="11"/>
  <c r="T142" i="11"/>
  <c r="X80" i="11"/>
  <c r="X77" i="11"/>
  <c r="N51" i="11"/>
  <c r="AD69" i="11"/>
  <c r="V11" i="11"/>
  <c r="V66" i="11"/>
  <c r="AD92" i="11"/>
  <c r="M51" i="11"/>
  <c r="AC69" i="11"/>
  <c r="U66" i="11"/>
  <c r="AE6" i="11"/>
  <c r="AF6" i="11" s="1"/>
  <c r="AG6" i="11" s="1"/>
  <c r="U11" i="11"/>
  <c r="AA69" i="11"/>
  <c r="Z46" i="11"/>
  <c r="Z44" i="11"/>
  <c r="L51" i="11"/>
  <c r="AB69" i="11"/>
  <c r="S38" i="11"/>
  <c r="AC94" i="11"/>
  <c r="AC143" i="11"/>
  <c r="U143" i="11"/>
  <c r="AE143" i="11" s="1"/>
  <c r="AA143" i="11"/>
  <c r="S143" i="11"/>
  <c r="Z143" i="11"/>
  <c r="X143" i="11"/>
  <c r="W143" i="11"/>
  <c r="V143" i="11"/>
  <c r="AD143" i="11"/>
  <c r="T143" i="11"/>
  <c r="AB143" i="11"/>
  <c r="Y143" i="11"/>
  <c r="Y86" i="11"/>
  <c r="AC121" i="11"/>
  <c r="U121" i="11"/>
  <c r="AE121" i="11" s="1"/>
  <c r="Z121" i="11"/>
  <c r="AA121" i="11"/>
  <c r="Y121" i="11"/>
  <c r="X121" i="11"/>
  <c r="T121" i="11"/>
  <c r="AD121" i="11"/>
  <c r="AB121" i="11"/>
  <c r="W121" i="11"/>
  <c r="V121" i="11"/>
  <c r="S121" i="11"/>
  <c r="X67" i="11"/>
  <c r="Y67" i="11"/>
  <c r="S94" i="11"/>
  <c r="P71" i="11"/>
  <c r="P42" i="11"/>
  <c r="P13" i="11"/>
  <c r="AD85" i="11"/>
  <c r="W74" i="11"/>
  <c r="Y68" i="11"/>
  <c r="AC72" i="11"/>
  <c r="U69" i="11"/>
  <c r="AE9" i="11"/>
  <c r="AF9" i="11" s="1"/>
  <c r="AA68" i="11"/>
  <c r="AA86" i="11"/>
  <c r="AA79" i="11"/>
  <c r="AB66" i="11"/>
  <c r="AB11" i="11"/>
  <c r="S88" i="11"/>
  <c r="AC123" i="11"/>
  <c r="U123" i="11"/>
  <c r="AE123" i="11" s="1"/>
  <c r="Z123" i="11"/>
  <c r="AA123" i="11"/>
  <c r="Y123" i="11"/>
  <c r="X123" i="11"/>
  <c r="T123" i="11"/>
  <c r="AD123" i="11"/>
  <c r="AB123" i="11"/>
  <c r="W123" i="11"/>
  <c r="V123" i="11"/>
  <c r="S123" i="11"/>
  <c r="S83" i="11"/>
  <c r="X66" i="11"/>
  <c r="X11" i="11"/>
  <c r="AI34" i="11"/>
  <c r="AB83" i="11"/>
  <c r="W72" i="11"/>
  <c r="AA77" i="11"/>
  <c r="Y66" i="11"/>
  <c r="AH308" i="11"/>
  <c r="AJ308" i="11" s="1"/>
  <c r="AJ225" i="11"/>
  <c r="Z249" i="11"/>
  <c r="AH306" i="11"/>
  <c r="AJ306" i="11" s="1"/>
  <c r="AK288" i="11"/>
  <c r="AL288" i="11" s="1"/>
  <c r="AJ240" i="11"/>
  <c r="AK240" i="11" s="1"/>
  <c r="AL240" i="11" s="1"/>
  <c r="AI225" i="11"/>
  <c r="AJ215" i="11"/>
  <c r="AH166" i="11"/>
  <c r="AJ166" i="11" s="1"/>
  <c r="AK166" i="11" s="1"/>
  <c r="AL166" i="11" s="1"/>
  <c r="AC122" i="11"/>
  <c r="U122" i="11"/>
  <c r="AE122" i="11" s="1"/>
  <c r="Z122" i="11"/>
  <c r="AA122" i="11"/>
  <c r="Y122" i="11"/>
  <c r="X122" i="11"/>
  <c r="T122" i="11"/>
  <c r="W122" i="11"/>
  <c r="V122" i="11"/>
  <c r="S122" i="11"/>
  <c r="AD122" i="11"/>
  <c r="AB122" i="11"/>
  <c r="AD72" i="11"/>
  <c r="AK325" i="11"/>
  <c r="AL325" i="11" s="1"/>
  <c r="AH316" i="11"/>
  <c r="AJ316" i="11" s="1"/>
  <c r="AK316" i="11" s="1"/>
  <c r="AL316" i="11" s="1"/>
  <c r="AI326" i="11"/>
  <c r="AI287" i="11"/>
  <c r="AH314" i="11"/>
  <c r="AJ314" i="11" s="1"/>
  <c r="AK314" i="11" s="1"/>
  <c r="AL314" i="11" s="1"/>
  <c r="AI281" i="11"/>
  <c r="AH302" i="11"/>
  <c r="AJ302" i="11" s="1"/>
  <c r="AK276" i="11"/>
  <c r="AL276" i="11" s="1"/>
  <c r="AJ259" i="11"/>
  <c r="AK259" i="11" s="1"/>
  <c r="AL259" i="11" s="1"/>
  <c r="AJ197" i="11"/>
  <c r="AK219" i="11"/>
  <c r="AL219" i="11" s="1"/>
  <c r="AJ224" i="11"/>
  <c r="AK224" i="11" s="1"/>
  <c r="AL224" i="11" s="1"/>
  <c r="AC249" i="11"/>
  <c r="AJ251" i="11"/>
  <c r="AK251" i="11" s="1"/>
  <c r="AL251" i="11" s="1"/>
  <c r="AI277" i="11"/>
  <c r="AH247" i="11"/>
  <c r="AJ247" i="11" s="1"/>
  <c r="AK247" i="11" s="1"/>
  <c r="AL247" i="11" s="1"/>
  <c r="AH164" i="11"/>
  <c r="AJ164" i="11" s="1"/>
  <c r="AK164" i="11" s="1"/>
  <c r="AL164" i="11" s="1"/>
  <c r="AK179" i="11"/>
  <c r="AL179" i="11" s="1"/>
  <c r="AH170" i="11"/>
  <c r="AJ170" i="11" s="1"/>
  <c r="AK170" i="11" s="1"/>
  <c r="AL170" i="11" s="1"/>
  <c r="AK187" i="11"/>
  <c r="AL187" i="11" s="1"/>
  <c r="AH201" i="11"/>
  <c r="AJ201" i="11" s="1"/>
  <c r="O42" i="11"/>
  <c r="O71" i="11"/>
  <c r="O13" i="11"/>
  <c r="S86" i="11"/>
  <c r="AC84" i="11"/>
  <c r="W120" i="11"/>
  <c r="AD120" i="11"/>
  <c r="V120" i="11"/>
  <c r="AC120" i="11"/>
  <c r="U120" i="11"/>
  <c r="AE120" i="11" s="1"/>
  <c r="Z120" i="11"/>
  <c r="AB120" i="11"/>
  <c r="AA120" i="11"/>
  <c r="Y120" i="11"/>
  <c r="X120" i="11"/>
  <c r="T120" i="11"/>
  <c r="S120" i="11"/>
  <c r="W119" i="11"/>
  <c r="AD119" i="11"/>
  <c r="V119" i="11"/>
  <c r="AC119" i="11"/>
  <c r="U119" i="11"/>
  <c r="AE119" i="11" s="1"/>
  <c r="Z119" i="11"/>
  <c r="AB119" i="11"/>
  <c r="AA119" i="11"/>
  <c r="Y119" i="11"/>
  <c r="X119" i="11"/>
  <c r="T119" i="11"/>
  <c r="S119" i="11"/>
  <c r="AD68" i="11"/>
  <c r="AD88" i="11"/>
  <c r="AB90" i="11"/>
  <c r="U72" i="11"/>
  <c r="AE12" i="11"/>
  <c r="AC68" i="11"/>
  <c r="S67" i="11"/>
  <c r="U85" i="11"/>
  <c r="AE25" i="11"/>
  <c r="AF25" i="11" s="1"/>
  <c r="U77" i="11"/>
  <c r="AE17" i="11"/>
  <c r="AF17" i="11" s="1"/>
  <c r="T66" i="11"/>
  <c r="T11" i="11"/>
  <c r="W92" i="11"/>
  <c r="S85" i="11"/>
  <c r="W79" i="11"/>
  <c r="AB85" i="11"/>
  <c r="X76" i="11"/>
  <c r="AG34" i="11"/>
  <c r="H71" i="11"/>
  <c r="H42" i="11"/>
  <c r="H13" i="11"/>
  <c r="AJ38" i="11"/>
  <c r="AH298" i="11"/>
  <c r="AJ298" i="11" s="1"/>
  <c r="X249" i="11"/>
  <c r="AF249" i="11" s="1"/>
  <c r="AI249" i="11" s="1"/>
  <c r="AK295" i="11"/>
  <c r="AL295" i="11" s="1"/>
  <c r="AH326" i="11"/>
  <c r="AJ326" i="11" s="1"/>
  <c r="AH271" i="11"/>
  <c r="AJ271" i="11" s="1"/>
  <c r="AH265" i="11"/>
  <c r="AJ265" i="11" s="1"/>
  <c r="AH283" i="11"/>
  <c r="AJ283" i="11" s="1"/>
  <c r="AJ231" i="11"/>
  <c r="AK231" i="11" s="1"/>
  <c r="AL231" i="11" s="1"/>
  <c r="AG198" i="11"/>
  <c r="AK215" i="11"/>
  <c r="AL215" i="11" s="1"/>
  <c r="AJ223" i="11"/>
  <c r="AK223" i="11" s="1"/>
  <c r="AL223" i="11" s="1"/>
  <c r="AH285" i="11"/>
  <c r="AJ285" i="11" s="1"/>
  <c r="AH125" i="11"/>
  <c r="AJ125" i="11" s="1"/>
  <c r="AK323" i="11"/>
  <c r="AL323" i="11" s="1"/>
  <c r="AK307" i="11"/>
  <c r="AL307" i="11" s="1"/>
  <c r="AH287" i="11"/>
  <c r="AJ287" i="11" s="1"/>
  <c r="AI263" i="11"/>
  <c r="AH304" i="11"/>
  <c r="AJ304" i="11" s="1"/>
  <c r="AH281" i="11"/>
  <c r="AJ281" i="11" s="1"/>
  <c r="AI275" i="11"/>
  <c r="AJ227" i="11"/>
  <c r="AK227" i="11" s="1"/>
  <c r="AL227" i="11" s="1"/>
  <c r="AH322" i="11"/>
  <c r="AJ322" i="11" s="1"/>
  <c r="AH246" i="11"/>
  <c r="AJ246" i="11" s="1"/>
  <c r="AK246" i="11" s="1"/>
  <c r="AL246" i="11" s="1"/>
  <c r="AJ245" i="11"/>
  <c r="AK245" i="11" s="1"/>
  <c r="AL245" i="11" s="1"/>
  <c r="AJ229" i="11"/>
  <c r="AK229" i="11" s="1"/>
  <c r="AL229" i="11" s="1"/>
  <c r="AJ202" i="11"/>
  <c r="AK202" i="11" s="1"/>
  <c r="AL202" i="11" s="1"/>
  <c r="AH277" i="11"/>
  <c r="AJ277" i="11" s="1"/>
  <c r="AH243" i="11"/>
  <c r="AJ243" i="11" s="1"/>
  <c r="AH160" i="11"/>
  <c r="AJ160" i="11" s="1"/>
  <c r="AK160" i="11" s="1"/>
  <c r="AL160" i="11" s="1"/>
  <c r="AG146" i="11"/>
  <c r="AH148" i="11"/>
  <c r="AJ148" i="11" s="1"/>
  <c r="AK148" i="11" s="1"/>
  <c r="AL148" i="11" s="1"/>
  <c r="AH158" i="11"/>
  <c r="AJ158" i="11" s="1"/>
  <c r="AK158" i="11" s="1"/>
  <c r="AL158" i="11" s="1"/>
  <c r="AH131" i="11"/>
  <c r="AJ131" i="11" s="1"/>
  <c r="AF140" i="11"/>
  <c r="AG140" i="11" s="1"/>
  <c r="AD46" i="11"/>
  <c r="AD44" i="11"/>
  <c r="AD84" i="11"/>
  <c r="AB44" i="11"/>
  <c r="AB46" i="11"/>
  <c r="S84" i="11"/>
  <c r="AD76" i="11"/>
  <c r="S76" i="11"/>
  <c r="AC76" i="11"/>
  <c r="U68" i="11"/>
  <c r="AE8" i="11"/>
  <c r="AF8" i="11" s="1"/>
  <c r="S66" i="11"/>
  <c r="S11" i="11"/>
  <c r="G51" i="11"/>
  <c r="AA84" i="11"/>
  <c r="AB68" i="11"/>
  <c r="W90" i="11"/>
  <c r="W84" i="11"/>
  <c r="AF19" i="11"/>
  <c r="X79" i="11"/>
  <c r="Z66" i="11"/>
  <c r="Z11" i="11"/>
  <c r="X74" i="11"/>
  <c r="AA94" i="11"/>
  <c r="AH32" i="11"/>
  <c r="AJ32" i="11" s="1"/>
  <c r="AC77" i="11"/>
  <c r="AC88" i="11"/>
  <c r="AA88" i="11"/>
  <c r="W70" i="11"/>
  <c r="AG38" i="11"/>
  <c r="AA80" i="11"/>
  <c r="X92" i="11"/>
  <c r="AB80" i="11"/>
  <c r="AK311" i="11" l="1"/>
  <c r="AL311" i="11" s="1"/>
  <c r="AI38" i="11"/>
  <c r="AB38" i="11"/>
  <c r="W38" i="11"/>
  <c r="U38" i="11"/>
  <c r="AC38" i="11"/>
  <c r="V38" i="11"/>
  <c r="Z38" i="11"/>
  <c r="AD38" i="11"/>
  <c r="Y38" i="11"/>
  <c r="AE38" i="11"/>
  <c r="AA38" i="11"/>
  <c r="T38" i="11"/>
  <c r="X38" i="11"/>
  <c r="AJ248" i="11"/>
  <c r="AK248" i="11" s="1"/>
  <c r="AL248" i="11" s="1"/>
  <c r="AK235" i="11"/>
  <c r="AL235" i="11" s="1"/>
  <c r="AK221" i="11"/>
  <c r="AL221" i="11" s="1"/>
  <c r="AH222" i="11"/>
  <c r="AJ222" i="11" s="1"/>
  <c r="AK222" i="11" s="1"/>
  <c r="AL222" i="11" s="1"/>
  <c r="AK289" i="11"/>
  <c r="AL289" i="11" s="1"/>
  <c r="AK253" i="11"/>
  <c r="AL253" i="11" s="1"/>
  <c r="AK178" i="11"/>
  <c r="AL178" i="11" s="1"/>
  <c r="AJ238" i="11"/>
  <c r="AK238" i="11" s="1"/>
  <c r="AL238" i="11" s="1"/>
  <c r="AK241" i="11"/>
  <c r="AL241" i="11" s="1"/>
  <c r="AK141" i="11"/>
  <c r="AL141" i="11" s="1"/>
  <c r="AJ236" i="11"/>
  <c r="AK236" i="11" s="1"/>
  <c r="AL236" i="11" s="1"/>
  <c r="AG327" i="11"/>
  <c r="AH327" i="11" s="1"/>
  <c r="AJ327" i="11" s="1"/>
  <c r="AK327" i="11" s="1"/>
  <c r="AL327" i="11" s="1"/>
  <c r="AK322" i="11"/>
  <c r="AL322" i="11" s="1"/>
  <c r="AK257" i="11"/>
  <c r="AL257" i="11" s="1"/>
  <c r="AF41" i="11"/>
  <c r="AF46" i="11" s="1"/>
  <c r="AE96" i="11"/>
  <c r="AE47" i="11"/>
  <c r="AE98" i="11" s="1"/>
  <c r="U98" i="11"/>
  <c r="AE97" i="11"/>
  <c r="AK131" i="11"/>
  <c r="AL131" i="11" s="1"/>
  <c r="AK125" i="11"/>
  <c r="AL125" i="11" s="1"/>
  <c r="AJ233" i="11"/>
  <c r="AK233" i="11" s="1"/>
  <c r="AL233" i="11" s="1"/>
  <c r="AK267" i="11"/>
  <c r="AL267" i="11" s="1"/>
  <c r="AK294" i="11"/>
  <c r="AL294" i="11" s="1"/>
  <c r="AK302" i="11"/>
  <c r="AL302" i="11" s="1"/>
  <c r="AK264" i="11"/>
  <c r="AL264" i="11" s="1"/>
  <c r="AK310" i="11"/>
  <c r="AL310" i="11" s="1"/>
  <c r="AK309" i="11"/>
  <c r="AL309" i="11" s="1"/>
  <c r="AK156" i="11"/>
  <c r="AL156" i="11" s="1"/>
  <c r="AK234" i="11"/>
  <c r="AL234" i="11" s="1"/>
  <c r="AK243" i="11"/>
  <c r="AL243" i="11" s="1"/>
  <c r="AJ130" i="11"/>
  <c r="AK130" i="11" s="1"/>
  <c r="AL130" i="11" s="1"/>
  <c r="AK252" i="11"/>
  <c r="AL252" i="11" s="1"/>
  <c r="AK135" i="11"/>
  <c r="AL135" i="11" s="1"/>
  <c r="G15" i="11"/>
  <c r="G75" i="11" s="1"/>
  <c r="AK182" i="11"/>
  <c r="AL182" i="11" s="1"/>
  <c r="AK269" i="11"/>
  <c r="AL269" i="11" s="1"/>
  <c r="AK255" i="11"/>
  <c r="AL255" i="11" s="1"/>
  <c r="AK324" i="11"/>
  <c r="AL324" i="11" s="1"/>
  <c r="AH286" i="11"/>
  <c r="AJ286" i="11" s="1"/>
  <c r="AK286" i="11" s="1"/>
  <c r="AL286" i="11" s="1"/>
  <c r="AK304" i="11"/>
  <c r="AL304" i="11" s="1"/>
  <c r="AK228" i="11"/>
  <c r="AL228" i="11" s="1"/>
  <c r="AH278" i="11"/>
  <c r="AJ278" i="11" s="1"/>
  <c r="AK278" i="11" s="1"/>
  <c r="AL278" i="11" s="1"/>
  <c r="AK270" i="11"/>
  <c r="AL270" i="11" s="1"/>
  <c r="AK261" i="11"/>
  <c r="AL261" i="11" s="1"/>
  <c r="AK169" i="11"/>
  <c r="AL169" i="11" s="1"/>
  <c r="AK175" i="11"/>
  <c r="AL175" i="11" s="1"/>
  <c r="AE90" i="11"/>
  <c r="V51" i="11"/>
  <c r="AG139" i="11"/>
  <c r="AH139" i="11" s="1"/>
  <c r="AE79" i="11"/>
  <c r="AE86" i="11"/>
  <c r="Y51" i="11"/>
  <c r="AF36" i="11"/>
  <c r="AF90" i="11" s="1"/>
  <c r="AE84" i="11"/>
  <c r="T51" i="11"/>
  <c r="AE94" i="11"/>
  <c r="AE81" i="11"/>
  <c r="AF123" i="11"/>
  <c r="AI123" i="11" s="1"/>
  <c r="AC51" i="11"/>
  <c r="AF120" i="11"/>
  <c r="AG120" i="11" s="1"/>
  <c r="AH120" i="11" s="1"/>
  <c r="Y13" i="11"/>
  <c r="Y73" i="11" s="1"/>
  <c r="Y71" i="11"/>
  <c r="Z51" i="11"/>
  <c r="X51" i="11"/>
  <c r="AG37" i="11"/>
  <c r="AG97" i="11" s="1"/>
  <c r="AI140" i="11"/>
  <c r="AF143" i="11"/>
  <c r="AG143" i="11" s="1"/>
  <c r="AH143" i="11" s="1"/>
  <c r="AJ143" i="11" s="1"/>
  <c r="S51" i="11"/>
  <c r="W51" i="11"/>
  <c r="AF121" i="11"/>
  <c r="AG121" i="11" s="1"/>
  <c r="AF138" i="11"/>
  <c r="AI138" i="11" s="1"/>
  <c r="AB51" i="11"/>
  <c r="AG9" i="11"/>
  <c r="AG8" i="11"/>
  <c r="AH6" i="11"/>
  <c r="AG17" i="11"/>
  <c r="AG25" i="11"/>
  <c r="AH21" i="11"/>
  <c r="AJ21" i="11" s="1"/>
  <c r="AH140" i="11"/>
  <c r="AJ140" i="11" s="1"/>
  <c r="AF142" i="11"/>
  <c r="AI142" i="11" s="1"/>
  <c r="AK318" i="11"/>
  <c r="AL318" i="11" s="1"/>
  <c r="AE80" i="11"/>
  <c r="N73" i="11"/>
  <c r="N15" i="11"/>
  <c r="AH34" i="11"/>
  <c r="AK277" i="11"/>
  <c r="AL277" i="11" s="1"/>
  <c r="AK281" i="11"/>
  <c r="AL281" i="11" s="1"/>
  <c r="AG19" i="11"/>
  <c r="P73" i="11"/>
  <c r="P15" i="11"/>
  <c r="AK256" i="11"/>
  <c r="AL256" i="11" s="1"/>
  <c r="AK320" i="11"/>
  <c r="AL320" i="11" s="1"/>
  <c r="AI26" i="11"/>
  <c r="R73" i="11"/>
  <c r="R15" i="11"/>
  <c r="AH174" i="11"/>
  <c r="AJ174" i="11" s="1"/>
  <c r="AK174" i="11" s="1"/>
  <c r="AL174" i="11" s="1"/>
  <c r="AK298" i="11"/>
  <c r="AL298" i="11" s="1"/>
  <c r="AH196" i="11"/>
  <c r="AJ196" i="11" s="1"/>
  <c r="AK196" i="11" s="1"/>
  <c r="AL196" i="11" s="1"/>
  <c r="J73" i="11"/>
  <c r="J15" i="11"/>
  <c r="AE83" i="11"/>
  <c r="AI23" i="11"/>
  <c r="AA51" i="11"/>
  <c r="AH198" i="11"/>
  <c r="AJ198" i="11" s="1"/>
  <c r="AK198" i="11" s="1"/>
  <c r="AL198" i="11" s="1"/>
  <c r="H73" i="11"/>
  <c r="H15" i="11"/>
  <c r="T71" i="11"/>
  <c r="T42" i="11"/>
  <c r="T13" i="11"/>
  <c r="AE72" i="11"/>
  <c r="AF122" i="11"/>
  <c r="AG122" i="11" s="1"/>
  <c r="AH122" i="11" s="1"/>
  <c r="AK285" i="11"/>
  <c r="AL285" i="11" s="1"/>
  <c r="AK283" i="11"/>
  <c r="AL283" i="11" s="1"/>
  <c r="AK271" i="11"/>
  <c r="AL271" i="11" s="1"/>
  <c r="AK204" i="11"/>
  <c r="AL204" i="11" s="1"/>
  <c r="AG16" i="11"/>
  <c r="AI14" i="11"/>
  <c r="AE74" i="11"/>
  <c r="AE88" i="11"/>
  <c r="AI28" i="11"/>
  <c r="AH168" i="11"/>
  <c r="AJ168" i="11" s="1"/>
  <c r="AK168" i="11" s="1"/>
  <c r="AL168" i="11" s="1"/>
  <c r="M73" i="11"/>
  <c r="M15" i="11"/>
  <c r="AK306" i="11"/>
  <c r="AL306" i="11" s="1"/>
  <c r="AI19" i="11"/>
  <c r="AF12" i="11"/>
  <c r="AK263" i="11"/>
  <c r="AL263" i="11" s="1"/>
  <c r="AF119" i="11"/>
  <c r="AG119" i="11" s="1"/>
  <c r="O73" i="11"/>
  <c r="O15" i="11"/>
  <c r="AJ26" i="11"/>
  <c r="AF20" i="11"/>
  <c r="AI20" i="11" s="1"/>
  <c r="U51" i="11"/>
  <c r="AD42" i="11"/>
  <c r="AD71" i="11"/>
  <c r="AD13" i="11"/>
  <c r="AK296" i="11"/>
  <c r="AL296" i="11" s="1"/>
  <c r="AD51" i="11"/>
  <c r="AK32" i="11"/>
  <c r="K73" i="11"/>
  <c r="K15" i="11"/>
  <c r="AE44" i="11"/>
  <c r="AE46" i="11"/>
  <c r="AH188" i="11"/>
  <c r="AJ188" i="11" s="1"/>
  <c r="AK188" i="11" s="1"/>
  <c r="AL188" i="11" s="1"/>
  <c r="AK190" i="11"/>
  <c r="AL190" i="11" s="1"/>
  <c r="AE69" i="11"/>
  <c r="AI9" i="11"/>
  <c r="I75" i="11"/>
  <c r="I18" i="11"/>
  <c r="I39" i="11" s="1"/>
  <c r="AK275" i="11"/>
  <c r="AL275" i="11" s="1"/>
  <c r="AE77" i="11"/>
  <c r="AI17" i="11"/>
  <c r="AK287" i="11"/>
  <c r="AL287" i="11" s="1"/>
  <c r="AG249" i="11"/>
  <c r="AH249" i="11" s="1"/>
  <c r="L73" i="11"/>
  <c r="L15" i="11"/>
  <c r="AA42" i="11"/>
  <c r="AA13" i="11"/>
  <c r="AA71" i="11"/>
  <c r="AE67" i="11"/>
  <c r="AI7" i="11"/>
  <c r="AK312" i="11"/>
  <c r="AL312" i="11" s="1"/>
  <c r="W42" i="11"/>
  <c r="W71" i="11"/>
  <c r="W13" i="11"/>
  <c r="AK308" i="11"/>
  <c r="AL308" i="11" s="1"/>
  <c r="AC42" i="11"/>
  <c r="AC13" i="11"/>
  <c r="AC71" i="11"/>
  <c r="AK180" i="11"/>
  <c r="AL180" i="11" s="1"/>
  <c r="AK273" i="11"/>
  <c r="AL273" i="11" s="1"/>
  <c r="Z71" i="11"/>
  <c r="Z42" i="11"/>
  <c r="Z13" i="11"/>
  <c r="AI8" i="11"/>
  <c r="AE68" i="11"/>
  <c r="AK326" i="11"/>
  <c r="AL326" i="11" s="1"/>
  <c r="X42" i="11"/>
  <c r="X71" i="11"/>
  <c r="X13" i="11"/>
  <c r="U42" i="11"/>
  <c r="U71" i="11"/>
  <c r="U13" i="11"/>
  <c r="V42" i="11"/>
  <c r="V71" i="11"/>
  <c r="V13" i="11"/>
  <c r="AH186" i="11"/>
  <c r="AJ186" i="11" s="1"/>
  <c r="AK186" i="11" s="1"/>
  <c r="AL186" i="11" s="1"/>
  <c r="AK201" i="11"/>
  <c r="AL201" i="11" s="1"/>
  <c r="AE76" i="11"/>
  <c r="AI16" i="11"/>
  <c r="AI37" i="11"/>
  <c r="AI97" i="11" s="1"/>
  <c r="AG30" i="11"/>
  <c r="AK197" i="11"/>
  <c r="AL197" i="11" s="1"/>
  <c r="AK279" i="11"/>
  <c r="AL279" i="11" s="1"/>
  <c r="AG23" i="11"/>
  <c r="AJ7" i="11"/>
  <c r="AH129" i="11"/>
  <c r="AJ129" i="11" s="1"/>
  <c r="AK129" i="11" s="1"/>
  <c r="AL129" i="11" s="1"/>
  <c r="S71" i="11"/>
  <c r="S42" i="11"/>
  <c r="S13" i="11"/>
  <c r="AG24" i="11"/>
  <c r="AH146" i="11"/>
  <c r="AJ146" i="11" s="1"/>
  <c r="AK146" i="11" s="1"/>
  <c r="AL146" i="11" s="1"/>
  <c r="AE85" i="11"/>
  <c r="AI25" i="11"/>
  <c r="AK225" i="11"/>
  <c r="AL225" i="11" s="1"/>
  <c r="AB71" i="11"/>
  <c r="AB42" i="11"/>
  <c r="AB13" i="11"/>
  <c r="AI24" i="11"/>
  <c r="AE11" i="11"/>
  <c r="AI6" i="11"/>
  <c r="AE66" i="11"/>
  <c r="AK265" i="11"/>
  <c r="AL265" i="11" s="1"/>
  <c r="Q73" i="11"/>
  <c r="Q15" i="11"/>
  <c r="AK300" i="11"/>
  <c r="AL300" i="11" s="1"/>
  <c r="AE70" i="11"/>
  <c r="AG28" i="11"/>
  <c r="AK133" i="11"/>
  <c r="AL133" i="11" s="1"/>
  <c r="AF10" i="11"/>
  <c r="AF11" i="11" s="1"/>
  <c r="AI21" i="11"/>
  <c r="AG14" i="11"/>
  <c r="AK291" i="11"/>
  <c r="AL291" i="11" s="1"/>
  <c r="AF44" i="11" l="1"/>
  <c r="AI41" i="11"/>
  <c r="AG41" i="11"/>
  <c r="G18" i="11"/>
  <c r="G39" i="11" s="1"/>
  <c r="AF47" i="11"/>
  <c r="AF98" i="11" s="1"/>
  <c r="AJ139" i="11"/>
  <c r="AK139" i="11" s="1"/>
  <c r="AL139" i="11" s="1"/>
  <c r="AF96" i="11"/>
  <c r="AI122" i="11"/>
  <c r="AI10" i="11"/>
  <c r="AG123" i="11"/>
  <c r="AH123" i="11" s="1"/>
  <c r="AJ123" i="11" s="1"/>
  <c r="AK123" i="11" s="1"/>
  <c r="AL123" i="11" s="1"/>
  <c r="AF69" i="11"/>
  <c r="AG36" i="11"/>
  <c r="AG67" i="11" s="1"/>
  <c r="AF86" i="11"/>
  <c r="AF77" i="11"/>
  <c r="AI36" i="11"/>
  <c r="AI90" i="11" s="1"/>
  <c r="AF94" i="11"/>
  <c r="AF76" i="11"/>
  <c r="AF83" i="11"/>
  <c r="AF88" i="11"/>
  <c r="AF66" i="11"/>
  <c r="AF79" i="11"/>
  <c r="AF84" i="11"/>
  <c r="AF92" i="11"/>
  <c r="AF67" i="11"/>
  <c r="AK140" i="11"/>
  <c r="AL140" i="11" s="1"/>
  <c r="AF68" i="11"/>
  <c r="AF85" i="11"/>
  <c r="AF81" i="11"/>
  <c r="AF74" i="11"/>
  <c r="AI120" i="11"/>
  <c r="AH37" i="11"/>
  <c r="AH97" i="11" s="1"/>
  <c r="Y15" i="11"/>
  <c r="Y75" i="11" s="1"/>
  <c r="AI143" i="11"/>
  <c r="AK143" i="11" s="1"/>
  <c r="AL143" i="11" s="1"/>
  <c r="AH121" i="11"/>
  <c r="AJ121" i="11" s="1"/>
  <c r="AI121" i="11"/>
  <c r="AG138" i="11"/>
  <c r="AH138" i="11" s="1"/>
  <c r="AE51" i="11"/>
  <c r="AH119" i="11"/>
  <c r="AJ119" i="11" s="1"/>
  <c r="AF71" i="11"/>
  <c r="AF42" i="11"/>
  <c r="AF13" i="11"/>
  <c r="AF72" i="11"/>
  <c r="AG12" i="11"/>
  <c r="AH28" i="11"/>
  <c r="AG142" i="11"/>
  <c r="AH24" i="11"/>
  <c r="AJ24" i="11" s="1"/>
  <c r="X15" i="11"/>
  <c r="X73" i="11"/>
  <c r="AC15" i="11"/>
  <c r="AC73" i="11"/>
  <c r="L75" i="11"/>
  <c r="L18" i="11"/>
  <c r="L39" i="11" s="1"/>
  <c r="AI44" i="11"/>
  <c r="AI46" i="11"/>
  <c r="AD73" i="11"/>
  <c r="AD15" i="11"/>
  <c r="AK26" i="11"/>
  <c r="AH19" i="11"/>
  <c r="V73" i="11"/>
  <c r="V15" i="11"/>
  <c r="S73" i="11"/>
  <c r="S15" i="11"/>
  <c r="AI119" i="11"/>
  <c r="Z73" i="11"/>
  <c r="Z15" i="11"/>
  <c r="H75" i="11"/>
  <c r="H18" i="11"/>
  <c r="H39" i="11" s="1"/>
  <c r="J75" i="11"/>
  <c r="J18" i="11"/>
  <c r="J39" i="11" s="1"/>
  <c r="N18" i="11"/>
  <c r="N39" i="11" s="1"/>
  <c r="N75" i="11"/>
  <c r="AJ6" i="11"/>
  <c r="AK6" i="11" s="1"/>
  <c r="AI11" i="11"/>
  <c r="AG44" i="11"/>
  <c r="AG46" i="11"/>
  <c r="AH41" i="11"/>
  <c r="AK7" i="11"/>
  <c r="AJ249" i="11"/>
  <c r="AK249" i="11" s="1"/>
  <c r="AL249" i="11" s="1"/>
  <c r="M18" i="11"/>
  <c r="M39" i="11" s="1"/>
  <c r="M75" i="11"/>
  <c r="AH25" i="11"/>
  <c r="AJ25" i="11" s="1"/>
  <c r="AK25" i="11" s="1"/>
  <c r="AH14" i="11"/>
  <c r="AJ14" i="11" s="1"/>
  <c r="AK14" i="11" s="1"/>
  <c r="AE42" i="11"/>
  <c r="AE71" i="11"/>
  <c r="AE13" i="11"/>
  <c r="U73" i="11"/>
  <c r="U15" i="11"/>
  <c r="K75" i="11"/>
  <c r="K18" i="11"/>
  <c r="K39" i="11" s="1"/>
  <c r="AH16" i="11"/>
  <c r="AI12" i="11"/>
  <c r="R75" i="11"/>
  <c r="R18" i="11"/>
  <c r="R39" i="11" s="1"/>
  <c r="AJ120" i="11"/>
  <c r="AH8" i="11"/>
  <c r="AK21" i="11"/>
  <c r="AH23" i="11"/>
  <c r="O75" i="11"/>
  <c r="O18" i="11"/>
  <c r="O39" i="11" s="1"/>
  <c r="Q75" i="11"/>
  <c r="Q18" i="11"/>
  <c r="Q39" i="11" s="1"/>
  <c r="AB73" i="11"/>
  <c r="AB15" i="11"/>
  <c r="W73" i="11"/>
  <c r="W15" i="11"/>
  <c r="AA73" i="11"/>
  <c r="AA15" i="11"/>
  <c r="I118" i="11"/>
  <c r="I78" i="11"/>
  <c r="I22" i="11"/>
  <c r="I40" i="11"/>
  <c r="AL32" i="11"/>
  <c r="T73" i="11"/>
  <c r="T15" i="11"/>
  <c r="AH17" i="11"/>
  <c r="AH9" i="11"/>
  <c r="AH30" i="11"/>
  <c r="AJ122" i="11"/>
  <c r="AF70" i="11"/>
  <c r="AG10" i="11"/>
  <c r="AF80" i="11"/>
  <c r="AG20" i="11"/>
  <c r="G40" i="11"/>
  <c r="P75" i="11"/>
  <c r="P18" i="11"/>
  <c r="P39" i="11" s="1"/>
  <c r="AH39" i="11" s="1"/>
  <c r="AJ34" i="11"/>
  <c r="G118" i="11" l="1"/>
  <c r="G136" i="11" s="1"/>
  <c r="G78" i="11"/>
  <c r="G22" i="11"/>
  <c r="G27" i="11" s="1"/>
  <c r="AG39" i="11"/>
  <c r="AJ39" i="11"/>
  <c r="AF39" i="11"/>
  <c r="S39" i="11"/>
  <c r="W39" i="11"/>
  <c r="X39" i="11"/>
  <c r="AD39" i="11"/>
  <c r="AI39" i="11"/>
  <c r="T39" i="11"/>
  <c r="V39" i="11"/>
  <c r="AK39" i="11"/>
  <c r="AC39" i="11"/>
  <c r="U39" i="11"/>
  <c r="AA39" i="11"/>
  <c r="Z39" i="11"/>
  <c r="Y39" i="11"/>
  <c r="AB39" i="11"/>
  <c r="AE39" i="11"/>
  <c r="AG47" i="11"/>
  <c r="AG98" i="11" s="1"/>
  <c r="AI47" i="11"/>
  <c r="AI98" i="11" s="1"/>
  <c r="I136" i="11"/>
  <c r="I137" i="11" s="1"/>
  <c r="S136" i="11"/>
  <c r="AI96" i="11"/>
  <c r="AG96" i="11"/>
  <c r="AG74" i="11"/>
  <c r="AH36" i="11"/>
  <c r="AH94" i="11" s="1"/>
  <c r="AG94" i="11"/>
  <c r="AK122" i="11"/>
  <c r="AL122" i="11" s="1"/>
  <c r="AG85" i="11"/>
  <c r="AG84" i="11"/>
  <c r="AG79" i="11"/>
  <c r="AG76" i="11"/>
  <c r="AG88" i="11"/>
  <c r="AG83" i="11"/>
  <c r="AG69" i="11"/>
  <c r="AG68" i="11"/>
  <c r="AG66" i="11"/>
  <c r="AG90" i="11"/>
  <c r="AG77" i="11"/>
  <c r="AG92" i="11"/>
  <c r="AG86" i="11"/>
  <c r="AI84" i="11"/>
  <c r="AI81" i="11"/>
  <c r="AI85" i="11"/>
  <c r="AI74" i="11"/>
  <c r="AF51" i="11"/>
  <c r="Y18" i="11"/>
  <c r="Y78" i="11" s="1"/>
  <c r="AI88" i="11"/>
  <c r="AI76" i="11"/>
  <c r="AI86" i="11"/>
  <c r="AI92" i="11"/>
  <c r="AI79" i="11"/>
  <c r="AG81" i="11"/>
  <c r="AI80" i="11"/>
  <c r="AI67" i="11"/>
  <c r="AI69" i="11"/>
  <c r="AI94" i="11"/>
  <c r="AJ138" i="11"/>
  <c r="AK138" i="11" s="1"/>
  <c r="AL138" i="11" s="1"/>
  <c r="AK120" i="11"/>
  <c r="AL120" i="11" s="1"/>
  <c r="AI68" i="11"/>
  <c r="AJ37" i="11"/>
  <c r="AJ97" i="11" s="1"/>
  <c r="AI70" i="11"/>
  <c r="AI77" i="11"/>
  <c r="AI83" i="11"/>
  <c r="AI66" i="11"/>
  <c r="AK121" i="11"/>
  <c r="AL121" i="11" s="1"/>
  <c r="AJ9" i="11"/>
  <c r="AK9" i="11" s="1"/>
  <c r="AL25" i="11"/>
  <c r="R118" i="11"/>
  <c r="R78" i="11"/>
  <c r="R40" i="11"/>
  <c r="R22" i="11"/>
  <c r="AE73" i="11"/>
  <c r="AE15" i="11"/>
  <c r="N118" i="11"/>
  <c r="N78" i="11"/>
  <c r="N40" i="11"/>
  <c r="N22" i="11"/>
  <c r="AK119" i="11"/>
  <c r="AL119" i="11" s="1"/>
  <c r="AL26" i="11"/>
  <c r="AC75" i="11"/>
  <c r="AC18" i="11"/>
  <c r="AG70" i="11"/>
  <c r="AH10" i="11"/>
  <c r="W75" i="11"/>
  <c r="W18" i="11"/>
  <c r="AK24" i="11"/>
  <c r="J118" i="11"/>
  <c r="J78" i="11"/>
  <c r="J22" i="11"/>
  <c r="J40" i="11"/>
  <c r="S75" i="11"/>
  <c r="S18" i="11"/>
  <c r="AL21" i="11"/>
  <c r="AJ17" i="11"/>
  <c r="AL7" i="11"/>
  <c r="AI71" i="11"/>
  <c r="AI13" i="11"/>
  <c r="AI42" i="11"/>
  <c r="H118" i="11"/>
  <c r="H40" i="11"/>
  <c r="H22" i="11"/>
  <c r="H78" i="11"/>
  <c r="V75" i="11"/>
  <c r="V18" i="11"/>
  <c r="AG11" i="11"/>
  <c r="G137" i="11"/>
  <c r="S118" i="11"/>
  <c r="I82" i="11"/>
  <c r="I27" i="11"/>
  <c r="Q118" i="11"/>
  <c r="Q78" i="11"/>
  <c r="Q22" i="11"/>
  <c r="Q40" i="11"/>
  <c r="AJ16" i="11"/>
  <c r="U75" i="11"/>
  <c r="U18" i="11"/>
  <c r="X18" i="11"/>
  <c r="X75" i="11"/>
  <c r="AJ28" i="11"/>
  <c r="AH142" i="11"/>
  <c r="AJ142" i="11" s="1"/>
  <c r="AK142" i="11" s="1"/>
  <c r="AL142" i="11" s="1"/>
  <c r="AJ30" i="11"/>
  <c r="AJ8" i="11"/>
  <c r="AL14" i="11"/>
  <c r="AH46" i="11"/>
  <c r="AH44" i="11"/>
  <c r="AL6" i="11"/>
  <c r="L118" i="11"/>
  <c r="L78" i="11"/>
  <c r="L40" i="11"/>
  <c r="L22" i="11"/>
  <c r="O118" i="11"/>
  <c r="O78" i="11"/>
  <c r="O40" i="11"/>
  <c r="O22" i="11"/>
  <c r="AG72" i="11"/>
  <c r="AH12" i="11"/>
  <c r="AK34" i="11"/>
  <c r="T75" i="11"/>
  <c r="T18" i="11"/>
  <c r="AJ23" i="11"/>
  <c r="K118" i="11"/>
  <c r="K78" i="11"/>
  <c r="K40" i="11"/>
  <c r="K22" i="11"/>
  <c r="AJ41" i="11"/>
  <c r="Z75" i="11"/>
  <c r="Z18" i="11"/>
  <c r="AJ19" i="11"/>
  <c r="AB75" i="11"/>
  <c r="AB18" i="11"/>
  <c r="AI72" i="11"/>
  <c r="P118" i="11"/>
  <c r="P78" i="11"/>
  <c r="P40" i="11"/>
  <c r="P22" i="11"/>
  <c r="AG80" i="11"/>
  <c r="AH20" i="11"/>
  <c r="AA75" i="11"/>
  <c r="AA18" i="11"/>
  <c r="M118" i="11"/>
  <c r="M78" i="11"/>
  <c r="M40" i="11"/>
  <c r="M22" i="11"/>
  <c r="AD75" i="11"/>
  <c r="AD18" i="11"/>
  <c r="AF73" i="11"/>
  <c r="AF15" i="11"/>
  <c r="G82" i="11" l="1"/>
  <c r="AH66" i="11"/>
  <c r="AH86" i="11"/>
  <c r="AH76" i="11"/>
  <c r="AH88" i="11"/>
  <c r="AH47" i="11"/>
  <c r="AH98" i="11" s="1"/>
  <c r="I330" i="11"/>
  <c r="K136" i="11"/>
  <c r="K137" i="11" s="1"/>
  <c r="Q136" i="11"/>
  <c r="Q137" i="11" s="1"/>
  <c r="N136" i="11"/>
  <c r="N137" i="11" s="1"/>
  <c r="L136" i="11"/>
  <c r="L137" i="11" s="1"/>
  <c r="J136" i="11"/>
  <c r="J137" i="11" s="1"/>
  <c r="R136" i="11"/>
  <c r="R137" i="11" s="1"/>
  <c r="O136" i="11"/>
  <c r="O137" i="11" s="1"/>
  <c r="M136" i="11"/>
  <c r="M137" i="11" s="1"/>
  <c r="H136" i="11"/>
  <c r="P136" i="11"/>
  <c r="P137" i="11" s="1"/>
  <c r="AG51" i="11"/>
  <c r="AH96" i="11"/>
  <c r="AH77" i="11"/>
  <c r="AH84" i="11"/>
  <c r="AH80" i="11"/>
  <c r="AH69" i="11"/>
  <c r="AH72" i="11"/>
  <c r="AH70" i="11"/>
  <c r="AH85" i="11"/>
  <c r="AH68" i="11"/>
  <c r="AH81" i="11"/>
  <c r="AH79" i="11"/>
  <c r="AH92" i="11"/>
  <c r="AH90" i="11"/>
  <c r="AH83" i="11"/>
  <c r="AH74" i="11"/>
  <c r="AH67" i="11"/>
  <c r="AJ36" i="11"/>
  <c r="AK36" i="11" s="1"/>
  <c r="AK86" i="11" s="1"/>
  <c r="AK37" i="11"/>
  <c r="AK97" i="11" s="1"/>
  <c r="AH11" i="11"/>
  <c r="AH42" i="11" s="1"/>
  <c r="AI51" i="11"/>
  <c r="Y40" i="11"/>
  <c r="U118" i="11"/>
  <c r="AE118" i="11" s="1"/>
  <c r="Y22" i="11"/>
  <c r="Y82" i="11" s="1"/>
  <c r="T118" i="11"/>
  <c r="V118" i="11"/>
  <c r="AJ12" i="11"/>
  <c r="AC78" i="11"/>
  <c r="AC40" i="11"/>
  <c r="AC22" i="11"/>
  <c r="O82" i="11"/>
  <c r="O27" i="11"/>
  <c r="AL9" i="11"/>
  <c r="X118" i="11"/>
  <c r="AD118" i="11"/>
  <c r="AE75" i="11"/>
  <c r="AE18" i="11"/>
  <c r="AA78" i="11"/>
  <c r="AA22" i="11"/>
  <c r="AA40" i="11"/>
  <c r="K82" i="11"/>
  <c r="K27" i="11"/>
  <c r="T78" i="11"/>
  <c r="T40" i="11"/>
  <c r="T22" i="11"/>
  <c r="AK28" i="11"/>
  <c r="Q82" i="11"/>
  <c r="Q27" i="11"/>
  <c r="Y118" i="11"/>
  <c r="W118" i="11"/>
  <c r="W40" i="11"/>
  <c r="W78" i="11"/>
  <c r="W22" i="11"/>
  <c r="AF75" i="11"/>
  <c r="AF18" i="11"/>
  <c r="AD78" i="11"/>
  <c r="AD40" i="11"/>
  <c r="AD22" i="11"/>
  <c r="Z78" i="11"/>
  <c r="Z22" i="11"/>
  <c r="Z40" i="11"/>
  <c r="AL34" i="11"/>
  <c r="AK30" i="11"/>
  <c r="X40" i="11"/>
  <c r="X78" i="11"/>
  <c r="X22" i="11"/>
  <c r="AB118" i="11"/>
  <c r="S40" i="11"/>
  <c r="S78" i="11"/>
  <c r="S22" i="11"/>
  <c r="AJ46" i="11"/>
  <c r="AJ44" i="11"/>
  <c r="AK41" i="11"/>
  <c r="AK8" i="11"/>
  <c r="AA118" i="11"/>
  <c r="M82" i="11"/>
  <c r="M27" i="11"/>
  <c r="AJ20" i="11"/>
  <c r="I87" i="11"/>
  <c r="I29" i="11"/>
  <c r="Z118" i="11"/>
  <c r="AJ10" i="11"/>
  <c r="AJ11" i="11" s="1"/>
  <c r="N82" i="11"/>
  <c r="N27" i="11"/>
  <c r="AK16" i="11"/>
  <c r="AK19" i="11"/>
  <c r="G330" i="11"/>
  <c r="S137" i="11"/>
  <c r="S330" i="11" s="1"/>
  <c r="H27" i="11"/>
  <c r="H82" i="11"/>
  <c r="G87" i="11"/>
  <c r="G29" i="11"/>
  <c r="R82" i="11"/>
  <c r="R27" i="11"/>
  <c r="AB78" i="11"/>
  <c r="AB40" i="11"/>
  <c r="AB22" i="11"/>
  <c r="AK23" i="11"/>
  <c r="L82" i="11"/>
  <c r="L27" i="11"/>
  <c r="U40" i="11"/>
  <c r="U78" i="11"/>
  <c r="U22" i="11"/>
  <c r="AG71" i="11"/>
  <c r="AG42" i="11"/>
  <c r="AG13" i="11"/>
  <c r="P82" i="11"/>
  <c r="P27" i="11"/>
  <c r="AC118" i="11"/>
  <c r="AI73" i="11"/>
  <c r="AI15" i="11"/>
  <c r="AK17" i="11"/>
  <c r="J82" i="11"/>
  <c r="J27" i="11"/>
  <c r="AL24" i="11"/>
  <c r="V40" i="11"/>
  <c r="V78" i="11"/>
  <c r="V22" i="11"/>
  <c r="AJ47" i="11" l="1"/>
  <c r="AJ98" i="11" s="1"/>
  <c r="AK94" i="11"/>
  <c r="AK96" i="11"/>
  <c r="AK84" i="11"/>
  <c r="AJ79" i="11"/>
  <c r="AJ83" i="11"/>
  <c r="AJ88" i="11"/>
  <c r="L330" i="11"/>
  <c r="N330" i="11"/>
  <c r="Q330" i="11"/>
  <c r="R330" i="11"/>
  <c r="K330" i="11"/>
  <c r="M330" i="11"/>
  <c r="J330" i="11"/>
  <c r="P330" i="11"/>
  <c r="O330" i="11"/>
  <c r="U136" i="11"/>
  <c r="AE136" i="11" s="1"/>
  <c r="AD136" i="11"/>
  <c r="AA136" i="11"/>
  <c r="V136" i="11"/>
  <c r="AC136" i="11"/>
  <c r="W136" i="11"/>
  <c r="Z136" i="11"/>
  <c r="AB136" i="11"/>
  <c r="Y136" i="11"/>
  <c r="T136" i="11"/>
  <c r="X136" i="11"/>
  <c r="H137" i="11"/>
  <c r="AH71" i="11"/>
  <c r="AH51" i="11"/>
  <c r="AJ96" i="11"/>
  <c r="AK66" i="11"/>
  <c r="AJ66" i="11"/>
  <c r="AJ86" i="11"/>
  <c r="AJ92" i="11"/>
  <c r="AJ85" i="11"/>
  <c r="AK85" i="11"/>
  <c r="AJ72" i="11"/>
  <c r="AJ90" i="11"/>
  <c r="AJ69" i="11"/>
  <c r="AJ74" i="11"/>
  <c r="AK92" i="11"/>
  <c r="AK81" i="11"/>
  <c r="AJ76" i="11"/>
  <c r="AJ68" i="11"/>
  <c r="AK69" i="11"/>
  <c r="AJ84" i="11"/>
  <c r="AJ94" i="11"/>
  <c r="AJ77" i="11"/>
  <c r="AJ81" i="11"/>
  <c r="AJ67" i="11"/>
  <c r="AK74" i="11"/>
  <c r="AK67" i="11"/>
  <c r="AK47" i="11"/>
  <c r="AK98" i="11" s="1"/>
  <c r="AF118" i="11"/>
  <c r="AI118" i="11" s="1"/>
  <c r="AH13" i="11"/>
  <c r="AH15" i="11" s="1"/>
  <c r="Y27" i="11"/>
  <c r="Y29" i="11" s="1"/>
  <c r="AK12" i="11"/>
  <c r="AK72" i="11" s="1"/>
  <c r="AC82" i="11"/>
  <c r="AC27" i="11"/>
  <c r="AK77" i="11"/>
  <c r="AL17" i="11"/>
  <c r="AK46" i="11"/>
  <c r="AL41" i="11"/>
  <c r="AK44" i="11"/>
  <c r="AG73" i="11"/>
  <c r="AG15" i="11"/>
  <c r="AK76" i="11"/>
  <c r="AL16" i="11"/>
  <c r="AE40" i="11"/>
  <c r="AE78" i="11"/>
  <c r="AE22" i="11"/>
  <c r="O87" i="11"/>
  <c r="O29" i="11"/>
  <c r="L87" i="11"/>
  <c r="L29" i="11"/>
  <c r="R87" i="11"/>
  <c r="R29" i="11"/>
  <c r="M87" i="11"/>
  <c r="M29" i="11"/>
  <c r="AI75" i="11"/>
  <c r="AI18" i="11"/>
  <c r="X82" i="11"/>
  <c r="X27" i="11"/>
  <c r="Q87" i="11"/>
  <c r="Q29" i="11"/>
  <c r="K87" i="11"/>
  <c r="K29" i="11"/>
  <c r="T82" i="11"/>
  <c r="T27" i="11"/>
  <c r="V27" i="11"/>
  <c r="V82" i="11"/>
  <c r="AK83" i="11"/>
  <c r="AL23" i="11"/>
  <c r="G89" i="11"/>
  <c r="G31" i="11"/>
  <c r="N87" i="11"/>
  <c r="N29" i="11"/>
  <c r="I89" i="11"/>
  <c r="I31" i="11"/>
  <c r="AF40" i="11"/>
  <c r="AF22" i="11"/>
  <c r="AF78" i="11"/>
  <c r="AH73" i="11"/>
  <c r="AJ80" i="11"/>
  <c r="AK20" i="11"/>
  <c r="AK68" i="11"/>
  <c r="AL8" i="11"/>
  <c r="S82" i="11"/>
  <c r="S27" i="11"/>
  <c r="Z82" i="11"/>
  <c r="Z27" i="11"/>
  <c r="AK88" i="11"/>
  <c r="AL28" i="11"/>
  <c r="P87" i="11"/>
  <c r="P29" i="11"/>
  <c r="AJ71" i="11"/>
  <c r="AJ42" i="11"/>
  <c r="AJ13" i="11"/>
  <c r="AK79" i="11"/>
  <c r="AL19" i="11"/>
  <c r="AJ70" i="11"/>
  <c r="AK10" i="11"/>
  <c r="AK11" i="11" s="1"/>
  <c r="AL30" i="11"/>
  <c r="AK90" i="11"/>
  <c r="W82" i="11"/>
  <c r="W27" i="11"/>
  <c r="J87" i="11"/>
  <c r="J29" i="11"/>
  <c r="U82" i="11"/>
  <c r="U27" i="11"/>
  <c r="AB82" i="11"/>
  <c r="AB27" i="11"/>
  <c r="H87" i="11"/>
  <c r="H29" i="11"/>
  <c r="Y87" i="11"/>
  <c r="AD82" i="11"/>
  <c r="AD27" i="11"/>
  <c r="AA82" i="11"/>
  <c r="AA27" i="11"/>
  <c r="AF136" i="11" l="1"/>
  <c r="AG136" i="11" s="1"/>
  <c r="AH136" i="11" s="1"/>
  <c r="AJ136" i="11" s="1"/>
  <c r="AD137" i="11"/>
  <c r="AD330" i="11" s="1"/>
  <c r="AA137" i="11"/>
  <c r="AA330" i="11" s="1"/>
  <c r="X137" i="11"/>
  <c r="X330" i="11" s="1"/>
  <c r="W137" i="11"/>
  <c r="W330" i="11" s="1"/>
  <c r="V137" i="11"/>
  <c r="V330" i="11" s="1"/>
  <c r="AC137" i="11"/>
  <c r="AC330" i="11" s="1"/>
  <c r="AB137" i="11"/>
  <c r="AB330" i="11" s="1"/>
  <c r="H330" i="11"/>
  <c r="U137" i="11"/>
  <c r="T137" i="11"/>
  <c r="T330" i="11" s="1"/>
  <c r="Z137" i="11"/>
  <c r="Z330" i="11" s="1"/>
  <c r="Y137" i="11"/>
  <c r="Y330" i="11" s="1"/>
  <c r="AJ51" i="11"/>
  <c r="AG118" i="11"/>
  <c r="AH118" i="11" s="1"/>
  <c r="AJ118" i="11" s="1"/>
  <c r="AK118" i="11" s="1"/>
  <c r="AL118" i="11" s="1"/>
  <c r="AL12" i="11"/>
  <c r="AL47" i="11"/>
  <c r="AK51" i="11"/>
  <c r="AF27" i="11"/>
  <c r="AF82" i="11"/>
  <c r="AJ73" i="11"/>
  <c r="AJ15" i="11"/>
  <c r="T87" i="11"/>
  <c r="T29" i="11"/>
  <c r="M89" i="11"/>
  <c r="M31" i="11"/>
  <c r="I91" i="11"/>
  <c r="I33" i="11"/>
  <c r="AD87" i="11"/>
  <c r="AD29" i="11"/>
  <c r="AK70" i="11"/>
  <c r="AL10" i="11"/>
  <c r="G91" i="11"/>
  <c r="G33" i="11"/>
  <c r="AG75" i="11"/>
  <c r="AG18" i="11"/>
  <c r="S87" i="11"/>
  <c r="S29" i="11"/>
  <c r="H89" i="11"/>
  <c r="H31" i="11"/>
  <c r="AK71" i="11"/>
  <c r="AL11" i="11"/>
  <c r="AK13" i="11"/>
  <c r="AK42" i="11"/>
  <c r="N89" i="11"/>
  <c r="N31" i="11"/>
  <c r="V87" i="11"/>
  <c r="V29" i="11"/>
  <c r="X87" i="11"/>
  <c r="X29" i="11"/>
  <c r="R89" i="11"/>
  <c r="R31" i="11"/>
  <c r="P89" i="11"/>
  <c r="P31" i="11"/>
  <c r="AA87" i="11"/>
  <c r="AA29" i="11"/>
  <c r="AH75" i="11"/>
  <c r="AH18" i="11"/>
  <c r="W87" i="11"/>
  <c r="W29" i="11"/>
  <c r="Y89" i="11"/>
  <c r="Y31" i="11"/>
  <c r="AK80" i="11"/>
  <c r="AL20" i="11"/>
  <c r="K89" i="11"/>
  <c r="K31" i="11"/>
  <c r="J89" i="11"/>
  <c r="J31" i="11"/>
  <c r="AE82" i="11"/>
  <c r="AE27" i="11"/>
  <c r="AB87" i="11"/>
  <c r="AB29" i="11"/>
  <c r="U87" i="11"/>
  <c r="U29" i="11"/>
  <c r="Z87" i="11"/>
  <c r="Z29" i="11"/>
  <c r="AI40" i="11"/>
  <c r="AI78" i="11"/>
  <c r="AI22" i="11"/>
  <c r="L89" i="11"/>
  <c r="L31" i="11"/>
  <c r="O89" i="11"/>
  <c r="O31" i="11"/>
  <c r="Q89" i="11"/>
  <c r="Q31" i="11"/>
  <c r="AC87" i="11"/>
  <c r="AC29" i="11"/>
  <c r="AI136" i="11" l="1"/>
  <c r="AK136" i="11" s="1"/>
  <c r="AL136" i="11" s="1"/>
  <c r="U330" i="11"/>
  <c r="AE137" i="11"/>
  <c r="AE87" i="11"/>
  <c r="AE29" i="11"/>
  <c r="AK73" i="11"/>
  <c r="AL13" i="11"/>
  <c r="AK15" i="11"/>
  <c r="AD89" i="11"/>
  <c r="AD31" i="11"/>
  <c r="T89" i="11"/>
  <c r="T31" i="11"/>
  <c r="AB89" i="11"/>
  <c r="AB31" i="11"/>
  <c r="O91" i="11"/>
  <c r="O33" i="11"/>
  <c r="P91" i="11"/>
  <c r="P33" i="11"/>
  <c r="V89" i="11"/>
  <c r="V31" i="11"/>
  <c r="N91" i="11"/>
  <c r="N33" i="11"/>
  <c r="AG78" i="11"/>
  <c r="AG22" i="11"/>
  <c r="AG40" i="11"/>
  <c r="M91" i="11"/>
  <c r="M33" i="11"/>
  <c r="Q91" i="11"/>
  <c r="Q33" i="11"/>
  <c r="Z89" i="11"/>
  <c r="Z31" i="11"/>
  <c r="AH78" i="11"/>
  <c r="AH40" i="11"/>
  <c r="AH22" i="11"/>
  <c r="I93" i="11"/>
  <c r="I35" i="11"/>
  <c r="AJ75" i="11"/>
  <c r="AJ18" i="11"/>
  <c r="L91" i="11"/>
  <c r="L33" i="11"/>
  <c r="J91" i="11"/>
  <c r="J33" i="11"/>
  <c r="G93" i="11"/>
  <c r="G35" i="11"/>
  <c r="S89" i="11"/>
  <c r="S31" i="11"/>
  <c r="Y91" i="11"/>
  <c r="Y33" i="11"/>
  <c r="U89" i="11"/>
  <c r="U31" i="11"/>
  <c r="AA89" i="11"/>
  <c r="AA31" i="11"/>
  <c r="H91" i="11"/>
  <c r="H33" i="11"/>
  <c r="X89" i="11"/>
  <c r="X31" i="11"/>
  <c r="AC89" i="11"/>
  <c r="AC31" i="11"/>
  <c r="AI82" i="11"/>
  <c r="AI27" i="11"/>
  <c r="K91" i="11"/>
  <c r="K33" i="11"/>
  <c r="W89" i="11"/>
  <c r="W31" i="11"/>
  <c r="R91" i="11"/>
  <c r="R33" i="11"/>
  <c r="AF87" i="11"/>
  <c r="AF29" i="11"/>
  <c r="G216" i="11" l="1"/>
  <c r="S216" i="11" s="1"/>
  <c r="I216" i="11"/>
  <c r="I217" i="11" s="1"/>
  <c r="I250" i="11" s="1"/>
  <c r="I49" i="11" s="1"/>
  <c r="I99" i="11" s="1"/>
  <c r="AE330" i="11"/>
  <c r="AF137" i="11"/>
  <c r="V33" i="11"/>
  <c r="V91" i="11"/>
  <c r="AI87" i="11"/>
  <c r="AI29" i="11"/>
  <c r="Y93" i="11"/>
  <c r="Y35" i="11"/>
  <c r="J93" i="11"/>
  <c r="J35" i="11"/>
  <c r="M93" i="11"/>
  <c r="M35" i="11"/>
  <c r="T91" i="11"/>
  <c r="T33" i="11"/>
  <c r="N93" i="11"/>
  <c r="N35" i="11"/>
  <c r="U33" i="11"/>
  <c r="U91" i="11"/>
  <c r="Q93" i="11"/>
  <c r="Q35" i="11"/>
  <c r="AB91" i="11"/>
  <c r="AB33" i="11"/>
  <c r="AF89" i="11"/>
  <c r="AF31" i="11"/>
  <c r="P93" i="11"/>
  <c r="P35" i="11"/>
  <c r="AC91" i="11"/>
  <c r="AC33" i="11"/>
  <c r="S91" i="11"/>
  <c r="S33" i="11"/>
  <c r="L93" i="11"/>
  <c r="L35" i="11"/>
  <c r="AD91" i="11"/>
  <c r="AD33" i="11"/>
  <c r="K93" i="11"/>
  <c r="K35" i="11"/>
  <c r="I95" i="11"/>
  <c r="I48" i="11"/>
  <c r="H93" i="11"/>
  <c r="H35" i="11"/>
  <c r="AG82" i="11"/>
  <c r="AG27" i="11"/>
  <c r="O93" i="11"/>
  <c r="O35" i="11"/>
  <c r="AH82" i="11"/>
  <c r="AH27" i="11"/>
  <c r="AE89" i="11"/>
  <c r="AE31" i="11"/>
  <c r="R93" i="11"/>
  <c r="R35" i="11"/>
  <c r="W91" i="11"/>
  <c r="W33" i="11"/>
  <c r="X91" i="11"/>
  <c r="X33" i="11"/>
  <c r="AA91" i="11"/>
  <c r="AA33" i="11"/>
  <c r="G95" i="11"/>
  <c r="G48" i="11"/>
  <c r="AJ78" i="11"/>
  <c r="AJ40" i="11"/>
  <c r="AJ22" i="11"/>
  <c r="Z91" i="11"/>
  <c r="Z33" i="11"/>
  <c r="AK75" i="11"/>
  <c r="AL15" i="11"/>
  <c r="AK18" i="11"/>
  <c r="I331" i="11" l="1"/>
  <c r="G217" i="11"/>
  <c r="G331" i="11" s="1"/>
  <c r="I328" i="11"/>
  <c r="I50" i="11" s="1"/>
  <c r="I100" i="11" s="1"/>
  <c r="O216" i="11"/>
  <c r="O217" i="11" s="1"/>
  <c r="O328" i="11" s="1"/>
  <c r="O50" i="11" s="1"/>
  <c r="O100" i="11" s="1"/>
  <c r="K216" i="11"/>
  <c r="K217" i="11" s="1"/>
  <c r="K331" i="11" s="1"/>
  <c r="Q216" i="11"/>
  <c r="Q217" i="11" s="1"/>
  <c r="Q328" i="11" s="1"/>
  <c r="Q50" i="11" s="1"/>
  <c r="Q100" i="11" s="1"/>
  <c r="M216" i="11"/>
  <c r="M217" i="11" s="1"/>
  <c r="M250" i="11" s="1"/>
  <c r="M49" i="11" s="1"/>
  <c r="M99" i="11" s="1"/>
  <c r="R216" i="11"/>
  <c r="R217" i="11" s="1"/>
  <c r="R250" i="11" s="1"/>
  <c r="R49" i="11" s="1"/>
  <c r="R99" i="11" s="1"/>
  <c r="P216" i="11"/>
  <c r="P217" i="11" s="1"/>
  <c r="P331" i="11" s="1"/>
  <c r="J216" i="11"/>
  <c r="J217" i="11" s="1"/>
  <c r="J328" i="11" s="1"/>
  <c r="J50" i="11" s="1"/>
  <c r="J100" i="11" s="1"/>
  <c r="H216" i="11"/>
  <c r="H217" i="11" s="1"/>
  <c r="H250" i="11" s="1"/>
  <c r="H49" i="11" s="1"/>
  <c r="H99" i="11" s="1"/>
  <c r="L216" i="11"/>
  <c r="L217" i="11" s="1"/>
  <c r="L250" i="11" s="1"/>
  <c r="L49" i="11" s="1"/>
  <c r="L99" i="11" s="1"/>
  <c r="N216" i="11"/>
  <c r="N217" i="11" s="1"/>
  <c r="N250" i="11" s="1"/>
  <c r="N49" i="11" s="1"/>
  <c r="N99" i="11" s="1"/>
  <c r="Q250" i="11"/>
  <c r="Q49" i="11" s="1"/>
  <c r="Q99" i="11" s="1"/>
  <c r="K328" i="11"/>
  <c r="K50" i="11" s="1"/>
  <c r="K100" i="11" s="1"/>
  <c r="G328" i="11"/>
  <c r="G250" i="11"/>
  <c r="S217" i="11"/>
  <c r="AI137" i="11"/>
  <c r="AI330" i="11" s="1"/>
  <c r="AF330" i="11"/>
  <c r="AG137" i="11"/>
  <c r="AG87" i="11"/>
  <c r="AG29" i="11"/>
  <c r="K95" i="11"/>
  <c r="K48" i="11"/>
  <c r="AC93" i="11"/>
  <c r="AC35" i="11"/>
  <c r="Q95" i="11"/>
  <c r="Q48" i="11"/>
  <c r="T93" i="11"/>
  <c r="T35" i="11"/>
  <c r="AI89" i="11"/>
  <c r="AI31" i="11"/>
  <c r="W93" i="11"/>
  <c r="W35" i="11"/>
  <c r="P95" i="11"/>
  <c r="P48" i="11"/>
  <c r="R95" i="11"/>
  <c r="R48" i="11"/>
  <c r="L95" i="11"/>
  <c r="L48" i="11"/>
  <c r="AF91" i="11"/>
  <c r="AF33" i="11"/>
  <c r="N95" i="11"/>
  <c r="N48" i="11"/>
  <c r="J95" i="11"/>
  <c r="J48" i="11"/>
  <c r="U93" i="11"/>
  <c r="U35" i="11"/>
  <c r="V35" i="11"/>
  <c r="V93" i="11"/>
  <c r="Z93" i="11"/>
  <c r="Z35" i="11"/>
  <c r="AA93" i="11"/>
  <c r="AA35" i="11"/>
  <c r="AE91" i="11"/>
  <c r="AE33" i="11"/>
  <c r="AK40" i="11"/>
  <c r="AK78" i="11"/>
  <c r="AK22" i="11"/>
  <c r="AL18" i="11"/>
  <c r="H95" i="11"/>
  <c r="H48" i="11"/>
  <c r="AD93" i="11"/>
  <c r="AD35" i="11"/>
  <c r="M95" i="11"/>
  <c r="M48" i="11"/>
  <c r="O95" i="11"/>
  <c r="O48" i="11"/>
  <c r="O331" i="11"/>
  <c r="S93" i="11"/>
  <c r="S35" i="11"/>
  <c r="AB93" i="11"/>
  <c r="AB35" i="11"/>
  <c r="Y95" i="11"/>
  <c r="Y48" i="11"/>
  <c r="AJ82" i="11"/>
  <c r="AJ27" i="11"/>
  <c r="X93" i="11"/>
  <c r="X35" i="11"/>
  <c r="AH87" i="11"/>
  <c r="AH29" i="11"/>
  <c r="K250" i="11" l="1"/>
  <c r="K49" i="11" s="1"/>
  <c r="K99" i="11" s="1"/>
  <c r="O250" i="11"/>
  <c r="O49" i="11" s="1"/>
  <c r="O99" i="11" s="1"/>
  <c r="Q331" i="11"/>
  <c r="N331" i="11"/>
  <c r="M328" i="11"/>
  <c r="M50" i="11" s="1"/>
  <c r="M100" i="11" s="1"/>
  <c r="M331" i="11"/>
  <c r="R331" i="11"/>
  <c r="P250" i="11"/>
  <c r="P49" i="11" s="1"/>
  <c r="P99" i="11" s="1"/>
  <c r="P328" i="11"/>
  <c r="P50" i="11" s="1"/>
  <c r="P100" i="11" s="1"/>
  <c r="J250" i="11"/>
  <c r="J49" i="11" s="1"/>
  <c r="J99" i="11" s="1"/>
  <c r="J331" i="11"/>
  <c r="N328" i="11"/>
  <c r="N50" i="11" s="1"/>
  <c r="N100" i="11" s="1"/>
  <c r="L331" i="11"/>
  <c r="R328" i="11"/>
  <c r="R50" i="11" s="1"/>
  <c r="R100" i="11" s="1"/>
  <c r="H331" i="11"/>
  <c r="W217" i="11"/>
  <c r="W331" i="11" s="1"/>
  <c r="AA216" i="11"/>
  <c r="H328" i="11"/>
  <c r="H50" i="11" s="1"/>
  <c r="H100" i="11" s="1"/>
  <c r="Y217" i="11"/>
  <c r="Y331" i="11" s="1"/>
  <c r="Z217" i="11"/>
  <c r="Z331" i="11" s="1"/>
  <c r="AB217" i="11"/>
  <c r="AB331" i="11" s="1"/>
  <c r="AD216" i="11"/>
  <c r="AC217" i="11"/>
  <c r="AC331" i="11" s="1"/>
  <c r="V217" i="11"/>
  <c r="V331" i="11" s="1"/>
  <c r="Z216" i="11"/>
  <c r="Y216" i="11"/>
  <c r="AA217" i="11"/>
  <c r="AA331" i="11" s="1"/>
  <c r="X216" i="11"/>
  <c r="U216" i="11"/>
  <c r="AE216" i="11" s="1"/>
  <c r="AD217" i="11"/>
  <c r="AD331" i="11" s="1"/>
  <c r="X217" i="11"/>
  <c r="X331" i="11" s="1"/>
  <c r="V216" i="11"/>
  <c r="T216" i="11"/>
  <c r="U217" i="11"/>
  <c r="AE217" i="11" s="1"/>
  <c r="T217" i="11"/>
  <c r="T331" i="11" s="1"/>
  <c r="W216" i="11"/>
  <c r="L328" i="11"/>
  <c r="L50" i="11" s="1"/>
  <c r="L100" i="11" s="1"/>
  <c r="AB216" i="11"/>
  <c r="AC216" i="11"/>
  <c r="G50" i="11"/>
  <c r="S328" i="11"/>
  <c r="G49" i="11"/>
  <c r="S250" i="11"/>
  <c r="T250" i="11"/>
  <c r="U250" i="11"/>
  <c r="AE250" i="11" s="1"/>
  <c r="AH137" i="11"/>
  <c r="AG330" i="11"/>
  <c r="Z95" i="11"/>
  <c r="Z48" i="11"/>
  <c r="W95" i="11"/>
  <c r="W48" i="11"/>
  <c r="S95" i="11"/>
  <c r="S48" i="11"/>
  <c r="S331" i="11"/>
  <c r="AD95" i="11"/>
  <c r="AD48" i="11"/>
  <c r="AC95" i="11"/>
  <c r="AC48" i="11"/>
  <c r="AI91" i="11"/>
  <c r="AI33" i="11"/>
  <c r="AE93" i="11"/>
  <c r="AE35" i="11"/>
  <c r="U95" i="11"/>
  <c r="U48" i="11"/>
  <c r="T95" i="11"/>
  <c r="T48" i="11"/>
  <c r="AH89" i="11"/>
  <c r="AH31" i="11"/>
  <c r="V95" i="11"/>
  <c r="V48" i="11"/>
  <c r="X95" i="11"/>
  <c r="X48" i="11"/>
  <c r="AF93" i="11"/>
  <c r="AF35" i="11"/>
  <c r="AA95" i="11"/>
  <c r="AA48" i="11"/>
  <c r="AG89" i="11"/>
  <c r="AG31" i="11"/>
  <c r="AJ87" i="11"/>
  <c r="AJ29" i="11"/>
  <c r="AB95" i="11"/>
  <c r="AB48" i="11"/>
  <c r="AK82" i="11"/>
  <c r="AL22" i="11"/>
  <c r="AK27" i="11"/>
  <c r="U328" i="11" l="1"/>
  <c r="AE328" i="11" s="1"/>
  <c r="W250" i="11"/>
  <c r="V328" i="11"/>
  <c r="AA250" i="11"/>
  <c r="V250" i="11"/>
  <c r="X250" i="11"/>
  <c r="AF250" i="11" s="1"/>
  <c r="AI250" i="11" s="1"/>
  <c r="AB250" i="11"/>
  <c r="AC250" i="11"/>
  <c r="AD250" i="11"/>
  <c r="Y250" i="11"/>
  <c r="Z250" i="11"/>
  <c r="W328" i="11"/>
  <c r="T328" i="11"/>
  <c r="AF217" i="11"/>
  <c r="AG217" i="11" s="1"/>
  <c r="AH217" i="11" s="1"/>
  <c r="AJ217" i="11" s="1"/>
  <c r="AC328" i="11"/>
  <c r="AB328" i="11"/>
  <c r="AD328" i="11"/>
  <c r="Y328" i="11"/>
  <c r="U331" i="11"/>
  <c r="Z328" i="11"/>
  <c r="AA328" i="11"/>
  <c r="AF216" i="11"/>
  <c r="X328" i="11"/>
  <c r="AF328" i="11" s="1"/>
  <c r="G99" i="11"/>
  <c r="S49" i="11"/>
  <c r="S99" i="11" s="1"/>
  <c r="W49" i="11"/>
  <c r="W99" i="11" s="1"/>
  <c r="AC49" i="11"/>
  <c r="AC99" i="11" s="1"/>
  <c r="Y49" i="11"/>
  <c r="Y99" i="11" s="1"/>
  <c r="AA49" i="11"/>
  <c r="AA99" i="11" s="1"/>
  <c r="AD49" i="11"/>
  <c r="AD99" i="11" s="1"/>
  <c r="X49" i="11"/>
  <c r="X99" i="11" s="1"/>
  <c r="T49" i="11"/>
  <c r="T99" i="11" s="1"/>
  <c r="Z49" i="11"/>
  <c r="Z99" i="11" s="1"/>
  <c r="U49" i="11"/>
  <c r="AB49" i="11"/>
  <c r="AB99" i="11" s="1"/>
  <c r="V49" i="11"/>
  <c r="V99" i="11" s="1"/>
  <c r="G100" i="11"/>
  <c r="S50" i="11"/>
  <c r="S100" i="11" s="1"/>
  <c r="Y50" i="11"/>
  <c r="Y100" i="11" s="1"/>
  <c r="AA50" i="11"/>
  <c r="AA100" i="11" s="1"/>
  <c r="Z50" i="11"/>
  <c r="Z100" i="11" s="1"/>
  <c r="AD50" i="11"/>
  <c r="AD100" i="11" s="1"/>
  <c r="V50" i="11"/>
  <c r="V100" i="11" s="1"/>
  <c r="AC50" i="11"/>
  <c r="AC100" i="11" s="1"/>
  <c r="AB50" i="11"/>
  <c r="AB100" i="11" s="1"/>
  <c r="W50" i="11"/>
  <c r="W100" i="11" s="1"/>
  <c r="U50" i="11"/>
  <c r="X50" i="11"/>
  <c r="X100" i="11" s="1"/>
  <c r="T50" i="11"/>
  <c r="T100" i="11" s="1"/>
  <c r="AH330" i="11"/>
  <c r="AJ137" i="11"/>
  <c r="AF95" i="11"/>
  <c r="AF48" i="11"/>
  <c r="AF331" i="11"/>
  <c r="AJ89" i="11"/>
  <c r="AJ31" i="11"/>
  <c r="AG91" i="11"/>
  <c r="AG33" i="11"/>
  <c r="AE95" i="11"/>
  <c r="AE48" i="11"/>
  <c r="AE331" i="11"/>
  <c r="AK87" i="11"/>
  <c r="AL27" i="11"/>
  <c r="AK29" i="11"/>
  <c r="AI93" i="11"/>
  <c r="AI35" i="11"/>
  <c r="AH91" i="11"/>
  <c r="AH33" i="11"/>
  <c r="AI217" i="11" l="1"/>
  <c r="AK217" i="11"/>
  <c r="AL217" i="11" s="1"/>
  <c r="AG328" i="11"/>
  <c r="AH328" i="11" s="1"/>
  <c r="AJ328" i="11" s="1"/>
  <c r="AG216" i="11"/>
  <c r="AH216" i="11" s="1"/>
  <c r="AJ216" i="11" s="1"/>
  <c r="AI216" i="11"/>
  <c r="AG250" i="11"/>
  <c r="AH250" i="11" s="1"/>
  <c r="AJ250" i="11" s="1"/>
  <c r="AK250" i="11" s="1"/>
  <c r="AL250" i="11" s="1"/>
  <c r="AI328" i="11"/>
  <c r="AE50" i="11"/>
  <c r="U100" i="11"/>
  <c r="U99" i="11"/>
  <c r="AE49" i="11"/>
  <c r="AE99" i="11" s="1"/>
  <c r="AJ330" i="11"/>
  <c r="AK137" i="11"/>
  <c r="AG93" i="11"/>
  <c r="AG35" i="11"/>
  <c r="AJ91" i="11"/>
  <c r="AJ33" i="11"/>
  <c r="AH93" i="11"/>
  <c r="AH35" i="11"/>
  <c r="AK31" i="11"/>
  <c r="AL29" i="11"/>
  <c r="AK89" i="11"/>
  <c r="AI95" i="11"/>
  <c r="AI48" i="11"/>
  <c r="AI331" i="11"/>
  <c r="AK328" i="11" l="1"/>
  <c r="AL328" i="11" s="1"/>
  <c r="AK216" i="11"/>
  <c r="AL216" i="11" s="1"/>
  <c r="AF50" i="11"/>
  <c r="AE100" i="11"/>
  <c r="AF49" i="11"/>
  <c r="AK330" i="11"/>
  <c r="AL137" i="11"/>
  <c r="AK33" i="11"/>
  <c r="AK91" i="11"/>
  <c r="AL31" i="11"/>
  <c r="AJ93" i="11"/>
  <c r="AJ35" i="11"/>
  <c r="AH95" i="11"/>
  <c r="AH48" i="11"/>
  <c r="AH331" i="11"/>
  <c r="AG95" i="11"/>
  <c r="AG48" i="11"/>
  <c r="AG331" i="11"/>
  <c r="AG50" i="11" l="1"/>
  <c r="AF100" i="11"/>
  <c r="AG49" i="11"/>
  <c r="AI49" i="11"/>
  <c r="AI99" i="11" s="1"/>
  <c r="AF99" i="11"/>
  <c r="AI50" i="11"/>
  <c r="AI100" i="11" s="1"/>
  <c r="AK93" i="11"/>
  <c r="AL33" i="11"/>
  <c r="AK35" i="11"/>
  <c r="AJ95" i="11"/>
  <c r="AJ48" i="11"/>
  <c r="AJ331" i="11"/>
  <c r="AG99" i="11" l="1"/>
  <c r="AH49" i="11"/>
  <c r="AG100" i="11"/>
  <c r="AH50" i="11"/>
  <c r="AH100" i="11" s="1"/>
  <c r="AK95" i="11"/>
  <c r="AL35" i="11"/>
  <c r="AK48" i="11"/>
  <c r="AK331" i="11"/>
  <c r="AJ50" i="11" l="1"/>
  <c r="AJ100" i="11" s="1"/>
  <c r="AH99" i="11"/>
  <c r="AJ49" i="11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AD326" i="10"/>
  <c r="AC326" i="10"/>
  <c r="AB326" i="10"/>
  <c r="AA326" i="10"/>
  <c r="Z326" i="10"/>
  <c r="Y326" i="10"/>
  <c r="X326" i="10"/>
  <c r="W326" i="10"/>
  <c r="V326" i="10"/>
  <c r="U326" i="10"/>
  <c r="AE326" i="10" s="1"/>
  <c r="T326" i="10"/>
  <c r="S326" i="10"/>
  <c r="AD325" i="10"/>
  <c r="AC325" i="10"/>
  <c r="AB325" i="10"/>
  <c r="AA325" i="10"/>
  <c r="Z325" i="10"/>
  <c r="Y325" i="10"/>
  <c r="X325" i="10"/>
  <c r="W325" i="10"/>
  <c r="V325" i="10"/>
  <c r="U325" i="10"/>
  <c r="AE325" i="10" s="1"/>
  <c r="T325" i="10"/>
  <c r="S325" i="10"/>
  <c r="AD324" i="10"/>
  <c r="AC324" i="10"/>
  <c r="AB324" i="10"/>
  <c r="AA324" i="10"/>
  <c r="Z324" i="10"/>
  <c r="Y324" i="10"/>
  <c r="X324" i="10"/>
  <c r="W324" i="10"/>
  <c r="V324" i="10"/>
  <c r="U324" i="10"/>
  <c r="AE324" i="10" s="1"/>
  <c r="T324" i="10"/>
  <c r="S324" i="10"/>
  <c r="AD323" i="10"/>
  <c r="AC323" i="10"/>
  <c r="AB323" i="10"/>
  <c r="AA323" i="10"/>
  <c r="Z323" i="10"/>
  <c r="Y323" i="10"/>
  <c r="X323" i="10"/>
  <c r="W323" i="10"/>
  <c r="V323" i="10"/>
  <c r="U323" i="10"/>
  <c r="AE323" i="10" s="1"/>
  <c r="T323" i="10"/>
  <c r="S323" i="10"/>
  <c r="AD322" i="10"/>
  <c r="AC322" i="10"/>
  <c r="AB322" i="10"/>
  <c r="AA322" i="10"/>
  <c r="Z322" i="10"/>
  <c r="Y322" i="10"/>
  <c r="X322" i="10"/>
  <c r="W322" i="10"/>
  <c r="V322" i="10"/>
  <c r="U322" i="10"/>
  <c r="AE322" i="10" s="1"/>
  <c r="T322" i="10"/>
  <c r="S322" i="10"/>
  <c r="AD321" i="10"/>
  <c r="AC321" i="10"/>
  <c r="AB321" i="10"/>
  <c r="AA321" i="10"/>
  <c r="Z321" i="10"/>
  <c r="Y321" i="10"/>
  <c r="X321" i="10"/>
  <c r="W321" i="10"/>
  <c r="V321" i="10"/>
  <c r="U321" i="10"/>
  <c r="AE321" i="10" s="1"/>
  <c r="T321" i="10"/>
  <c r="S321" i="10"/>
  <c r="AD320" i="10"/>
  <c r="AC320" i="10"/>
  <c r="AB320" i="10"/>
  <c r="AA320" i="10"/>
  <c r="Z320" i="10"/>
  <c r="Y320" i="10"/>
  <c r="X320" i="10"/>
  <c r="W320" i="10"/>
  <c r="V320" i="10"/>
  <c r="U320" i="10"/>
  <c r="AE320" i="10" s="1"/>
  <c r="T320" i="10"/>
  <c r="S320" i="10"/>
  <c r="AD319" i="10"/>
  <c r="AC319" i="10"/>
  <c r="AB319" i="10"/>
  <c r="AA319" i="10"/>
  <c r="Z319" i="10"/>
  <c r="Y319" i="10"/>
  <c r="X319" i="10"/>
  <c r="W319" i="10"/>
  <c r="V319" i="10"/>
  <c r="U319" i="10"/>
  <c r="AE319" i="10" s="1"/>
  <c r="T319" i="10"/>
  <c r="S319" i="10"/>
  <c r="AD318" i="10"/>
  <c r="AC318" i="10"/>
  <c r="AB318" i="10"/>
  <c r="AA318" i="10"/>
  <c r="Z318" i="10"/>
  <c r="Y318" i="10"/>
  <c r="X318" i="10"/>
  <c r="W318" i="10"/>
  <c r="V318" i="10"/>
  <c r="U318" i="10"/>
  <c r="AE318" i="10" s="1"/>
  <c r="T318" i="10"/>
  <c r="S318" i="10"/>
  <c r="AD317" i="10"/>
  <c r="AC317" i="10"/>
  <c r="AB317" i="10"/>
  <c r="AA317" i="10"/>
  <c r="Z317" i="10"/>
  <c r="Y317" i="10"/>
  <c r="X317" i="10"/>
  <c r="W317" i="10"/>
  <c r="V317" i="10"/>
  <c r="U317" i="10"/>
  <c r="AE317" i="10" s="1"/>
  <c r="T317" i="10"/>
  <c r="S317" i="10"/>
  <c r="AD316" i="10"/>
  <c r="AC316" i="10"/>
  <c r="AB316" i="10"/>
  <c r="AA316" i="10"/>
  <c r="Z316" i="10"/>
  <c r="Y316" i="10"/>
  <c r="X316" i="10"/>
  <c r="W316" i="10"/>
  <c r="V316" i="10"/>
  <c r="U316" i="10"/>
  <c r="AE316" i="10" s="1"/>
  <c r="T316" i="10"/>
  <c r="S316" i="10"/>
  <c r="AD315" i="10"/>
  <c r="AC315" i="10"/>
  <c r="AB315" i="10"/>
  <c r="AA315" i="10"/>
  <c r="Z315" i="10"/>
  <c r="Y315" i="10"/>
  <c r="X315" i="10"/>
  <c r="W315" i="10"/>
  <c r="V315" i="10"/>
  <c r="U315" i="10"/>
  <c r="AE315" i="10" s="1"/>
  <c r="T315" i="10"/>
  <c r="S315" i="10"/>
  <c r="AD314" i="10"/>
  <c r="AC314" i="10"/>
  <c r="AB314" i="10"/>
  <c r="AA314" i="10"/>
  <c r="Z314" i="10"/>
  <c r="Y314" i="10"/>
  <c r="X314" i="10"/>
  <c r="W314" i="10"/>
  <c r="V314" i="10"/>
  <c r="U314" i="10"/>
  <c r="AE314" i="10" s="1"/>
  <c r="T314" i="10"/>
  <c r="S314" i="10"/>
  <c r="AD313" i="10"/>
  <c r="AC313" i="10"/>
  <c r="AB313" i="10"/>
  <c r="AA313" i="10"/>
  <c r="Z313" i="10"/>
  <c r="Y313" i="10"/>
  <c r="X313" i="10"/>
  <c r="W313" i="10"/>
  <c r="V313" i="10"/>
  <c r="U313" i="10"/>
  <c r="AE313" i="10" s="1"/>
  <c r="T313" i="10"/>
  <c r="S313" i="10"/>
  <c r="AD312" i="10"/>
  <c r="AC312" i="10"/>
  <c r="AB312" i="10"/>
  <c r="AA312" i="10"/>
  <c r="Z312" i="10"/>
  <c r="Y312" i="10"/>
  <c r="X312" i="10"/>
  <c r="W312" i="10"/>
  <c r="V312" i="10"/>
  <c r="U312" i="10"/>
  <c r="AE312" i="10" s="1"/>
  <c r="T312" i="10"/>
  <c r="S312" i="10"/>
  <c r="AD311" i="10"/>
  <c r="AC311" i="10"/>
  <c r="AB311" i="10"/>
  <c r="AA311" i="10"/>
  <c r="Z311" i="10"/>
  <c r="Y311" i="10"/>
  <c r="X311" i="10"/>
  <c r="W311" i="10"/>
  <c r="V311" i="10"/>
  <c r="U311" i="10"/>
  <c r="AE311" i="10" s="1"/>
  <c r="T311" i="10"/>
  <c r="S311" i="10"/>
  <c r="AD310" i="10"/>
  <c r="AC310" i="10"/>
  <c r="AB310" i="10"/>
  <c r="AA310" i="10"/>
  <c r="Z310" i="10"/>
  <c r="Y310" i="10"/>
  <c r="X310" i="10"/>
  <c r="W310" i="10"/>
  <c r="V310" i="10"/>
  <c r="U310" i="10"/>
  <c r="AE310" i="10" s="1"/>
  <c r="T310" i="10"/>
  <c r="S310" i="10"/>
  <c r="AD309" i="10"/>
  <c r="AC309" i="10"/>
  <c r="AB309" i="10"/>
  <c r="AA309" i="10"/>
  <c r="Z309" i="10"/>
  <c r="Y309" i="10"/>
  <c r="X309" i="10"/>
  <c r="W309" i="10"/>
  <c r="V309" i="10"/>
  <c r="U309" i="10"/>
  <c r="AE309" i="10" s="1"/>
  <c r="T309" i="10"/>
  <c r="S309" i="10"/>
  <c r="AD308" i="10"/>
  <c r="AC308" i="10"/>
  <c r="AB308" i="10"/>
  <c r="AA308" i="10"/>
  <c r="Z308" i="10"/>
  <c r="Y308" i="10"/>
  <c r="X308" i="10"/>
  <c r="W308" i="10"/>
  <c r="V308" i="10"/>
  <c r="U308" i="10"/>
  <c r="AE308" i="10" s="1"/>
  <c r="T308" i="10"/>
  <c r="S308" i="10"/>
  <c r="AD307" i="10"/>
  <c r="AC307" i="10"/>
  <c r="AB307" i="10"/>
  <c r="AA307" i="10"/>
  <c r="Z307" i="10"/>
  <c r="Y307" i="10"/>
  <c r="X307" i="10"/>
  <c r="W307" i="10"/>
  <c r="V307" i="10"/>
  <c r="U307" i="10"/>
  <c r="AE307" i="10" s="1"/>
  <c r="T307" i="10"/>
  <c r="S307" i="10"/>
  <c r="AD306" i="10"/>
  <c r="AC306" i="10"/>
  <c r="AB306" i="10"/>
  <c r="AA306" i="10"/>
  <c r="Z306" i="10"/>
  <c r="Y306" i="10"/>
  <c r="X306" i="10"/>
  <c r="W306" i="10"/>
  <c r="V306" i="10"/>
  <c r="U306" i="10"/>
  <c r="AE306" i="10" s="1"/>
  <c r="T306" i="10"/>
  <c r="S306" i="10"/>
  <c r="AD305" i="10"/>
  <c r="AC305" i="10"/>
  <c r="AB305" i="10"/>
  <c r="AA305" i="10"/>
  <c r="Z305" i="10"/>
  <c r="Y305" i="10"/>
  <c r="X305" i="10"/>
  <c r="W305" i="10"/>
  <c r="V305" i="10"/>
  <c r="U305" i="10"/>
  <c r="AE305" i="10" s="1"/>
  <c r="T305" i="10"/>
  <c r="S305" i="10"/>
  <c r="AD304" i="10"/>
  <c r="AC304" i="10"/>
  <c r="AB304" i="10"/>
  <c r="AA304" i="10"/>
  <c r="Z304" i="10"/>
  <c r="Y304" i="10"/>
  <c r="X304" i="10"/>
  <c r="W304" i="10"/>
  <c r="V304" i="10"/>
  <c r="U304" i="10"/>
  <c r="AE304" i="10" s="1"/>
  <c r="T304" i="10"/>
  <c r="S304" i="10"/>
  <c r="AD303" i="10"/>
  <c r="AC303" i="10"/>
  <c r="AB303" i="10"/>
  <c r="AA303" i="10"/>
  <c r="Z303" i="10"/>
  <c r="Y303" i="10"/>
  <c r="X303" i="10"/>
  <c r="W303" i="10"/>
  <c r="V303" i="10"/>
  <c r="U303" i="10"/>
  <c r="AE303" i="10" s="1"/>
  <c r="T303" i="10"/>
  <c r="S303" i="10"/>
  <c r="AD302" i="10"/>
  <c r="AC302" i="10"/>
  <c r="AB302" i="10"/>
  <c r="AA302" i="10"/>
  <c r="Z302" i="10"/>
  <c r="Y302" i="10"/>
  <c r="X302" i="10"/>
  <c r="W302" i="10"/>
  <c r="V302" i="10"/>
  <c r="U302" i="10"/>
  <c r="AE302" i="10" s="1"/>
  <c r="T302" i="10"/>
  <c r="S302" i="10"/>
  <c r="AD301" i="10"/>
  <c r="AC301" i="10"/>
  <c r="AB301" i="10"/>
  <c r="AA301" i="10"/>
  <c r="Z301" i="10"/>
  <c r="Y301" i="10"/>
  <c r="X301" i="10"/>
  <c r="W301" i="10"/>
  <c r="V301" i="10"/>
  <c r="U301" i="10"/>
  <c r="AE301" i="10" s="1"/>
  <c r="T301" i="10"/>
  <c r="S301" i="10"/>
  <c r="AD300" i="10"/>
  <c r="AC300" i="10"/>
  <c r="AB300" i="10"/>
  <c r="AA300" i="10"/>
  <c r="Z300" i="10"/>
  <c r="Y300" i="10"/>
  <c r="X300" i="10"/>
  <c r="W300" i="10"/>
  <c r="V300" i="10"/>
  <c r="U300" i="10"/>
  <c r="AE300" i="10" s="1"/>
  <c r="T300" i="10"/>
  <c r="S300" i="10"/>
  <c r="AD299" i="10"/>
  <c r="AC299" i="10"/>
  <c r="AB299" i="10"/>
  <c r="AA299" i="10"/>
  <c r="Z299" i="10"/>
  <c r="Y299" i="10"/>
  <c r="X299" i="10"/>
  <c r="W299" i="10"/>
  <c r="V299" i="10"/>
  <c r="U299" i="10"/>
  <c r="AE299" i="10" s="1"/>
  <c r="T299" i="10"/>
  <c r="S299" i="10"/>
  <c r="AD298" i="10"/>
  <c r="AC298" i="10"/>
  <c r="AB298" i="10"/>
  <c r="AA298" i="10"/>
  <c r="Z298" i="10"/>
  <c r="Y298" i="10"/>
  <c r="X298" i="10"/>
  <c r="W298" i="10"/>
  <c r="V298" i="10"/>
  <c r="U298" i="10"/>
  <c r="AE298" i="10" s="1"/>
  <c r="T298" i="10"/>
  <c r="S298" i="10"/>
  <c r="AD297" i="10"/>
  <c r="AC297" i="10"/>
  <c r="AB297" i="10"/>
  <c r="AA297" i="10"/>
  <c r="Z297" i="10"/>
  <c r="Y297" i="10"/>
  <c r="X297" i="10"/>
  <c r="W297" i="10"/>
  <c r="V297" i="10"/>
  <c r="U297" i="10"/>
  <c r="AE297" i="10" s="1"/>
  <c r="T297" i="10"/>
  <c r="S297" i="10"/>
  <c r="AD296" i="10"/>
  <c r="AC296" i="10"/>
  <c r="AB296" i="10"/>
  <c r="AA296" i="10"/>
  <c r="Z296" i="10"/>
  <c r="Y296" i="10"/>
  <c r="X296" i="10"/>
  <c r="W296" i="10"/>
  <c r="V296" i="10"/>
  <c r="U296" i="10"/>
  <c r="AE296" i="10" s="1"/>
  <c r="T296" i="10"/>
  <c r="S296" i="10"/>
  <c r="AD295" i="10"/>
  <c r="AC295" i="10"/>
  <c r="AB295" i="10"/>
  <c r="AA295" i="10"/>
  <c r="Z295" i="10"/>
  <c r="Y295" i="10"/>
  <c r="X295" i="10"/>
  <c r="W295" i="10"/>
  <c r="V295" i="10"/>
  <c r="U295" i="10"/>
  <c r="AE295" i="10" s="1"/>
  <c r="T295" i="10"/>
  <c r="S295" i="10"/>
  <c r="AD294" i="10"/>
  <c r="AC294" i="10"/>
  <c r="AB294" i="10"/>
  <c r="AA294" i="10"/>
  <c r="Z294" i="10"/>
  <c r="Y294" i="10"/>
  <c r="X294" i="10"/>
  <c r="W294" i="10"/>
  <c r="V294" i="10"/>
  <c r="U294" i="10"/>
  <c r="AE294" i="10" s="1"/>
  <c r="T294" i="10"/>
  <c r="S294" i="10"/>
  <c r="AD293" i="10"/>
  <c r="AC293" i="10"/>
  <c r="AB293" i="10"/>
  <c r="AA293" i="10"/>
  <c r="Z293" i="10"/>
  <c r="Y293" i="10"/>
  <c r="X293" i="10"/>
  <c r="W293" i="10"/>
  <c r="V293" i="10"/>
  <c r="U293" i="10"/>
  <c r="AE293" i="10" s="1"/>
  <c r="T293" i="10"/>
  <c r="S293" i="10"/>
  <c r="AD292" i="10"/>
  <c r="AC292" i="10"/>
  <c r="AB292" i="10"/>
  <c r="AA292" i="10"/>
  <c r="Z292" i="10"/>
  <c r="Y292" i="10"/>
  <c r="X292" i="10"/>
  <c r="W292" i="10"/>
  <c r="V292" i="10"/>
  <c r="U292" i="10"/>
  <c r="AE292" i="10" s="1"/>
  <c r="T292" i="10"/>
  <c r="S292" i="10"/>
  <c r="AD291" i="10"/>
  <c r="AC291" i="10"/>
  <c r="AB291" i="10"/>
  <c r="AA291" i="10"/>
  <c r="Z291" i="10"/>
  <c r="Y291" i="10"/>
  <c r="X291" i="10"/>
  <c r="W291" i="10"/>
  <c r="V291" i="10"/>
  <c r="U291" i="10"/>
  <c r="AE291" i="10" s="1"/>
  <c r="T291" i="10"/>
  <c r="S291" i="10"/>
  <c r="AD290" i="10"/>
  <c r="AC290" i="10"/>
  <c r="AB290" i="10"/>
  <c r="AA290" i="10"/>
  <c r="Z290" i="10"/>
  <c r="Y290" i="10"/>
  <c r="X290" i="10"/>
  <c r="W290" i="10"/>
  <c r="V290" i="10"/>
  <c r="U290" i="10"/>
  <c r="AE290" i="10" s="1"/>
  <c r="T290" i="10"/>
  <c r="S290" i="10"/>
  <c r="AD289" i="10"/>
  <c r="AC289" i="10"/>
  <c r="AB289" i="10"/>
  <c r="AA289" i="10"/>
  <c r="Z289" i="10"/>
  <c r="Y289" i="10"/>
  <c r="X289" i="10"/>
  <c r="W289" i="10"/>
  <c r="V289" i="10"/>
  <c r="U289" i="10"/>
  <c r="AE289" i="10" s="1"/>
  <c r="T289" i="10"/>
  <c r="S289" i="10"/>
  <c r="AD288" i="10"/>
  <c r="AC288" i="10"/>
  <c r="AB288" i="10"/>
  <c r="AA288" i="10"/>
  <c r="Z288" i="10"/>
  <c r="Y288" i="10"/>
  <c r="X288" i="10"/>
  <c r="W288" i="10"/>
  <c r="V288" i="10"/>
  <c r="U288" i="10"/>
  <c r="AE288" i="10" s="1"/>
  <c r="T288" i="10"/>
  <c r="S288" i="10"/>
  <c r="AD287" i="10"/>
  <c r="AC287" i="10"/>
  <c r="AB287" i="10"/>
  <c r="AA287" i="10"/>
  <c r="Z287" i="10"/>
  <c r="Y287" i="10"/>
  <c r="X287" i="10"/>
  <c r="W287" i="10"/>
  <c r="V287" i="10"/>
  <c r="U287" i="10"/>
  <c r="AE287" i="10" s="1"/>
  <c r="T287" i="10"/>
  <c r="S287" i="10"/>
  <c r="AD286" i="10"/>
  <c r="AC286" i="10"/>
  <c r="AB286" i="10"/>
  <c r="AA286" i="10"/>
  <c r="Z286" i="10"/>
  <c r="Y286" i="10"/>
  <c r="X286" i="10"/>
  <c r="W286" i="10"/>
  <c r="V286" i="10"/>
  <c r="U286" i="10"/>
  <c r="AE286" i="10" s="1"/>
  <c r="T286" i="10"/>
  <c r="S286" i="10"/>
  <c r="AD285" i="10"/>
  <c r="AC285" i="10"/>
  <c r="AB285" i="10"/>
  <c r="AA285" i="10"/>
  <c r="Z285" i="10"/>
  <c r="Y285" i="10"/>
  <c r="X285" i="10"/>
  <c r="W285" i="10"/>
  <c r="V285" i="10"/>
  <c r="U285" i="10"/>
  <c r="AE285" i="10" s="1"/>
  <c r="T285" i="10"/>
  <c r="S285" i="10"/>
  <c r="AD284" i="10"/>
  <c r="AC284" i="10"/>
  <c r="AB284" i="10"/>
  <c r="AA284" i="10"/>
  <c r="Z284" i="10"/>
  <c r="Y284" i="10"/>
  <c r="X284" i="10"/>
  <c r="W284" i="10"/>
  <c r="V284" i="10"/>
  <c r="U284" i="10"/>
  <c r="AE284" i="10" s="1"/>
  <c r="T284" i="10"/>
  <c r="S284" i="10"/>
  <c r="AD283" i="10"/>
  <c r="AC283" i="10"/>
  <c r="AB283" i="10"/>
  <c r="AA283" i="10"/>
  <c r="Z283" i="10"/>
  <c r="Y283" i="10"/>
  <c r="X283" i="10"/>
  <c r="W283" i="10"/>
  <c r="V283" i="10"/>
  <c r="U283" i="10"/>
  <c r="AE283" i="10" s="1"/>
  <c r="T283" i="10"/>
  <c r="S283" i="10"/>
  <c r="AD282" i="10"/>
  <c r="AC282" i="10"/>
  <c r="AB282" i="10"/>
  <c r="AA282" i="10"/>
  <c r="Z282" i="10"/>
  <c r="Y282" i="10"/>
  <c r="X282" i="10"/>
  <c r="W282" i="10"/>
  <c r="V282" i="10"/>
  <c r="U282" i="10"/>
  <c r="AE282" i="10" s="1"/>
  <c r="T282" i="10"/>
  <c r="S282" i="10"/>
  <c r="AD281" i="10"/>
  <c r="AC281" i="10"/>
  <c r="AB281" i="10"/>
  <c r="AA281" i="10"/>
  <c r="Z281" i="10"/>
  <c r="Y281" i="10"/>
  <c r="X281" i="10"/>
  <c r="W281" i="10"/>
  <c r="V281" i="10"/>
  <c r="U281" i="10"/>
  <c r="AE281" i="10" s="1"/>
  <c r="T281" i="10"/>
  <c r="S281" i="10"/>
  <c r="AD280" i="10"/>
  <c r="AC280" i="10"/>
  <c r="AB280" i="10"/>
  <c r="AA280" i="10"/>
  <c r="Z280" i="10"/>
  <c r="Y280" i="10"/>
  <c r="X280" i="10"/>
  <c r="W280" i="10"/>
  <c r="V280" i="10"/>
  <c r="U280" i="10"/>
  <c r="AE280" i="10" s="1"/>
  <c r="T280" i="10"/>
  <c r="S280" i="10"/>
  <c r="AD279" i="10"/>
  <c r="AC279" i="10"/>
  <c r="AB279" i="10"/>
  <c r="AA279" i="10"/>
  <c r="Z279" i="10"/>
  <c r="Y279" i="10"/>
  <c r="X279" i="10"/>
  <c r="W279" i="10"/>
  <c r="V279" i="10"/>
  <c r="U279" i="10"/>
  <c r="AE279" i="10" s="1"/>
  <c r="T279" i="10"/>
  <c r="S279" i="10"/>
  <c r="AD278" i="10"/>
  <c r="AC278" i="10"/>
  <c r="AB278" i="10"/>
  <c r="AA278" i="10"/>
  <c r="Z278" i="10"/>
  <c r="Y278" i="10"/>
  <c r="X278" i="10"/>
  <c r="W278" i="10"/>
  <c r="V278" i="10"/>
  <c r="U278" i="10"/>
  <c r="AE278" i="10" s="1"/>
  <c r="T278" i="10"/>
  <c r="S278" i="10"/>
  <c r="AD277" i="10"/>
  <c r="AC277" i="10"/>
  <c r="AB277" i="10"/>
  <c r="AA277" i="10"/>
  <c r="Z277" i="10"/>
  <c r="Y277" i="10"/>
  <c r="X277" i="10"/>
  <c r="W277" i="10"/>
  <c r="V277" i="10"/>
  <c r="U277" i="10"/>
  <c r="AE277" i="10" s="1"/>
  <c r="T277" i="10"/>
  <c r="S277" i="10"/>
  <c r="AD276" i="10"/>
  <c r="AC276" i="10"/>
  <c r="AB276" i="10"/>
  <c r="AA276" i="10"/>
  <c r="Z276" i="10"/>
  <c r="Y276" i="10"/>
  <c r="X276" i="10"/>
  <c r="W276" i="10"/>
  <c r="V276" i="10"/>
  <c r="U276" i="10"/>
  <c r="AE276" i="10" s="1"/>
  <c r="T276" i="10"/>
  <c r="S276" i="10"/>
  <c r="AD275" i="10"/>
  <c r="AC275" i="10"/>
  <c r="AB275" i="10"/>
  <c r="AA275" i="10"/>
  <c r="Z275" i="10"/>
  <c r="Y275" i="10"/>
  <c r="X275" i="10"/>
  <c r="W275" i="10"/>
  <c r="V275" i="10"/>
  <c r="U275" i="10"/>
  <c r="AE275" i="10" s="1"/>
  <c r="T275" i="10"/>
  <c r="S275" i="10"/>
  <c r="AD274" i="10"/>
  <c r="AC274" i="10"/>
  <c r="AB274" i="10"/>
  <c r="AA274" i="10"/>
  <c r="Z274" i="10"/>
  <c r="Y274" i="10"/>
  <c r="X274" i="10"/>
  <c r="W274" i="10"/>
  <c r="V274" i="10"/>
  <c r="U274" i="10"/>
  <c r="AE274" i="10" s="1"/>
  <c r="T274" i="10"/>
  <c r="S274" i="10"/>
  <c r="AD273" i="10"/>
  <c r="AC273" i="10"/>
  <c r="AB273" i="10"/>
  <c r="AA273" i="10"/>
  <c r="Z273" i="10"/>
  <c r="Y273" i="10"/>
  <c r="X273" i="10"/>
  <c r="W273" i="10"/>
  <c r="V273" i="10"/>
  <c r="U273" i="10"/>
  <c r="AE273" i="10" s="1"/>
  <c r="T273" i="10"/>
  <c r="S273" i="10"/>
  <c r="AD272" i="10"/>
  <c r="AC272" i="10"/>
  <c r="AB272" i="10"/>
  <c r="AA272" i="10"/>
  <c r="Z272" i="10"/>
  <c r="Y272" i="10"/>
  <c r="X272" i="10"/>
  <c r="W272" i="10"/>
  <c r="V272" i="10"/>
  <c r="U272" i="10"/>
  <c r="AE272" i="10" s="1"/>
  <c r="T272" i="10"/>
  <c r="S272" i="10"/>
  <c r="AD271" i="10"/>
  <c r="AC271" i="10"/>
  <c r="AB271" i="10"/>
  <c r="AA271" i="10"/>
  <c r="Z271" i="10"/>
  <c r="Y271" i="10"/>
  <c r="X271" i="10"/>
  <c r="W271" i="10"/>
  <c r="V271" i="10"/>
  <c r="U271" i="10"/>
  <c r="AE271" i="10" s="1"/>
  <c r="T271" i="10"/>
  <c r="S271" i="10"/>
  <c r="AD270" i="10"/>
  <c r="AC270" i="10"/>
  <c r="AB270" i="10"/>
  <c r="AA270" i="10"/>
  <c r="Z270" i="10"/>
  <c r="Y270" i="10"/>
  <c r="X270" i="10"/>
  <c r="W270" i="10"/>
  <c r="V270" i="10"/>
  <c r="U270" i="10"/>
  <c r="AE270" i="10" s="1"/>
  <c r="T270" i="10"/>
  <c r="S270" i="10"/>
  <c r="AD269" i="10"/>
  <c r="AC269" i="10"/>
  <c r="AB269" i="10"/>
  <c r="AA269" i="10"/>
  <c r="Z269" i="10"/>
  <c r="Y269" i="10"/>
  <c r="X269" i="10"/>
  <c r="W269" i="10"/>
  <c r="V269" i="10"/>
  <c r="U269" i="10"/>
  <c r="AE269" i="10" s="1"/>
  <c r="T269" i="10"/>
  <c r="S269" i="10"/>
  <c r="AD268" i="10"/>
  <c r="AC268" i="10"/>
  <c r="AB268" i="10"/>
  <c r="AA268" i="10"/>
  <c r="Z268" i="10"/>
  <c r="Y268" i="10"/>
  <c r="X268" i="10"/>
  <c r="W268" i="10"/>
  <c r="V268" i="10"/>
  <c r="U268" i="10"/>
  <c r="AE268" i="10" s="1"/>
  <c r="T268" i="10"/>
  <c r="S268" i="10"/>
  <c r="AD267" i="10"/>
  <c r="AC267" i="10"/>
  <c r="AB267" i="10"/>
  <c r="AA267" i="10"/>
  <c r="Z267" i="10"/>
  <c r="Y267" i="10"/>
  <c r="X267" i="10"/>
  <c r="W267" i="10"/>
  <c r="V267" i="10"/>
  <c r="U267" i="10"/>
  <c r="AE267" i="10" s="1"/>
  <c r="T267" i="10"/>
  <c r="S267" i="10"/>
  <c r="AD266" i="10"/>
  <c r="AC266" i="10"/>
  <c r="AB266" i="10"/>
  <c r="AA266" i="10"/>
  <c r="Z266" i="10"/>
  <c r="Y266" i="10"/>
  <c r="X266" i="10"/>
  <c r="W266" i="10"/>
  <c r="V266" i="10"/>
  <c r="U266" i="10"/>
  <c r="AE266" i="10" s="1"/>
  <c r="T266" i="10"/>
  <c r="S266" i="10"/>
  <c r="AD265" i="10"/>
  <c r="AC265" i="10"/>
  <c r="AB265" i="10"/>
  <c r="AA265" i="10"/>
  <c r="Z265" i="10"/>
  <c r="Y265" i="10"/>
  <c r="X265" i="10"/>
  <c r="W265" i="10"/>
  <c r="V265" i="10"/>
  <c r="U265" i="10"/>
  <c r="AE265" i="10" s="1"/>
  <c r="T265" i="10"/>
  <c r="S265" i="10"/>
  <c r="AD264" i="10"/>
  <c r="AC264" i="10"/>
  <c r="AB264" i="10"/>
  <c r="AA264" i="10"/>
  <c r="Z264" i="10"/>
  <c r="Y264" i="10"/>
  <c r="X264" i="10"/>
  <c r="W264" i="10"/>
  <c r="V264" i="10"/>
  <c r="U264" i="10"/>
  <c r="AE264" i="10" s="1"/>
  <c r="T264" i="10"/>
  <c r="S264" i="10"/>
  <c r="AD263" i="10"/>
  <c r="AC263" i="10"/>
  <c r="AB263" i="10"/>
  <c r="AA263" i="10"/>
  <c r="Z263" i="10"/>
  <c r="Y263" i="10"/>
  <c r="X263" i="10"/>
  <c r="W263" i="10"/>
  <c r="V263" i="10"/>
  <c r="U263" i="10"/>
  <c r="AE263" i="10" s="1"/>
  <c r="T263" i="10"/>
  <c r="S263" i="10"/>
  <c r="AD262" i="10"/>
  <c r="AC262" i="10"/>
  <c r="AB262" i="10"/>
  <c r="AA262" i="10"/>
  <c r="Z262" i="10"/>
  <c r="Y262" i="10"/>
  <c r="X262" i="10"/>
  <c r="W262" i="10"/>
  <c r="V262" i="10"/>
  <c r="U262" i="10"/>
  <c r="AE262" i="10" s="1"/>
  <c r="T262" i="10"/>
  <c r="S262" i="10"/>
  <c r="AD261" i="10"/>
  <c r="AC261" i="10"/>
  <c r="AB261" i="10"/>
  <c r="AA261" i="10"/>
  <c r="Z261" i="10"/>
  <c r="Y261" i="10"/>
  <c r="X261" i="10"/>
  <c r="W261" i="10"/>
  <c r="V261" i="10"/>
  <c r="U261" i="10"/>
  <c r="AE261" i="10" s="1"/>
  <c r="T261" i="10"/>
  <c r="S261" i="10"/>
  <c r="AD260" i="10"/>
  <c r="AC260" i="10"/>
  <c r="AB260" i="10"/>
  <c r="AA260" i="10"/>
  <c r="Z260" i="10"/>
  <c r="Y260" i="10"/>
  <c r="X260" i="10"/>
  <c r="W260" i="10"/>
  <c r="V260" i="10"/>
  <c r="U260" i="10"/>
  <c r="AE260" i="10" s="1"/>
  <c r="T260" i="10"/>
  <c r="S260" i="10"/>
  <c r="AD259" i="10"/>
  <c r="AC259" i="10"/>
  <c r="AB259" i="10"/>
  <c r="AA259" i="10"/>
  <c r="Z259" i="10"/>
  <c r="Y259" i="10"/>
  <c r="X259" i="10"/>
  <c r="W259" i="10"/>
  <c r="V259" i="10"/>
  <c r="U259" i="10"/>
  <c r="AE259" i="10" s="1"/>
  <c r="T259" i="10"/>
  <c r="S259" i="10"/>
  <c r="AD258" i="10"/>
  <c r="AC258" i="10"/>
  <c r="AB258" i="10"/>
  <c r="AA258" i="10"/>
  <c r="Z258" i="10"/>
  <c r="Y258" i="10"/>
  <c r="X258" i="10"/>
  <c r="W258" i="10"/>
  <c r="V258" i="10"/>
  <c r="U258" i="10"/>
  <c r="AE258" i="10" s="1"/>
  <c r="T258" i="10"/>
  <c r="S258" i="10"/>
  <c r="AD257" i="10"/>
  <c r="AC257" i="10"/>
  <c r="AB257" i="10"/>
  <c r="AA257" i="10"/>
  <c r="Z257" i="10"/>
  <c r="Y257" i="10"/>
  <c r="X257" i="10"/>
  <c r="W257" i="10"/>
  <c r="V257" i="10"/>
  <c r="U257" i="10"/>
  <c r="AE257" i="10" s="1"/>
  <c r="T257" i="10"/>
  <c r="S257" i="10"/>
  <c r="AD256" i="10"/>
  <c r="AC256" i="10"/>
  <c r="AB256" i="10"/>
  <c r="AA256" i="10"/>
  <c r="Z256" i="10"/>
  <c r="Y256" i="10"/>
  <c r="X256" i="10"/>
  <c r="W256" i="10"/>
  <c r="V256" i="10"/>
  <c r="U256" i="10"/>
  <c r="AE256" i="10" s="1"/>
  <c r="T256" i="10"/>
  <c r="S256" i="10"/>
  <c r="AD255" i="10"/>
  <c r="AC255" i="10"/>
  <c r="AB255" i="10"/>
  <c r="AA255" i="10"/>
  <c r="Z255" i="10"/>
  <c r="Y255" i="10"/>
  <c r="X255" i="10"/>
  <c r="W255" i="10"/>
  <c r="V255" i="10"/>
  <c r="U255" i="10"/>
  <c r="AE255" i="10" s="1"/>
  <c r="T255" i="10"/>
  <c r="S255" i="10"/>
  <c r="AD254" i="10"/>
  <c r="AC254" i="10"/>
  <c r="AB254" i="10"/>
  <c r="AA254" i="10"/>
  <c r="Z254" i="10"/>
  <c r="Y254" i="10"/>
  <c r="X254" i="10"/>
  <c r="W254" i="10"/>
  <c r="V254" i="10"/>
  <c r="U254" i="10"/>
  <c r="AE254" i="10" s="1"/>
  <c r="T254" i="10"/>
  <c r="S254" i="10"/>
  <c r="AD253" i="10"/>
  <c r="AC253" i="10"/>
  <c r="AB253" i="10"/>
  <c r="AA253" i="10"/>
  <c r="Z253" i="10"/>
  <c r="Y253" i="10"/>
  <c r="X253" i="10"/>
  <c r="W253" i="10"/>
  <c r="V253" i="10"/>
  <c r="U253" i="10"/>
  <c r="AE253" i="10" s="1"/>
  <c r="T253" i="10"/>
  <c r="S253" i="10"/>
  <c r="AD252" i="10"/>
  <c r="AC252" i="10"/>
  <c r="AB252" i="10"/>
  <c r="AA252" i="10"/>
  <c r="Z252" i="10"/>
  <c r="Y252" i="10"/>
  <c r="X252" i="10"/>
  <c r="W252" i="10"/>
  <c r="V252" i="10"/>
  <c r="U252" i="10"/>
  <c r="AE252" i="10" s="1"/>
  <c r="T252" i="10"/>
  <c r="S252" i="10"/>
  <c r="AD251" i="10"/>
  <c r="AC251" i="10"/>
  <c r="AB251" i="10"/>
  <c r="AA251" i="10"/>
  <c r="Z251" i="10"/>
  <c r="Y251" i="10"/>
  <c r="X251" i="10"/>
  <c r="W251" i="10"/>
  <c r="V251" i="10"/>
  <c r="U251" i="10"/>
  <c r="AE251" i="10" s="1"/>
  <c r="T251" i="10"/>
  <c r="S251" i="10"/>
  <c r="AD248" i="10"/>
  <c r="AC248" i="10"/>
  <c r="AB248" i="10"/>
  <c r="AA248" i="10"/>
  <c r="Z248" i="10"/>
  <c r="Y248" i="10"/>
  <c r="X248" i="10"/>
  <c r="W248" i="10"/>
  <c r="V248" i="10"/>
  <c r="U248" i="10"/>
  <c r="AE248" i="10" s="1"/>
  <c r="T248" i="10"/>
  <c r="S248" i="10"/>
  <c r="AD247" i="10"/>
  <c r="AC247" i="10"/>
  <c r="AB247" i="10"/>
  <c r="AA247" i="10"/>
  <c r="Z247" i="10"/>
  <c r="Y247" i="10"/>
  <c r="X247" i="10"/>
  <c r="W247" i="10"/>
  <c r="V247" i="10"/>
  <c r="U247" i="10"/>
  <c r="AE247" i="10" s="1"/>
  <c r="T247" i="10"/>
  <c r="S247" i="10"/>
  <c r="AD246" i="10"/>
  <c r="AC246" i="10"/>
  <c r="AB246" i="10"/>
  <c r="AA246" i="10"/>
  <c r="Z246" i="10"/>
  <c r="Y246" i="10"/>
  <c r="X246" i="10"/>
  <c r="W246" i="10"/>
  <c r="V246" i="10"/>
  <c r="U246" i="10"/>
  <c r="AE246" i="10" s="1"/>
  <c r="T246" i="10"/>
  <c r="S246" i="10"/>
  <c r="AD245" i="10"/>
  <c r="AC245" i="10"/>
  <c r="AB245" i="10"/>
  <c r="AA245" i="10"/>
  <c r="Z245" i="10"/>
  <c r="Y245" i="10"/>
  <c r="X245" i="10"/>
  <c r="W245" i="10"/>
  <c r="V245" i="10"/>
  <c r="U245" i="10"/>
  <c r="AE245" i="10" s="1"/>
  <c r="T245" i="10"/>
  <c r="S245" i="10"/>
  <c r="AD244" i="10"/>
  <c r="AC244" i="10"/>
  <c r="AB244" i="10"/>
  <c r="AA244" i="10"/>
  <c r="Z244" i="10"/>
  <c r="Y244" i="10"/>
  <c r="X244" i="10"/>
  <c r="W244" i="10"/>
  <c r="V244" i="10"/>
  <c r="U244" i="10"/>
  <c r="AE244" i="10" s="1"/>
  <c r="T244" i="10"/>
  <c r="S244" i="10"/>
  <c r="AD243" i="10"/>
  <c r="AC243" i="10"/>
  <c r="AB243" i="10"/>
  <c r="AA243" i="10"/>
  <c r="Z243" i="10"/>
  <c r="Y243" i="10"/>
  <c r="X243" i="10"/>
  <c r="W243" i="10"/>
  <c r="V243" i="10"/>
  <c r="U243" i="10"/>
  <c r="AE243" i="10" s="1"/>
  <c r="T243" i="10"/>
  <c r="S243" i="10"/>
  <c r="AD242" i="10"/>
  <c r="AC242" i="10"/>
  <c r="AB242" i="10"/>
  <c r="AA242" i="10"/>
  <c r="Z242" i="10"/>
  <c r="Y242" i="10"/>
  <c r="X242" i="10"/>
  <c r="W242" i="10"/>
  <c r="V242" i="10"/>
  <c r="U242" i="10"/>
  <c r="AE242" i="10" s="1"/>
  <c r="T242" i="10"/>
  <c r="S242" i="10"/>
  <c r="AD241" i="10"/>
  <c r="AC241" i="10"/>
  <c r="AB241" i="10"/>
  <c r="AA241" i="10"/>
  <c r="Z241" i="10"/>
  <c r="Y241" i="10"/>
  <c r="X241" i="10"/>
  <c r="W241" i="10"/>
  <c r="V241" i="10"/>
  <c r="U241" i="10"/>
  <c r="AE241" i="10" s="1"/>
  <c r="T241" i="10"/>
  <c r="S241" i="10"/>
  <c r="AD240" i="10"/>
  <c r="AC240" i="10"/>
  <c r="AB240" i="10"/>
  <c r="AA240" i="10"/>
  <c r="Z240" i="10"/>
  <c r="Y240" i="10"/>
  <c r="X240" i="10"/>
  <c r="W240" i="10"/>
  <c r="V240" i="10"/>
  <c r="U240" i="10"/>
  <c r="AE240" i="10" s="1"/>
  <c r="T240" i="10"/>
  <c r="S240" i="10"/>
  <c r="AD239" i="10"/>
  <c r="AC239" i="10"/>
  <c r="AB239" i="10"/>
  <c r="AA239" i="10"/>
  <c r="Z239" i="10"/>
  <c r="Y239" i="10"/>
  <c r="X239" i="10"/>
  <c r="W239" i="10"/>
  <c r="V239" i="10"/>
  <c r="U239" i="10"/>
  <c r="AE239" i="10" s="1"/>
  <c r="T239" i="10"/>
  <c r="S239" i="10"/>
  <c r="AD238" i="10"/>
  <c r="AC238" i="10"/>
  <c r="AB238" i="10"/>
  <c r="AA238" i="10"/>
  <c r="Z238" i="10"/>
  <c r="Y238" i="10"/>
  <c r="X238" i="10"/>
  <c r="W238" i="10"/>
  <c r="V238" i="10"/>
  <c r="U238" i="10"/>
  <c r="AE238" i="10" s="1"/>
  <c r="T238" i="10"/>
  <c r="S238" i="10"/>
  <c r="AD237" i="10"/>
  <c r="AC237" i="10"/>
  <c r="AB237" i="10"/>
  <c r="AA237" i="10"/>
  <c r="Z237" i="10"/>
  <c r="Y237" i="10"/>
  <c r="X237" i="10"/>
  <c r="W237" i="10"/>
  <c r="V237" i="10"/>
  <c r="U237" i="10"/>
  <c r="AE237" i="10" s="1"/>
  <c r="T237" i="10"/>
  <c r="S237" i="10"/>
  <c r="AD236" i="10"/>
  <c r="AC236" i="10"/>
  <c r="AB236" i="10"/>
  <c r="AA236" i="10"/>
  <c r="Z236" i="10"/>
  <c r="Y236" i="10"/>
  <c r="X236" i="10"/>
  <c r="W236" i="10"/>
  <c r="V236" i="10"/>
  <c r="U236" i="10"/>
  <c r="AE236" i="10" s="1"/>
  <c r="T236" i="10"/>
  <c r="S236" i="10"/>
  <c r="AD235" i="10"/>
  <c r="AC235" i="10"/>
  <c r="AB235" i="10"/>
  <c r="AA235" i="10"/>
  <c r="Z235" i="10"/>
  <c r="Y235" i="10"/>
  <c r="X235" i="10"/>
  <c r="W235" i="10"/>
  <c r="V235" i="10"/>
  <c r="U235" i="10"/>
  <c r="AE235" i="10" s="1"/>
  <c r="T235" i="10"/>
  <c r="S235" i="10"/>
  <c r="AD234" i="10"/>
  <c r="AC234" i="10"/>
  <c r="AB234" i="10"/>
  <c r="AA234" i="10"/>
  <c r="Z234" i="10"/>
  <c r="Y234" i="10"/>
  <c r="X234" i="10"/>
  <c r="W234" i="10"/>
  <c r="V234" i="10"/>
  <c r="U234" i="10"/>
  <c r="AE234" i="10" s="1"/>
  <c r="T234" i="10"/>
  <c r="S234" i="10"/>
  <c r="AD233" i="10"/>
  <c r="AC233" i="10"/>
  <c r="AB233" i="10"/>
  <c r="AA233" i="10"/>
  <c r="Z233" i="10"/>
  <c r="Y233" i="10"/>
  <c r="X233" i="10"/>
  <c r="W233" i="10"/>
  <c r="V233" i="10"/>
  <c r="U233" i="10"/>
  <c r="AE233" i="10" s="1"/>
  <c r="T233" i="10"/>
  <c r="S233" i="10"/>
  <c r="AD232" i="10"/>
  <c r="AC232" i="10"/>
  <c r="AB232" i="10"/>
  <c r="AA232" i="10"/>
  <c r="Z232" i="10"/>
  <c r="Y232" i="10"/>
  <c r="X232" i="10"/>
  <c r="W232" i="10"/>
  <c r="V232" i="10"/>
  <c r="U232" i="10"/>
  <c r="AE232" i="10" s="1"/>
  <c r="T232" i="10"/>
  <c r="S232" i="10"/>
  <c r="AD231" i="10"/>
  <c r="AC231" i="10"/>
  <c r="AB231" i="10"/>
  <c r="AA231" i="10"/>
  <c r="Z231" i="10"/>
  <c r="Y231" i="10"/>
  <c r="X231" i="10"/>
  <c r="W231" i="10"/>
  <c r="V231" i="10"/>
  <c r="U231" i="10"/>
  <c r="AE231" i="10" s="1"/>
  <c r="T231" i="10"/>
  <c r="S231" i="10"/>
  <c r="AD230" i="10"/>
  <c r="AC230" i="10"/>
  <c r="AB230" i="10"/>
  <c r="AA230" i="10"/>
  <c r="Z230" i="10"/>
  <c r="Y230" i="10"/>
  <c r="X230" i="10"/>
  <c r="W230" i="10"/>
  <c r="V230" i="10"/>
  <c r="U230" i="10"/>
  <c r="AE230" i="10" s="1"/>
  <c r="T230" i="10"/>
  <c r="S230" i="10"/>
  <c r="AD229" i="10"/>
  <c r="AC229" i="10"/>
  <c r="AB229" i="10"/>
  <c r="AA229" i="10"/>
  <c r="Z229" i="10"/>
  <c r="Y229" i="10"/>
  <c r="X229" i="10"/>
  <c r="W229" i="10"/>
  <c r="V229" i="10"/>
  <c r="U229" i="10"/>
  <c r="AE229" i="10" s="1"/>
  <c r="T229" i="10"/>
  <c r="S229" i="10"/>
  <c r="AD228" i="10"/>
  <c r="AC228" i="10"/>
  <c r="AB228" i="10"/>
  <c r="AA228" i="10"/>
  <c r="Z228" i="10"/>
  <c r="Y228" i="10"/>
  <c r="X228" i="10"/>
  <c r="W228" i="10"/>
  <c r="V228" i="10"/>
  <c r="U228" i="10"/>
  <c r="AE228" i="10" s="1"/>
  <c r="T228" i="10"/>
  <c r="S228" i="10"/>
  <c r="AD227" i="10"/>
  <c r="AC227" i="10"/>
  <c r="AB227" i="10"/>
  <c r="AA227" i="10"/>
  <c r="Z227" i="10"/>
  <c r="Y227" i="10"/>
  <c r="X227" i="10"/>
  <c r="W227" i="10"/>
  <c r="V227" i="10"/>
  <c r="U227" i="10"/>
  <c r="AE227" i="10" s="1"/>
  <c r="T227" i="10"/>
  <c r="S227" i="10"/>
  <c r="AD226" i="10"/>
  <c r="AC226" i="10"/>
  <c r="AB226" i="10"/>
  <c r="AA226" i="10"/>
  <c r="Z226" i="10"/>
  <c r="Y226" i="10"/>
  <c r="X226" i="10"/>
  <c r="W226" i="10"/>
  <c r="V226" i="10"/>
  <c r="U226" i="10"/>
  <c r="AE226" i="10" s="1"/>
  <c r="T226" i="10"/>
  <c r="S226" i="10"/>
  <c r="AD225" i="10"/>
  <c r="AC225" i="10"/>
  <c r="AB225" i="10"/>
  <c r="AA225" i="10"/>
  <c r="Z225" i="10"/>
  <c r="Y225" i="10"/>
  <c r="X225" i="10"/>
  <c r="W225" i="10"/>
  <c r="V225" i="10"/>
  <c r="U225" i="10"/>
  <c r="AE225" i="10" s="1"/>
  <c r="T225" i="10"/>
  <c r="S225" i="10"/>
  <c r="AD224" i="10"/>
  <c r="AC224" i="10"/>
  <c r="AB224" i="10"/>
  <c r="AA224" i="10"/>
  <c r="Z224" i="10"/>
  <c r="Y224" i="10"/>
  <c r="X224" i="10"/>
  <c r="W224" i="10"/>
  <c r="V224" i="10"/>
  <c r="U224" i="10"/>
  <c r="AE224" i="10" s="1"/>
  <c r="T224" i="10"/>
  <c r="S224" i="10"/>
  <c r="AD223" i="10"/>
  <c r="AC223" i="10"/>
  <c r="AB223" i="10"/>
  <c r="AA223" i="10"/>
  <c r="Z223" i="10"/>
  <c r="Y223" i="10"/>
  <c r="X223" i="10"/>
  <c r="W223" i="10"/>
  <c r="V223" i="10"/>
  <c r="U223" i="10"/>
  <c r="AE223" i="10" s="1"/>
  <c r="T223" i="10"/>
  <c r="S223" i="10"/>
  <c r="R249" i="10"/>
  <c r="Q249" i="10"/>
  <c r="P249" i="10"/>
  <c r="O249" i="10"/>
  <c r="N249" i="10"/>
  <c r="M249" i="10"/>
  <c r="L249" i="10"/>
  <c r="K249" i="10"/>
  <c r="I249" i="10"/>
  <c r="S222" i="10"/>
  <c r="AD221" i="10"/>
  <c r="AC221" i="10"/>
  <c r="AB221" i="10"/>
  <c r="AA221" i="10"/>
  <c r="Z221" i="10"/>
  <c r="Y221" i="10"/>
  <c r="X221" i="10"/>
  <c r="W221" i="10"/>
  <c r="V221" i="10"/>
  <c r="U221" i="10"/>
  <c r="AE221" i="10" s="1"/>
  <c r="T221" i="10"/>
  <c r="S221" i="10"/>
  <c r="AD220" i="10"/>
  <c r="AC220" i="10"/>
  <c r="AB220" i="10"/>
  <c r="AA220" i="10"/>
  <c r="Z220" i="10"/>
  <c r="Y220" i="10"/>
  <c r="X220" i="10"/>
  <c r="W220" i="10"/>
  <c r="V220" i="10"/>
  <c r="U220" i="10"/>
  <c r="AE220" i="10" s="1"/>
  <c r="T220" i="10"/>
  <c r="S220" i="10"/>
  <c r="AD219" i="10"/>
  <c r="AC219" i="10"/>
  <c r="AB219" i="10"/>
  <c r="AA219" i="10"/>
  <c r="Z219" i="10"/>
  <c r="Y219" i="10"/>
  <c r="X219" i="10"/>
  <c r="W219" i="10"/>
  <c r="V219" i="10"/>
  <c r="U219" i="10"/>
  <c r="AE219" i="10" s="1"/>
  <c r="T219" i="10"/>
  <c r="S219" i="10"/>
  <c r="AD218" i="10"/>
  <c r="AC218" i="10"/>
  <c r="AB218" i="10"/>
  <c r="AA218" i="10"/>
  <c r="Z218" i="10"/>
  <c r="Y218" i="10"/>
  <c r="X218" i="10"/>
  <c r="W218" i="10"/>
  <c r="V218" i="10"/>
  <c r="U218" i="10"/>
  <c r="AE218" i="10" s="1"/>
  <c r="T218" i="10"/>
  <c r="S218" i="10"/>
  <c r="AD215" i="10"/>
  <c r="AC215" i="10"/>
  <c r="AB215" i="10"/>
  <c r="AA215" i="10"/>
  <c r="Z215" i="10"/>
  <c r="Y215" i="10"/>
  <c r="X215" i="10"/>
  <c r="W215" i="10"/>
  <c r="V215" i="10"/>
  <c r="U215" i="10"/>
  <c r="AE215" i="10" s="1"/>
  <c r="T215" i="10"/>
  <c r="S215" i="10"/>
  <c r="AD214" i="10"/>
  <c r="AC214" i="10"/>
  <c r="AB214" i="10"/>
  <c r="AA214" i="10"/>
  <c r="Z214" i="10"/>
  <c r="Y214" i="10"/>
  <c r="X214" i="10"/>
  <c r="W214" i="10"/>
  <c r="V214" i="10"/>
  <c r="U214" i="10"/>
  <c r="AE214" i="10" s="1"/>
  <c r="T214" i="10"/>
  <c r="S214" i="10"/>
  <c r="AD213" i="10"/>
  <c r="AC213" i="10"/>
  <c r="AB213" i="10"/>
  <c r="AA213" i="10"/>
  <c r="Z213" i="10"/>
  <c r="Y213" i="10"/>
  <c r="X213" i="10"/>
  <c r="W213" i="10"/>
  <c r="V213" i="10"/>
  <c r="U213" i="10"/>
  <c r="AE213" i="10" s="1"/>
  <c r="T213" i="10"/>
  <c r="S213" i="10"/>
  <c r="AD212" i="10"/>
  <c r="AC212" i="10"/>
  <c r="AB212" i="10"/>
  <c r="AA212" i="10"/>
  <c r="Z212" i="10"/>
  <c r="Y212" i="10"/>
  <c r="X212" i="10"/>
  <c r="W212" i="10"/>
  <c r="V212" i="10"/>
  <c r="U212" i="10"/>
  <c r="AE212" i="10" s="1"/>
  <c r="T212" i="10"/>
  <c r="S212" i="10"/>
  <c r="AD204" i="10"/>
  <c r="AC204" i="10"/>
  <c r="AB204" i="10"/>
  <c r="AA204" i="10"/>
  <c r="Z204" i="10"/>
  <c r="Y204" i="10"/>
  <c r="X204" i="10"/>
  <c r="W204" i="10"/>
  <c r="V204" i="10"/>
  <c r="U204" i="10"/>
  <c r="AE204" i="10" s="1"/>
  <c r="T204" i="10"/>
  <c r="S204" i="10"/>
  <c r="AD203" i="10"/>
  <c r="AC203" i="10"/>
  <c r="AB203" i="10"/>
  <c r="AA203" i="10"/>
  <c r="Z203" i="10"/>
  <c r="Y203" i="10"/>
  <c r="X203" i="10"/>
  <c r="W203" i="10"/>
  <c r="V203" i="10"/>
  <c r="U203" i="10"/>
  <c r="AE203" i="10" s="1"/>
  <c r="T203" i="10"/>
  <c r="S203" i="10"/>
  <c r="AD202" i="10"/>
  <c r="AC202" i="10"/>
  <c r="AB202" i="10"/>
  <c r="AA202" i="10"/>
  <c r="Z202" i="10"/>
  <c r="Y202" i="10"/>
  <c r="X202" i="10"/>
  <c r="W202" i="10"/>
  <c r="V202" i="10"/>
  <c r="U202" i="10"/>
  <c r="AE202" i="10" s="1"/>
  <c r="T202" i="10"/>
  <c r="S202" i="10"/>
  <c r="AD201" i="10"/>
  <c r="AC201" i="10"/>
  <c r="AB201" i="10"/>
  <c r="AA201" i="10"/>
  <c r="Z201" i="10"/>
  <c r="Y201" i="10"/>
  <c r="X201" i="10"/>
  <c r="W201" i="10"/>
  <c r="V201" i="10"/>
  <c r="U201" i="10"/>
  <c r="AE201" i="10" s="1"/>
  <c r="T201" i="10"/>
  <c r="S201" i="10"/>
  <c r="AD200" i="10"/>
  <c r="AC200" i="10"/>
  <c r="AB200" i="10"/>
  <c r="AA200" i="10"/>
  <c r="Z200" i="10"/>
  <c r="Y200" i="10"/>
  <c r="X200" i="10"/>
  <c r="W200" i="10"/>
  <c r="V200" i="10"/>
  <c r="U200" i="10"/>
  <c r="AE200" i="10" s="1"/>
  <c r="T200" i="10"/>
  <c r="S200" i="10"/>
  <c r="AD199" i="10"/>
  <c r="AC199" i="10"/>
  <c r="AB199" i="10"/>
  <c r="AA199" i="10"/>
  <c r="Z199" i="10"/>
  <c r="Y199" i="10"/>
  <c r="X199" i="10"/>
  <c r="W199" i="10"/>
  <c r="V199" i="10"/>
  <c r="U199" i="10"/>
  <c r="AE199" i="10" s="1"/>
  <c r="T199" i="10"/>
  <c r="S199" i="10"/>
  <c r="AD198" i="10"/>
  <c r="AC198" i="10"/>
  <c r="AB198" i="10"/>
  <c r="AA198" i="10"/>
  <c r="Z198" i="10"/>
  <c r="Y198" i="10"/>
  <c r="X198" i="10"/>
  <c r="W198" i="10"/>
  <c r="V198" i="10"/>
  <c r="U198" i="10"/>
  <c r="AE198" i="10" s="1"/>
  <c r="T198" i="10"/>
  <c r="S198" i="10"/>
  <c r="AD197" i="10"/>
  <c r="AC197" i="10"/>
  <c r="AB197" i="10"/>
  <c r="AA197" i="10"/>
  <c r="Z197" i="10"/>
  <c r="Y197" i="10"/>
  <c r="X197" i="10"/>
  <c r="W197" i="10"/>
  <c r="V197" i="10"/>
  <c r="U197" i="10"/>
  <c r="AE197" i="10" s="1"/>
  <c r="T197" i="10"/>
  <c r="S197" i="10"/>
  <c r="AD196" i="10"/>
  <c r="AC196" i="10"/>
  <c r="AB196" i="10"/>
  <c r="AA196" i="10"/>
  <c r="Z196" i="10"/>
  <c r="Y196" i="10"/>
  <c r="X196" i="10"/>
  <c r="W196" i="10"/>
  <c r="V196" i="10"/>
  <c r="U196" i="10"/>
  <c r="AE196" i="10" s="1"/>
  <c r="T196" i="10"/>
  <c r="S196" i="10"/>
  <c r="AD195" i="10"/>
  <c r="AC195" i="10"/>
  <c r="AB195" i="10"/>
  <c r="AA195" i="10"/>
  <c r="Z195" i="10"/>
  <c r="Y195" i="10"/>
  <c r="X195" i="10"/>
  <c r="W195" i="10"/>
  <c r="V195" i="10"/>
  <c r="U195" i="10"/>
  <c r="AE195" i="10" s="1"/>
  <c r="T195" i="10"/>
  <c r="S195" i="10"/>
  <c r="AD194" i="10"/>
  <c r="AC194" i="10"/>
  <c r="AB194" i="10"/>
  <c r="AA194" i="10"/>
  <c r="Z194" i="10"/>
  <c r="Y194" i="10"/>
  <c r="X194" i="10"/>
  <c r="W194" i="10"/>
  <c r="V194" i="10"/>
  <c r="U194" i="10"/>
  <c r="AE194" i="10" s="1"/>
  <c r="T194" i="10"/>
  <c r="S194" i="10"/>
  <c r="AD193" i="10"/>
  <c r="AC193" i="10"/>
  <c r="AB193" i="10"/>
  <c r="AA193" i="10"/>
  <c r="Z193" i="10"/>
  <c r="Y193" i="10"/>
  <c r="X193" i="10"/>
  <c r="W193" i="10"/>
  <c r="V193" i="10"/>
  <c r="U193" i="10"/>
  <c r="AE193" i="10" s="1"/>
  <c r="T193" i="10"/>
  <c r="S193" i="10"/>
  <c r="AD192" i="10"/>
  <c r="AC192" i="10"/>
  <c r="AB192" i="10"/>
  <c r="AA192" i="10"/>
  <c r="Z192" i="10"/>
  <c r="Y192" i="10"/>
  <c r="X192" i="10"/>
  <c r="W192" i="10"/>
  <c r="V192" i="10"/>
  <c r="U192" i="10"/>
  <c r="AE192" i="10" s="1"/>
  <c r="T192" i="10"/>
  <c r="S192" i="10"/>
  <c r="AD191" i="10"/>
  <c r="AC191" i="10"/>
  <c r="AB191" i="10"/>
  <c r="AA191" i="10"/>
  <c r="Z191" i="10"/>
  <c r="Y191" i="10"/>
  <c r="X191" i="10"/>
  <c r="W191" i="10"/>
  <c r="V191" i="10"/>
  <c r="U191" i="10"/>
  <c r="AE191" i="10" s="1"/>
  <c r="T191" i="10"/>
  <c r="S191" i="10"/>
  <c r="AD190" i="10"/>
  <c r="AC190" i="10"/>
  <c r="AB190" i="10"/>
  <c r="AA190" i="10"/>
  <c r="Z190" i="10"/>
  <c r="Y190" i="10"/>
  <c r="X190" i="10"/>
  <c r="W190" i="10"/>
  <c r="V190" i="10"/>
  <c r="U190" i="10"/>
  <c r="AE190" i="10" s="1"/>
  <c r="T190" i="10"/>
  <c r="S190" i="10"/>
  <c r="AD189" i="10"/>
  <c r="AC189" i="10"/>
  <c r="AB189" i="10"/>
  <c r="AA189" i="10"/>
  <c r="Z189" i="10"/>
  <c r="Y189" i="10"/>
  <c r="X189" i="10"/>
  <c r="W189" i="10"/>
  <c r="V189" i="10"/>
  <c r="U189" i="10"/>
  <c r="AE189" i="10" s="1"/>
  <c r="T189" i="10"/>
  <c r="S189" i="10"/>
  <c r="AD188" i="10"/>
  <c r="AC188" i="10"/>
  <c r="AB188" i="10"/>
  <c r="AA188" i="10"/>
  <c r="Z188" i="10"/>
  <c r="Y188" i="10"/>
  <c r="X188" i="10"/>
  <c r="W188" i="10"/>
  <c r="V188" i="10"/>
  <c r="U188" i="10"/>
  <c r="AE188" i="10" s="1"/>
  <c r="T188" i="10"/>
  <c r="S188" i="10"/>
  <c r="AD187" i="10"/>
  <c r="AC187" i="10"/>
  <c r="AB187" i="10"/>
  <c r="AA187" i="10"/>
  <c r="Z187" i="10"/>
  <c r="Y187" i="10"/>
  <c r="X187" i="10"/>
  <c r="W187" i="10"/>
  <c r="V187" i="10"/>
  <c r="U187" i="10"/>
  <c r="AE187" i="10" s="1"/>
  <c r="T187" i="10"/>
  <c r="S187" i="10"/>
  <c r="AD186" i="10"/>
  <c r="AC186" i="10"/>
  <c r="AB186" i="10"/>
  <c r="AA186" i="10"/>
  <c r="Z186" i="10"/>
  <c r="Y186" i="10"/>
  <c r="X186" i="10"/>
  <c r="W186" i="10"/>
  <c r="V186" i="10"/>
  <c r="U186" i="10"/>
  <c r="AE186" i="10" s="1"/>
  <c r="T186" i="10"/>
  <c r="S186" i="10"/>
  <c r="AD185" i="10"/>
  <c r="AC185" i="10"/>
  <c r="AB185" i="10"/>
  <c r="AA185" i="10"/>
  <c r="Z185" i="10"/>
  <c r="Y185" i="10"/>
  <c r="X185" i="10"/>
  <c r="W185" i="10"/>
  <c r="V185" i="10"/>
  <c r="U185" i="10"/>
  <c r="AE185" i="10" s="1"/>
  <c r="T185" i="10"/>
  <c r="S185" i="10"/>
  <c r="AD184" i="10"/>
  <c r="AC184" i="10"/>
  <c r="AB184" i="10"/>
  <c r="AA184" i="10"/>
  <c r="Z184" i="10"/>
  <c r="Y184" i="10"/>
  <c r="X184" i="10"/>
  <c r="W184" i="10"/>
  <c r="V184" i="10"/>
  <c r="U184" i="10"/>
  <c r="AE184" i="10" s="1"/>
  <c r="T184" i="10"/>
  <c r="S184" i="10"/>
  <c r="AD183" i="10"/>
  <c r="AC183" i="10"/>
  <c r="AB183" i="10"/>
  <c r="AA183" i="10"/>
  <c r="Z183" i="10"/>
  <c r="Y183" i="10"/>
  <c r="X183" i="10"/>
  <c r="W183" i="10"/>
  <c r="V183" i="10"/>
  <c r="U183" i="10"/>
  <c r="AE183" i="10" s="1"/>
  <c r="T183" i="10"/>
  <c r="S183" i="10"/>
  <c r="AD182" i="10"/>
  <c r="AC182" i="10"/>
  <c r="AB182" i="10"/>
  <c r="AA182" i="10"/>
  <c r="Z182" i="10"/>
  <c r="Y182" i="10"/>
  <c r="X182" i="10"/>
  <c r="W182" i="10"/>
  <c r="V182" i="10"/>
  <c r="U182" i="10"/>
  <c r="AE182" i="10" s="1"/>
  <c r="T182" i="10"/>
  <c r="S182" i="10"/>
  <c r="AD181" i="10"/>
  <c r="AC181" i="10"/>
  <c r="AB181" i="10"/>
  <c r="AA181" i="10"/>
  <c r="Z181" i="10"/>
  <c r="Y181" i="10"/>
  <c r="X181" i="10"/>
  <c r="W181" i="10"/>
  <c r="V181" i="10"/>
  <c r="U181" i="10"/>
  <c r="AE181" i="10" s="1"/>
  <c r="T181" i="10"/>
  <c r="S181" i="10"/>
  <c r="AD180" i="10"/>
  <c r="AC180" i="10"/>
  <c r="AB180" i="10"/>
  <c r="AA180" i="10"/>
  <c r="Z180" i="10"/>
  <c r="Y180" i="10"/>
  <c r="X180" i="10"/>
  <c r="W180" i="10"/>
  <c r="V180" i="10"/>
  <c r="U180" i="10"/>
  <c r="AE180" i="10" s="1"/>
  <c r="T180" i="10"/>
  <c r="S180" i="10"/>
  <c r="AD179" i="10"/>
  <c r="AC179" i="10"/>
  <c r="AB179" i="10"/>
  <c r="AA179" i="10"/>
  <c r="Z179" i="10"/>
  <c r="Y179" i="10"/>
  <c r="X179" i="10"/>
  <c r="W179" i="10"/>
  <c r="V179" i="10"/>
  <c r="U179" i="10"/>
  <c r="AE179" i="10" s="1"/>
  <c r="T179" i="10"/>
  <c r="S179" i="10"/>
  <c r="AD178" i="10"/>
  <c r="AC178" i="10"/>
  <c r="AB178" i="10"/>
  <c r="AA178" i="10"/>
  <c r="Z178" i="10"/>
  <c r="Y178" i="10"/>
  <c r="X178" i="10"/>
  <c r="W178" i="10"/>
  <c r="V178" i="10"/>
  <c r="U178" i="10"/>
  <c r="AE178" i="10" s="1"/>
  <c r="T178" i="10"/>
  <c r="S178" i="10"/>
  <c r="AD177" i="10"/>
  <c r="AC177" i="10"/>
  <c r="AB177" i="10"/>
  <c r="AA177" i="10"/>
  <c r="Z177" i="10"/>
  <c r="Y177" i="10"/>
  <c r="X177" i="10"/>
  <c r="W177" i="10"/>
  <c r="V177" i="10"/>
  <c r="U177" i="10"/>
  <c r="AE177" i="10" s="1"/>
  <c r="T177" i="10"/>
  <c r="S177" i="10"/>
  <c r="AD176" i="10"/>
  <c r="AC176" i="10"/>
  <c r="AB176" i="10"/>
  <c r="AA176" i="10"/>
  <c r="Z176" i="10"/>
  <c r="Y176" i="10"/>
  <c r="X176" i="10"/>
  <c r="W176" i="10"/>
  <c r="V176" i="10"/>
  <c r="U176" i="10"/>
  <c r="AE176" i="10" s="1"/>
  <c r="T176" i="10"/>
  <c r="S176" i="10"/>
  <c r="AD175" i="10"/>
  <c r="AC175" i="10"/>
  <c r="AB175" i="10"/>
  <c r="AA175" i="10"/>
  <c r="Z175" i="10"/>
  <c r="Y175" i="10"/>
  <c r="X175" i="10"/>
  <c r="W175" i="10"/>
  <c r="V175" i="10"/>
  <c r="U175" i="10"/>
  <c r="AE175" i="10" s="1"/>
  <c r="T175" i="10"/>
  <c r="S175" i="10"/>
  <c r="AD174" i="10"/>
  <c r="AC174" i="10"/>
  <c r="AB174" i="10"/>
  <c r="AA174" i="10"/>
  <c r="Z174" i="10"/>
  <c r="Y174" i="10"/>
  <c r="X174" i="10"/>
  <c r="W174" i="10"/>
  <c r="V174" i="10"/>
  <c r="U174" i="10"/>
  <c r="AE174" i="10" s="1"/>
  <c r="T174" i="10"/>
  <c r="S174" i="10"/>
  <c r="AD173" i="10"/>
  <c r="AC173" i="10"/>
  <c r="AB173" i="10"/>
  <c r="AA173" i="10"/>
  <c r="Z173" i="10"/>
  <c r="Y173" i="10"/>
  <c r="X173" i="10"/>
  <c r="W173" i="10"/>
  <c r="V173" i="10"/>
  <c r="U173" i="10"/>
  <c r="AE173" i="10" s="1"/>
  <c r="T173" i="10"/>
  <c r="S173" i="10"/>
  <c r="AD172" i="10"/>
  <c r="AC172" i="10"/>
  <c r="AB172" i="10"/>
  <c r="AA172" i="10"/>
  <c r="Z172" i="10"/>
  <c r="Y172" i="10"/>
  <c r="X172" i="10"/>
  <c r="W172" i="10"/>
  <c r="V172" i="10"/>
  <c r="U172" i="10"/>
  <c r="AE172" i="10" s="1"/>
  <c r="T172" i="10"/>
  <c r="S172" i="10"/>
  <c r="AD171" i="10"/>
  <c r="AC171" i="10"/>
  <c r="AB171" i="10"/>
  <c r="AA171" i="10"/>
  <c r="Z171" i="10"/>
  <c r="Y171" i="10"/>
  <c r="X171" i="10"/>
  <c r="W171" i="10"/>
  <c r="V171" i="10"/>
  <c r="U171" i="10"/>
  <c r="AE171" i="10" s="1"/>
  <c r="T171" i="10"/>
  <c r="S171" i="10"/>
  <c r="AD170" i="10"/>
  <c r="AC170" i="10"/>
  <c r="AB170" i="10"/>
  <c r="AA170" i="10"/>
  <c r="Z170" i="10"/>
  <c r="Y170" i="10"/>
  <c r="X170" i="10"/>
  <c r="W170" i="10"/>
  <c r="V170" i="10"/>
  <c r="U170" i="10"/>
  <c r="AE170" i="10" s="1"/>
  <c r="T170" i="10"/>
  <c r="S170" i="10"/>
  <c r="AD169" i="10"/>
  <c r="AC169" i="10"/>
  <c r="AB169" i="10"/>
  <c r="AA169" i="10"/>
  <c r="Z169" i="10"/>
  <c r="Y169" i="10"/>
  <c r="X169" i="10"/>
  <c r="W169" i="10"/>
  <c r="V169" i="10"/>
  <c r="U169" i="10"/>
  <c r="AE169" i="10" s="1"/>
  <c r="T169" i="10"/>
  <c r="S169" i="10"/>
  <c r="AD168" i="10"/>
  <c r="AC168" i="10"/>
  <c r="AB168" i="10"/>
  <c r="AA168" i="10"/>
  <c r="Z168" i="10"/>
  <c r="Y168" i="10"/>
  <c r="X168" i="10"/>
  <c r="W168" i="10"/>
  <c r="V168" i="10"/>
  <c r="U168" i="10"/>
  <c r="AE168" i="10" s="1"/>
  <c r="T168" i="10"/>
  <c r="S168" i="10"/>
  <c r="AD167" i="10"/>
  <c r="AC167" i="10"/>
  <c r="AB167" i="10"/>
  <c r="AA167" i="10"/>
  <c r="Z167" i="10"/>
  <c r="Y167" i="10"/>
  <c r="X167" i="10"/>
  <c r="W167" i="10"/>
  <c r="V167" i="10"/>
  <c r="U167" i="10"/>
  <c r="AE167" i="10" s="1"/>
  <c r="T167" i="10"/>
  <c r="S167" i="10"/>
  <c r="AD166" i="10"/>
  <c r="AC166" i="10"/>
  <c r="AB166" i="10"/>
  <c r="AA166" i="10"/>
  <c r="Z166" i="10"/>
  <c r="Y166" i="10"/>
  <c r="X166" i="10"/>
  <c r="W166" i="10"/>
  <c r="V166" i="10"/>
  <c r="U166" i="10"/>
  <c r="AE166" i="10" s="1"/>
  <c r="T166" i="10"/>
  <c r="S166" i="10"/>
  <c r="AD165" i="10"/>
  <c r="AC165" i="10"/>
  <c r="AB165" i="10"/>
  <c r="AA165" i="10"/>
  <c r="Z165" i="10"/>
  <c r="Y165" i="10"/>
  <c r="X165" i="10"/>
  <c r="W165" i="10"/>
  <c r="V165" i="10"/>
  <c r="U165" i="10"/>
  <c r="AE165" i="10" s="1"/>
  <c r="T165" i="10"/>
  <c r="S165" i="10"/>
  <c r="AD164" i="10"/>
  <c r="AC164" i="10"/>
  <c r="AB164" i="10"/>
  <c r="AA164" i="10"/>
  <c r="Z164" i="10"/>
  <c r="Y164" i="10"/>
  <c r="X164" i="10"/>
  <c r="W164" i="10"/>
  <c r="V164" i="10"/>
  <c r="U164" i="10"/>
  <c r="AE164" i="10" s="1"/>
  <c r="T164" i="10"/>
  <c r="S164" i="10"/>
  <c r="AD163" i="10"/>
  <c r="AC163" i="10"/>
  <c r="AB163" i="10"/>
  <c r="AA163" i="10"/>
  <c r="Z163" i="10"/>
  <c r="Y163" i="10"/>
  <c r="X163" i="10"/>
  <c r="W163" i="10"/>
  <c r="V163" i="10"/>
  <c r="U163" i="10"/>
  <c r="AE163" i="10" s="1"/>
  <c r="T163" i="10"/>
  <c r="S163" i="10"/>
  <c r="AD162" i="10"/>
  <c r="AC162" i="10"/>
  <c r="AB162" i="10"/>
  <c r="AA162" i="10"/>
  <c r="Z162" i="10"/>
  <c r="Y162" i="10"/>
  <c r="X162" i="10"/>
  <c r="W162" i="10"/>
  <c r="V162" i="10"/>
  <c r="U162" i="10"/>
  <c r="AE162" i="10" s="1"/>
  <c r="T162" i="10"/>
  <c r="S162" i="10"/>
  <c r="AD161" i="10"/>
  <c r="AC161" i="10"/>
  <c r="AB161" i="10"/>
  <c r="AA161" i="10"/>
  <c r="Z161" i="10"/>
  <c r="Y161" i="10"/>
  <c r="X161" i="10"/>
  <c r="W161" i="10"/>
  <c r="V161" i="10"/>
  <c r="U161" i="10"/>
  <c r="AE161" i="10" s="1"/>
  <c r="T161" i="10"/>
  <c r="S161" i="10"/>
  <c r="AD160" i="10"/>
  <c r="AC160" i="10"/>
  <c r="AB160" i="10"/>
  <c r="AA160" i="10"/>
  <c r="Z160" i="10"/>
  <c r="Y160" i="10"/>
  <c r="X160" i="10"/>
  <c r="W160" i="10"/>
  <c r="V160" i="10"/>
  <c r="U160" i="10"/>
  <c r="AE160" i="10" s="1"/>
  <c r="T160" i="10"/>
  <c r="S160" i="10"/>
  <c r="AD159" i="10"/>
  <c r="AC159" i="10"/>
  <c r="AB159" i="10"/>
  <c r="AA159" i="10"/>
  <c r="Z159" i="10"/>
  <c r="Y159" i="10"/>
  <c r="X159" i="10"/>
  <c r="W159" i="10"/>
  <c r="V159" i="10"/>
  <c r="U159" i="10"/>
  <c r="AE159" i="10" s="1"/>
  <c r="T159" i="10"/>
  <c r="S159" i="10"/>
  <c r="AD158" i="10"/>
  <c r="AC158" i="10"/>
  <c r="AB158" i="10"/>
  <c r="AA158" i="10"/>
  <c r="Z158" i="10"/>
  <c r="Y158" i="10"/>
  <c r="X158" i="10"/>
  <c r="W158" i="10"/>
  <c r="V158" i="10"/>
  <c r="U158" i="10"/>
  <c r="AE158" i="10" s="1"/>
  <c r="T158" i="10"/>
  <c r="S158" i="10"/>
  <c r="AD157" i="10"/>
  <c r="AC157" i="10"/>
  <c r="AB157" i="10"/>
  <c r="AA157" i="10"/>
  <c r="Z157" i="10"/>
  <c r="Y157" i="10"/>
  <c r="X157" i="10"/>
  <c r="W157" i="10"/>
  <c r="V157" i="10"/>
  <c r="U157" i="10"/>
  <c r="AE157" i="10" s="1"/>
  <c r="T157" i="10"/>
  <c r="S157" i="10"/>
  <c r="AD156" i="10"/>
  <c r="AC156" i="10"/>
  <c r="AB156" i="10"/>
  <c r="AA156" i="10"/>
  <c r="Z156" i="10"/>
  <c r="Y156" i="10"/>
  <c r="X156" i="10"/>
  <c r="W156" i="10"/>
  <c r="V156" i="10"/>
  <c r="U156" i="10"/>
  <c r="AE156" i="10" s="1"/>
  <c r="T156" i="10"/>
  <c r="S156" i="10"/>
  <c r="AD155" i="10"/>
  <c r="AC155" i="10"/>
  <c r="AB155" i="10"/>
  <c r="AA155" i="10"/>
  <c r="Z155" i="10"/>
  <c r="Y155" i="10"/>
  <c r="X155" i="10"/>
  <c r="W155" i="10"/>
  <c r="V155" i="10"/>
  <c r="U155" i="10"/>
  <c r="AE155" i="10" s="1"/>
  <c r="T155" i="10"/>
  <c r="S155" i="10"/>
  <c r="AD154" i="10"/>
  <c r="AC154" i="10"/>
  <c r="AB154" i="10"/>
  <c r="AA154" i="10"/>
  <c r="Z154" i="10"/>
  <c r="Y154" i="10"/>
  <c r="X154" i="10"/>
  <c r="W154" i="10"/>
  <c r="V154" i="10"/>
  <c r="U154" i="10"/>
  <c r="AE154" i="10" s="1"/>
  <c r="T154" i="10"/>
  <c r="S154" i="10"/>
  <c r="AD153" i="10"/>
  <c r="AC153" i="10"/>
  <c r="AB153" i="10"/>
  <c r="AA153" i="10"/>
  <c r="Z153" i="10"/>
  <c r="Y153" i="10"/>
  <c r="X153" i="10"/>
  <c r="W153" i="10"/>
  <c r="V153" i="10"/>
  <c r="U153" i="10"/>
  <c r="AE153" i="10" s="1"/>
  <c r="T153" i="10"/>
  <c r="S153" i="10"/>
  <c r="AD152" i="10"/>
  <c r="AC152" i="10"/>
  <c r="AB152" i="10"/>
  <c r="AA152" i="10"/>
  <c r="Z152" i="10"/>
  <c r="Y152" i="10"/>
  <c r="X152" i="10"/>
  <c r="W152" i="10"/>
  <c r="V152" i="10"/>
  <c r="U152" i="10"/>
  <c r="AE152" i="10" s="1"/>
  <c r="T152" i="10"/>
  <c r="S152" i="10"/>
  <c r="AD151" i="10"/>
  <c r="AC151" i="10"/>
  <c r="AB151" i="10"/>
  <c r="AA151" i="10"/>
  <c r="Z151" i="10"/>
  <c r="Y151" i="10"/>
  <c r="X151" i="10"/>
  <c r="W151" i="10"/>
  <c r="V151" i="10"/>
  <c r="U151" i="10"/>
  <c r="AE151" i="10" s="1"/>
  <c r="T151" i="10"/>
  <c r="S151" i="10"/>
  <c r="AD150" i="10"/>
  <c r="AC150" i="10"/>
  <c r="AB150" i="10"/>
  <c r="AA150" i="10"/>
  <c r="Z150" i="10"/>
  <c r="Y150" i="10"/>
  <c r="X150" i="10"/>
  <c r="W150" i="10"/>
  <c r="V150" i="10"/>
  <c r="U150" i="10"/>
  <c r="AE150" i="10" s="1"/>
  <c r="T150" i="10"/>
  <c r="S150" i="10"/>
  <c r="AD149" i="10"/>
  <c r="AC149" i="10"/>
  <c r="AB149" i="10"/>
  <c r="AA149" i="10"/>
  <c r="Z149" i="10"/>
  <c r="Y149" i="10"/>
  <c r="X149" i="10"/>
  <c r="W149" i="10"/>
  <c r="V149" i="10"/>
  <c r="U149" i="10"/>
  <c r="AE149" i="10" s="1"/>
  <c r="T149" i="10"/>
  <c r="S149" i="10"/>
  <c r="AD148" i="10"/>
  <c r="AC148" i="10"/>
  <c r="AB148" i="10"/>
  <c r="AA148" i="10"/>
  <c r="Z148" i="10"/>
  <c r="Y148" i="10"/>
  <c r="X148" i="10"/>
  <c r="W148" i="10"/>
  <c r="V148" i="10"/>
  <c r="U148" i="10"/>
  <c r="AE148" i="10" s="1"/>
  <c r="T148" i="10"/>
  <c r="S148" i="10"/>
  <c r="AD147" i="10"/>
  <c r="AC147" i="10"/>
  <c r="AB147" i="10"/>
  <c r="AA147" i="10"/>
  <c r="Z147" i="10"/>
  <c r="Y147" i="10"/>
  <c r="X147" i="10"/>
  <c r="W147" i="10"/>
  <c r="V147" i="10"/>
  <c r="U147" i="10"/>
  <c r="AE147" i="10" s="1"/>
  <c r="T147" i="10"/>
  <c r="S147" i="10"/>
  <c r="AD146" i="10"/>
  <c r="AC146" i="10"/>
  <c r="AB146" i="10"/>
  <c r="AA146" i="10"/>
  <c r="Z146" i="10"/>
  <c r="Y146" i="10"/>
  <c r="X146" i="10"/>
  <c r="W146" i="10"/>
  <c r="V146" i="10"/>
  <c r="U146" i="10"/>
  <c r="AE146" i="10" s="1"/>
  <c r="T146" i="10"/>
  <c r="S146" i="10"/>
  <c r="AD145" i="10"/>
  <c r="AC145" i="10"/>
  <c r="AB145" i="10"/>
  <c r="AA145" i="10"/>
  <c r="Z145" i="10"/>
  <c r="Y145" i="10"/>
  <c r="X145" i="10"/>
  <c r="W145" i="10"/>
  <c r="V145" i="10"/>
  <c r="U145" i="10"/>
  <c r="AE145" i="10" s="1"/>
  <c r="T145" i="10"/>
  <c r="S145" i="10"/>
  <c r="AD144" i="10"/>
  <c r="AC144" i="10"/>
  <c r="AB144" i="10"/>
  <c r="AA144" i="10"/>
  <c r="Z144" i="10"/>
  <c r="Y144" i="10"/>
  <c r="X144" i="10"/>
  <c r="W144" i="10"/>
  <c r="V144" i="10"/>
  <c r="U144" i="10"/>
  <c r="AE144" i="10" s="1"/>
  <c r="T144" i="10"/>
  <c r="S144" i="10"/>
  <c r="AD141" i="10"/>
  <c r="AC141" i="10"/>
  <c r="AB141" i="10"/>
  <c r="AA141" i="10"/>
  <c r="Z141" i="10"/>
  <c r="Y141" i="10"/>
  <c r="X141" i="10"/>
  <c r="W141" i="10"/>
  <c r="V141" i="10"/>
  <c r="U141" i="10"/>
  <c r="AE141" i="10" s="1"/>
  <c r="T141" i="10"/>
  <c r="S141" i="10"/>
  <c r="AD135" i="10"/>
  <c r="AC135" i="10"/>
  <c r="AB135" i="10"/>
  <c r="AA135" i="10"/>
  <c r="Z135" i="10"/>
  <c r="Y135" i="10"/>
  <c r="X135" i="10"/>
  <c r="W135" i="10"/>
  <c r="V135" i="10"/>
  <c r="U135" i="10"/>
  <c r="AE135" i="10" s="1"/>
  <c r="T135" i="10"/>
  <c r="S135" i="10"/>
  <c r="AD134" i="10"/>
  <c r="AC134" i="10"/>
  <c r="AB134" i="10"/>
  <c r="AA134" i="10"/>
  <c r="Z134" i="10"/>
  <c r="Y134" i="10"/>
  <c r="X134" i="10"/>
  <c r="W134" i="10"/>
  <c r="V134" i="10"/>
  <c r="U134" i="10"/>
  <c r="AE134" i="10" s="1"/>
  <c r="T134" i="10"/>
  <c r="S134" i="10"/>
  <c r="AD133" i="10"/>
  <c r="AC133" i="10"/>
  <c r="AB133" i="10"/>
  <c r="AA133" i="10"/>
  <c r="Z133" i="10"/>
  <c r="Y133" i="10"/>
  <c r="X133" i="10"/>
  <c r="W133" i="10"/>
  <c r="V133" i="10"/>
  <c r="U133" i="10"/>
  <c r="AE133" i="10" s="1"/>
  <c r="T133" i="10"/>
  <c r="S133" i="10"/>
  <c r="AD132" i="10"/>
  <c r="AC132" i="10"/>
  <c r="AB132" i="10"/>
  <c r="AA132" i="10"/>
  <c r="Z132" i="10"/>
  <c r="Y132" i="10"/>
  <c r="X132" i="10"/>
  <c r="W132" i="10"/>
  <c r="V132" i="10"/>
  <c r="U132" i="10"/>
  <c r="AE132" i="10" s="1"/>
  <c r="T132" i="10"/>
  <c r="S132" i="10"/>
  <c r="AD131" i="10"/>
  <c r="AC131" i="10"/>
  <c r="AB131" i="10"/>
  <c r="AA131" i="10"/>
  <c r="Z131" i="10"/>
  <c r="Y131" i="10"/>
  <c r="X131" i="10"/>
  <c r="W131" i="10"/>
  <c r="V131" i="10"/>
  <c r="U131" i="10"/>
  <c r="AE131" i="10" s="1"/>
  <c r="T131" i="10"/>
  <c r="S131" i="10"/>
  <c r="AD130" i="10"/>
  <c r="AC130" i="10"/>
  <c r="AB130" i="10"/>
  <c r="AA130" i="10"/>
  <c r="Z130" i="10"/>
  <c r="Y130" i="10"/>
  <c r="X130" i="10"/>
  <c r="W130" i="10"/>
  <c r="V130" i="10"/>
  <c r="U130" i="10"/>
  <c r="AE130" i="10" s="1"/>
  <c r="T130" i="10"/>
  <c r="S130" i="10"/>
  <c r="AD129" i="10"/>
  <c r="AC129" i="10"/>
  <c r="AB129" i="10"/>
  <c r="AA129" i="10"/>
  <c r="Z129" i="10"/>
  <c r="Y129" i="10"/>
  <c r="X129" i="10"/>
  <c r="W129" i="10"/>
  <c r="V129" i="10"/>
  <c r="U129" i="10"/>
  <c r="AE129" i="10" s="1"/>
  <c r="T129" i="10"/>
  <c r="S129" i="10"/>
  <c r="AD128" i="10"/>
  <c r="AC128" i="10"/>
  <c r="AB128" i="10"/>
  <c r="AA128" i="10"/>
  <c r="Z128" i="10"/>
  <c r="Y128" i="10"/>
  <c r="X128" i="10"/>
  <c r="W128" i="10"/>
  <c r="V128" i="10"/>
  <c r="U128" i="10"/>
  <c r="AE128" i="10" s="1"/>
  <c r="T128" i="10"/>
  <c r="S128" i="10"/>
  <c r="AD127" i="10"/>
  <c r="AC127" i="10"/>
  <c r="AB127" i="10"/>
  <c r="AA127" i="10"/>
  <c r="Z127" i="10"/>
  <c r="Y127" i="10"/>
  <c r="X127" i="10"/>
  <c r="W127" i="10"/>
  <c r="V127" i="10"/>
  <c r="U127" i="10"/>
  <c r="AE127" i="10" s="1"/>
  <c r="T127" i="10"/>
  <c r="S127" i="10"/>
  <c r="AD126" i="10"/>
  <c r="AC126" i="10"/>
  <c r="AB126" i="10"/>
  <c r="AA126" i="10"/>
  <c r="Z126" i="10"/>
  <c r="Y126" i="10"/>
  <c r="X126" i="10"/>
  <c r="W126" i="10"/>
  <c r="V126" i="10"/>
  <c r="U126" i="10"/>
  <c r="AE126" i="10" s="1"/>
  <c r="T126" i="10"/>
  <c r="S126" i="10"/>
  <c r="AD125" i="10"/>
  <c r="AC125" i="10"/>
  <c r="AB125" i="10"/>
  <c r="AA125" i="10"/>
  <c r="Z125" i="10"/>
  <c r="Y125" i="10"/>
  <c r="X125" i="10"/>
  <c r="W125" i="10"/>
  <c r="V125" i="10"/>
  <c r="U125" i="10"/>
  <c r="AE125" i="10" s="1"/>
  <c r="T125" i="10"/>
  <c r="S125" i="10"/>
  <c r="AD124" i="10"/>
  <c r="AC124" i="10"/>
  <c r="AB124" i="10"/>
  <c r="AA124" i="10"/>
  <c r="Z124" i="10"/>
  <c r="Y124" i="10"/>
  <c r="X124" i="10"/>
  <c r="W124" i="10"/>
  <c r="V124" i="10"/>
  <c r="U124" i="10"/>
  <c r="AE124" i="10" s="1"/>
  <c r="T124" i="10"/>
  <c r="S124" i="10"/>
  <c r="C95" i="10"/>
  <c r="C94" i="10"/>
  <c r="C93" i="10"/>
  <c r="C92" i="10"/>
  <c r="C91" i="10"/>
  <c r="C90" i="10"/>
  <c r="C89" i="10"/>
  <c r="C88" i="10"/>
  <c r="C87" i="10"/>
  <c r="C86" i="10"/>
  <c r="C85" i="10"/>
  <c r="C84" i="10"/>
  <c r="C83" i="10"/>
  <c r="C82" i="10"/>
  <c r="C81" i="10"/>
  <c r="C80" i="10"/>
  <c r="C79" i="10"/>
  <c r="C78" i="10"/>
  <c r="C77" i="10"/>
  <c r="C76" i="10"/>
  <c r="C75" i="10"/>
  <c r="C74" i="10"/>
  <c r="C73" i="10"/>
  <c r="C72" i="10"/>
  <c r="C71" i="10"/>
  <c r="C70" i="10"/>
  <c r="C69" i="10"/>
  <c r="C68" i="10"/>
  <c r="C67" i="10"/>
  <c r="C66" i="10"/>
  <c r="C62" i="10"/>
  <c r="AD34" i="10"/>
  <c r="AC34" i="10"/>
  <c r="AB34" i="10"/>
  <c r="AA34" i="10"/>
  <c r="Z34" i="10"/>
  <c r="Y34" i="10"/>
  <c r="X34" i="10"/>
  <c r="W34" i="10"/>
  <c r="V34" i="10"/>
  <c r="U34" i="10"/>
  <c r="AE34" i="10" s="1"/>
  <c r="T34" i="10"/>
  <c r="S34" i="10"/>
  <c r="AD32" i="10"/>
  <c r="AC32" i="10"/>
  <c r="AB32" i="10"/>
  <c r="AA32" i="10"/>
  <c r="Z32" i="10"/>
  <c r="Y32" i="10"/>
  <c r="X32" i="10"/>
  <c r="W32" i="10"/>
  <c r="V32" i="10"/>
  <c r="U32" i="10"/>
  <c r="AE32" i="10" s="1"/>
  <c r="T32" i="10"/>
  <c r="S32" i="10"/>
  <c r="R143" i="10"/>
  <c r="P143" i="10"/>
  <c r="N143" i="10"/>
  <c r="P142" i="10"/>
  <c r="N142" i="10"/>
  <c r="R122" i="10"/>
  <c r="Q122" i="10"/>
  <c r="P122" i="10"/>
  <c r="O122" i="10"/>
  <c r="N122" i="10"/>
  <c r="M122" i="10"/>
  <c r="L122" i="10"/>
  <c r="K122" i="10"/>
  <c r="I122" i="10"/>
  <c r="H122" i="10"/>
  <c r="G122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M138" i="10"/>
  <c r="N77" i="10"/>
  <c r="N74" i="10"/>
  <c r="N70" i="10"/>
  <c r="N68" i="10"/>
  <c r="N66" i="10"/>
  <c r="S6" i="10"/>
  <c r="C61" i="10"/>
  <c r="AK50" i="11" l="1"/>
  <c r="AF297" i="10"/>
  <c r="AI297" i="10" s="1"/>
  <c r="AK49" i="11"/>
  <c r="AJ99" i="11"/>
  <c r="AL50" i="11"/>
  <c r="AK100" i="11"/>
  <c r="G96" i="10"/>
  <c r="H96" i="10"/>
  <c r="P96" i="10"/>
  <c r="L97" i="10"/>
  <c r="I96" i="10"/>
  <c r="Q96" i="10"/>
  <c r="M97" i="10"/>
  <c r="J96" i="10"/>
  <c r="R96" i="10"/>
  <c r="N97" i="10"/>
  <c r="K96" i="10"/>
  <c r="G97" i="10"/>
  <c r="O97" i="10"/>
  <c r="O96" i="10"/>
  <c r="L96" i="10"/>
  <c r="H97" i="10"/>
  <c r="P97" i="10"/>
  <c r="K97" i="10"/>
  <c r="M96" i="10"/>
  <c r="I97" i="10"/>
  <c r="Q97" i="10"/>
  <c r="N96" i="10"/>
  <c r="J97" i="10"/>
  <c r="R97" i="10"/>
  <c r="AF321" i="10"/>
  <c r="AI321" i="10" s="1"/>
  <c r="S37" i="10"/>
  <c r="P92" i="10"/>
  <c r="N94" i="10"/>
  <c r="P47" i="10"/>
  <c r="P98" i="10" s="1"/>
  <c r="R47" i="10"/>
  <c r="R98" i="10" s="1"/>
  <c r="K47" i="10"/>
  <c r="K98" i="10" s="1"/>
  <c r="L47" i="10"/>
  <c r="L98" i="10" s="1"/>
  <c r="M47" i="10"/>
  <c r="M98" i="10" s="1"/>
  <c r="H47" i="10"/>
  <c r="H98" i="10" s="1"/>
  <c r="N47" i="10"/>
  <c r="N98" i="10" s="1"/>
  <c r="AF242" i="10"/>
  <c r="AI242" i="10" s="1"/>
  <c r="AF261" i="10"/>
  <c r="AI261" i="10" s="1"/>
  <c r="AF153" i="10"/>
  <c r="AI153" i="10" s="1"/>
  <c r="AF171" i="10"/>
  <c r="AG171" i="10" s="1"/>
  <c r="AH171" i="10" s="1"/>
  <c r="AJ171" i="10" s="1"/>
  <c r="U327" i="10"/>
  <c r="AE327" i="10" s="1"/>
  <c r="AF289" i="10"/>
  <c r="AI289" i="10" s="1"/>
  <c r="AF293" i="10"/>
  <c r="AG293" i="10" s="1"/>
  <c r="AH293" i="10" s="1"/>
  <c r="AJ293" i="10" s="1"/>
  <c r="AF223" i="10"/>
  <c r="AI223" i="10" s="1"/>
  <c r="AF245" i="10"/>
  <c r="AI245" i="10" s="1"/>
  <c r="AG261" i="10"/>
  <c r="AF301" i="10"/>
  <c r="AI301" i="10" s="1"/>
  <c r="AF187" i="10"/>
  <c r="AG187" i="10" s="1"/>
  <c r="AH187" i="10" s="1"/>
  <c r="AJ187" i="10" s="1"/>
  <c r="AF148" i="10"/>
  <c r="AG148" i="10" s="1"/>
  <c r="AH148" i="10" s="1"/>
  <c r="AJ148" i="10" s="1"/>
  <c r="AF159" i="10"/>
  <c r="AI159" i="10" s="1"/>
  <c r="AF173" i="10"/>
  <c r="AG173" i="10" s="1"/>
  <c r="AH173" i="10" s="1"/>
  <c r="AJ173" i="10" s="1"/>
  <c r="AF189" i="10"/>
  <c r="AG189" i="10" s="1"/>
  <c r="AH189" i="10" s="1"/>
  <c r="AJ189" i="10" s="1"/>
  <c r="AF221" i="10"/>
  <c r="AI221" i="10" s="1"/>
  <c r="AF253" i="10"/>
  <c r="AI253" i="10" s="1"/>
  <c r="AF256" i="10"/>
  <c r="AI256" i="10" s="1"/>
  <c r="AF225" i="10"/>
  <c r="AI225" i="10" s="1"/>
  <c r="O67" i="10"/>
  <c r="O69" i="10"/>
  <c r="O72" i="10"/>
  <c r="O76" i="10"/>
  <c r="O79" i="10"/>
  <c r="O81" i="10"/>
  <c r="AF127" i="10"/>
  <c r="AG127" i="10" s="1"/>
  <c r="AF135" i="10"/>
  <c r="AI135" i="10" s="1"/>
  <c r="AF152" i="10"/>
  <c r="AG152" i="10" s="1"/>
  <c r="AF161" i="10"/>
  <c r="AI161" i="10" s="1"/>
  <c r="AF175" i="10"/>
  <c r="AG175" i="10" s="1"/>
  <c r="AH175" i="10" s="1"/>
  <c r="AJ175" i="10" s="1"/>
  <c r="AF191" i="10"/>
  <c r="AG191" i="10" s="1"/>
  <c r="AF224" i="10"/>
  <c r="AG224" i="10" s="1"/>
  <c r="AH224" i="10" s="1"/>
  <c r="AJ224" i="10" s="1"/>
  <c r="AF234" i="10"/>
  <c r="AI234" i="10" s="1"/>
  <c r="AF241" i="10"/>
  <c r="AI241" i="10" s="1"/>
  <c r="AF247" i="10"/>
  <c r="AI247" i="10" s="1"/>
  <c r="AF265" i="10"/>
  <c r="AI265" i="10" s="1"/>
  <c r="AF269" i="10"/>
  <c r="AF125" i="10"/>
  <c r="AF124" i="10"/>
  <c r="AG124" i="10" s="1"/>
  <c r="AH124" i="10" s="1"/>
  <c r="AJ124" i="10" s="1"/>
  <c r="AF132" i="10"/>
  <c r="AG132" i="10" s="1"/>
  <c r="AF170" i="10"/>
  <c r="AI170" i="10" s="1"/>
  <c r="AF177" i="10"/>
  <c r="AG177" i="10" s="1"/>
  <c r="AH177" i="10" s="1"/>
  <c r="AJ177" i="10" s="1"/>
  <c r="AF193" i="10"/>
  <c r="AG193" i="10" s="1"/>
  <c r="AH193" i="10" s="1"/>
  <c r="AJ193" i="10" s="1"/>
  <c r="AF220" i="10"/>
  <c r="AG220" i="10" s="1"/>
  <c r="AH220" i="10" s="1"/>
  <c r="AJ220" i="10" s="1"/>
  <c r="AF227" i="10"/>
  <c r="AG227" i="10" s="1"/>
  <c r="AH227" i="10" s="1"/>
  <c r="AJ227" i="10" s="1"/>
  <c r="AF236" i="10"/>
  <c r="AI236" i="10" s="1"/>
  <c r="AF244" i="10"/>
  <c r="AG244" i="10" s="1"/>
  <c r="AF255" i="10"/>
  <c r="AI255" i="10" s="1"/>
  <c r="AF305" i="10"/>
  <c r="AI305" i="10" s="1"/>
  <c r="AF309" i="10"/>
  <c r="AG309" i="10" s="1"/>
  <c r="AH309" i="10" s="1"/>
  <c r="AJ309" i="10" s="1"/>
  <c r="AF154" i="10"/>
  <c r="AG154" i="10" s="1"/>
  <c r="AH154" i="10" s="1"/>
  <c r="AF156" i="10"/>
  <c r="AG156" i="10" s="1"/>
  <c r="AH156" i="10" s="1"/>
  <c r="AJ156" i="10" s="1"/>
  <c r="AF165" i="10"/>
  <c r="AG165" i="10" s="1"/>
  <c r="AH165" i="10" s="1"/>
  <c r="AJ165" i="10" s="1"/>
  <c r="AF179" i="10"/>
  <c r="AG179" i="10" s="1"/>
  <c r="AH179" i="10" s="1"/>
  <c r="AJ179" i="10" s="1"/>
  <c r="AF195" i="10"/>
  <c r="AF229" i="10"/>
  <c r="AG229" i="10" s="1"/>
  <c r="AH229" i="10" s="1"/>
  <c r="AJ229" i="10" s="1"/>
  <c r="AF238" i="10"/>
  <c r="AG238" i="10" s="1"/>
  <c r="AH238" i="10" s="1"/>
  <c r="AJ238" i="10" s="1"/>
  <c r="AF252" i="10"/>
  <c r="AG252" i="10" s="1"/>
  <c r="AH252" i="10" s="1"/>
  <c r="AF273" i="10"/>
  <c r="AI273" i="10" s="1"/>
  <c r="AF277" i="10"/>
  <c r="AG297" i="10"/>
  <c r="AH297" i="10" s="1"/>
  <c r="AJ297" i="10" s="1"/>
  <c r="AK297" i="10" s="1"/>
  <c r="AL297" i="10" s="1"/>
  <c r="AF133" i="10"/>
  <c r="AI133" i="10" s="1"/>
  <c r="AF126" i="10"/>
  <c r="AF134" i="10"/>
  <c r="AG134" i="10" s="1"/>
  <c r="AH134" i="10" s="1"/>
  <c r="AF145" i="10"/>
  <c r="AI145" i="10" s="1"/>
  <c r="AF160" i="10"/>
  <c r="AG160" i="10" s="1"/>
  <c r="AH160" i="10" s="1"/>
  <c r="AJ160" i="10" s="1"/>
  <c r="AF167" i="10"/>
  <c r="AG167" i="10" s="1"/>
  <c r="AH167" i="10" s="1"/>
  <c r="AJ167" i="10" s="1"/>
  <c r="AF181" i="10"/>
  <c r="AG181" i="10" s="1"/>
  <c r="AF231" i="10"/>
  <c r="AG231" i="10" s="1"/>
  <c r="AH231" i="10" s="1"/>
  <c r="AJ231" i="10" s="1"/>
  <c r="AF240" i="10"/>
  <c r="AI240" i="10" s="1"/>
  <c r="AF243" i="10"/>
  <c r="AI243" i="10" s="1"/>
  <c r="AF246" i="10"/>
  <c r="AI246" i="10" s="1"/>
  <c r="AF313" i="10"/>
  <c r="AI313" i="10" s="1"/>
  <c r="AF317" i="10"/>
  <c r="AI317" i="10" s="1"/>
  <c r="O66" i="10"/>
  <c r="O68" i="10"/>
  <c r="G70" i="10"/>
  <c r="O70" i="10"/>
  <c r="O74" i="10"/>
  <c r="O77" i="10"/>
  <c r="AF131" i="10"/>
  <c r="AG131" i="10" s="1"/>
  <c r="AF169" i="10"/>
  <c r="AG169" i="10" s="1"/>
  <c r="AH169" i="10" s="1"/>
  <c r="AJ169" i="10" s="1"/>
  <c r="AF183" i="10"/>
  <c r="AG183" i="10" s="1"/>
  <c r="AF254" i="10"/>
  <c r="AG254" i="10" s="1"/>
  <c r="AH254" i="10" s="1"/>
  <c r="AF281" i="10"/>
  <c r="AI281" i="10" s="1"/>
  <c r="AF285" i="10"/>
  <c r="AI285" i="10" s="1"/>
  <c r="AF128" i="10"/>
  <c r="AG128" i="10" s="1"/>
  <c r="AF185" i="10"/>
  <c r="AG185" i="10" s="1"/>
  <c r="AH185" i="10" s="1"/>
  <c r="AJ185" i="10" s="1"/>
  <c r="AF248" i="10"/>
  <c r="AI248" i="10" s="1"/>
  <c r="AF251" i="10"/>
  <c r="AI251" i="10" s="1"/>
  <c r="AF325" i="10"/>
  <c r="AI325" i="10" s="1"/>
  <c r="J46" i="10"/>
  <c r="J47" i="10"/>
  <c r="J98" i="10" s="1"/>
  <c r="S41" i="10"/>
  <c r="G47" i="10"/>
  <c r="G98" i="10" s="1"/>
  <c r="O46" i="10"/>
  <c r="O47" i="10"/>
  <c r="O98" i="10" s="1"/>
  <c r="I46" i="10"/>
  <c r="I47" i="10"/>
  <c r="I98" i="10" s="1"/>
  <c r="Q46" i="10"/>
  <c r="Q47" i="10"/>
  <c r="Q98" i="10" s="1"/>
  <c r="I76" i="10"/>
  <c r="W140" i="10"/>
  <c r="N67" i="10"/>
  <c r="N69" i="10"/>
  <c r="N72" i="10"/>
  <c r="N76" i="10"/>
  <c r="N51" i="10" s="1"/>
  <c r="N81" i="10"/>
  <c r="T16" i="10"/>
  <c r="T19" i="10"/>
  <c r="L46" i="10"/>
  <c r="V17" i="10"/>
  <c r="V25" i="10"/>
  <c r="K69" i="10"/>
  <c r="K72" i="10"/>
  <c r="K76" i="10"/>
  <c r="K81" i="10"/>
  <c r="K67" i="10"/>
  <c r="K66" i="10"/>
  <c r="K68" i="10"/>
  <c r="U12" i="10"/>
  <c r="K74" i="10"/>
  <c r="U21" i="10"/>
  <c r="AE21" i="10" s="1"/>
  <c r="L67" i="10"/>
  <c r="L69" i="10"/>
  <c r="L72" i="10"/>
  <c r="L76" i="10"/>
  <c r="L81" i="10"/>
  <c r="M67" i="10"/>
  <c r="M69" i="10"/>
  <c r="M72" i="10"/>
  <c r="T43" i="10"/>
  <c r="AC7" i="10"/>
  <c r="W9" i="10"/>
  <c r="W24" i="10"/>
  <c r="AD26" i="10"/>
  <c r="AC30" i="10"/>
  <c r="L66" i="10"/>
  <c r="L68" i="10"/>
  <c r="L70" i="10"/>
  <c r="L74" i="10"/>
  <c r="L77" i="10"/>
  <c r="M66" i="10"/>
  <c r="M68" i="10"/>
  <c r="M70" i="10"/>
  <c r="M77" i="10"/>
  <c r="H67" i="10"/>
  <c r="P69" i="10"/>
  <c r="H76" i="10"/>
  <c r="I67" i="10"/>
  <c r="Q67" i="10"/>
  <c r="I69" i="10"/>
  <c r="Q69" i="10"/>
  <c r="I72" i="10"/>
  <c r="Q72" i="10"/>
  <c r="Q76" i="10"/>
  <c r="I81" i="10"/>
  <c r="Q81" i="10"/>
  <c r="I90" i="10"/>
  <c r="H72" i="10"/>
  <c r="AD19" i="10"/>
  <c r="P67" i="10"/>
  <c r="P72" i="10"/>
  <c r="Z23" i="10"/>
  <c r="W28" i="10"/>
  <c r="U30" i="10"/>
  <c r="AE30" i="10" s="1"/>
  <c r="T41" i="10"/>
  <c r="X140" i="10"/>
  <c r="H69" i="10"/>
  <c r="P76" i="10"/>
  <c r="H66" i="10"/>
  <c r="P66" i="10"/>
  <c r="H68" i="10"/>
  <c r="P68" i="10"/>
  <c r="H70" i="10"/>
  <c r="P70" i="10"/>
  <c r="H74" i="10"/>
  <c r="P74" i="10"/>
  <c r="H77" i="10"/>
  <c r="P77" i="10"/>
  <c r="P79" i="10"/>
  <c r="P81" i="10"/>
  <c r="Q66" i="10"/>
  <c r="I68" i="10"/>
  <c r="Q68" i="10"/>
  <c r="I70" i="10"/>
  <c r="Q70" i="10"/>
  <c r="I74" i="10"/>
  <c r="Q74" i="10"/>
  <c r="I77" i="10"/>
  <c r="Q77" i="10"/>
  <c r="I88" i="10"/>
  <c r="H81" i="10"/>
  <c r="I66" i="10"/>
  <c r="AD36" i="10"/>
  <c r="V37" i="10"/>
  <c r="N46" i="10"/>
  <c r="I84" i="10"/>
  <c r="W139" i="10"/>
  <c r="J74" i="10"/>
  <c r="R74" i="10"/>
  <c r="S19" i="10"/>
  <c r="AA30" i="10"/>
  <c r="S36" i="10"/>
  <c r="AB37" i="10"/>
  <c r="U41" i="10"/>
  <c r="AC43" i="10"/>
  <c r="G67" i="10"/>
  <c r="I142" i="10"/>
  <c r="V28" i="10"/>
  <c r="AD37" i="10"/>
  <c r="X41" i="10"/>
  <c r="AD43" i="10"/>
  <c r="H85" i="10"/>
  <c r="I143" i="10"/>
  <c r="J77" i="10"/>
  <c r="R77" i="10"/>
  <c r="Z20" i="10"/>
  <c r="R81" i="10"/>
  <c r="S24" i="10"/>
  <c r="S25" i="10"/>
  <c r="S26" i="10"/>
  <c r="G44" i="10"/>
  <c r="V140" i="10"/>
  <c r="W7" i="10"/>
  <c r="AB10" i="10"/>
  <c r="S10" i="10"/>
  <c r="S12" i="10"/>
  <c r="Z17" i="10"/>
  <c r="S21" i="10"/>
  <c r="V23" i="10"/>
  <c r="U24" i="10"/>
  <c r="AE24" i="10" s="1"/>
  <c r="U25" i="10"/>
  <c r="AE25" i="10" s="1"/>
  <c r="U26" i="10"/>
  <c r="AE26" i="10" s="1"/>
  <c r="W30" i="10"/>
  <c r="N44" i="10"/>
  <c r="P86" i="10"/>
  <c r="AB8" i="10"/>
  <c r="T9" i="10"/>
  <c r="U10" i="10"/>
  <c r="T12" i="10"/>
  <c r="AD16" i="10"/>
  <c r="R76" i="10"/>
  <c r="T21" i="10"/>
  <c r="W23" i="10"/>
  <c r="V24" i="10"/>
  <c r="U36" i="10"/>
  <c r="O44" i="10"/>
  <c r="H83" i="10"/>
  <c r="AC140" i="10"/>
  <c r="U6" i="10"/>
  <c r="AE6" i="10" s="1"/>
  <c r="AB9" i="10"/>
  <c r="AC10" i="10"/>
  <c r="W14" i="10"/>
  <c r="S16" i="10"/>
  <c r="AC21" i="10"/>
  <c r="AB41" i="10"/>
  <c r="H80" i="10"/>
  <c r="I83" i="10"/>
  <c r="W6" i="10"/>
  <c r="AC9" i="10"/>
  <c r="W20" i="10"/>
  <c r="AD21" i="10"/>
  <c r="AC25" i="10"/>
  <c r="S43" i="10"/>
  <c r="Q80" i="10"/>
  <c r="P88" i="10"/>
  <c r="P94" i="10"/>
  <c r="O11" i="10"/>
  <c r="O38" i="10" s="1"/>
  <c r="L138" i="10"/>
  <c r="L79" i="10"/>
  <c r="AB6" i="10"/>
  <c r="S9" i="10"/>
  <c r="T10" i="10"/>
  <c r="AB19" i="10"/>
  <c r="V20" i="10"/>
  <c r="N83" i="10"/>
  <c r="V26" i="10"/>
  <c r="N88" i="10"/>
  <c r="Z8" i="10"/>
  <c r="G68" i="10"/>
  <c r="Y8" i="10"/>
  <c r="X8" i="10"/>
  <c r="AD8" i="10"/>
  <c r="V8" i="10"/>
  <c r="M11" i="10"/>
  <c r="R138" i="10"/>
  <c r="R79" i="10"/>
  <c r="AC6" i="10"/>
  <c r="S8" i="10"/>
  <c r="W12" i="10"/>
  <c r="V16" i="10"/>
  <c r="AC19" i="10"/>
  <c r="J81" i="10"/>
  <c r="V21" i="10"/>
  <c r="O83" i="10"/>
  <c r="M84" i="10"/>
  <c r="AA24" i="10"/>
  <c r="AC24" i="10"/>
  <c r="W10" i="10"/>
  <c r="AB14" i="10"/>
  <c r="AB16" i="10"/>
  <c r="W19" i="10"/>
  <c r="N84" i="10"/>
  <c r="K85" i="10"/>
  <c r="J94" i="10"/>
  <c r="J92" i="10"/>
  <c r="AA36" i="10"/>
  <c r="V36" i="10"/>
  <c r="W36" i="10"/>
  <c r="J85" i="10"/>
  <c r="J84" i="10"/>
  <c r="R94" i="10"/>
  <c r="R92" i="10"/>
  <c r="M46" i="10"/>
  <c r="M44" i="10"/>
  <c r="AC41" i="10"/>
  <c r="Y41" i="10"/>
  <c r="Z7" i="10"/>
  <c r="Y7" i="10"/>
  <c r="X7" i="10"/>
  <c r="AD7" i="10"/>
  <c r="V7" i="10"/>
  <c r="K79" i="10"/>
  <c r="K138" i="10"/>
  <c r="M142" i="10"/>
  <c r="M88" i="10"/>
  <c r="AA6" i="10"/>
  <c r="AC8" i="10"/>
  <c r="G83" i="10"/>
  <c r="AB23" i="10"/>
  <c r="Y23" i="10"/>
  <c r="X23" i="10"/>
  <c r="U23" i="10"/>
  <c r="T23" i="10"/>
  <c r="AD23" i="10"/>
  <c r="S23" i="10"/>
  <c r="AC23" i="10"/>
  <c r="AA23" i="10"/>
  <c r="S7" i="10"/>
  <c r="T8" i="10"/>
  <c r="U9" i="10"/>
  <c r="G11" i="10"/>
  <c r="G38" i="10" s="1"/>
  <c r="G72" i="10"/>
  <c r="X12" i="10"/>
  <c r="AA12" i="10"/>
  <c r="Z12" i="10"/>
  <c r="Y12" i="10"/>
  <c r="V12" i="10"/>
  <c r="AB12" i="10"/>
  <c r="T7" i="10"/>
  <c r="U8" i="10"/>
  <c r="Z10" i="10"/>
  <c r="Y10" i="10"/>
  <c r="X10" i="10"/>
  <c r="AD10" i="10"/>
  <c r="V10" i="10"/>
  <c r="AA10" i="10"/>
  <c r="K11" i="10"/>
  <c r="K38" i="10" s="1"/>
  <c r="AC12" i="10"/>
  <c r="G74" i="10"/>
  <c r="Y14" i="10"/>
  <c r="X14" i="10"/>
  <c r="U14" i="10"/>
  <c r="AD14" i="10"/>
  <c r="T14" i="10"/>
  <c r="S14" i="10"/>
  <c r="AC14" i="10"/>
  <c r="AA14" i="10"/>
  <c r="W16" i="10"/>
  <c r="AC16" i="10"/>
  <c r="N80" i="10"/>
  <c r="J86" i="10"/>
  <c r="W26" i="10"/>
  <c r="R86" i="10"/>
  <c r="K70" i="10"/>
  <c r="J76" i="10"/>
  <c r="AA8" i="10"/>
  <c r="J138" i="10"/>
  <c r="J79" i="10"/>
  <c r="V19" i="10"/>
  <c r="AA7" i="10"/>
  <c r="Z6" i="10"/>
  <c r="G66" i="10"/>
  <c r="Y6" i="10"/>
  <c r="X6" i="10"/>
  <c r="AD6" i="10"/>
  <c r="V6" i="10"/>
  <c r="AB7" i="10"/>
  <c r="V14" i="10"/>
  <c r="G77" i="10"/>
  <c r="Y17" i="10"/>
  <c r="X17" i="10"/>
  <c r="U17" i="10"/>
  <c r="AB17" i="10"/>
  <c r="AD17" i="10"/>
  <c r="T17" i="10"/>
  <c r="AC17" i="10"/>
  <c r="S17" i="10"/>
  <c r="AA17" i="10"/>
  <c r="Z14" i="10"/>
  <c r="T6" i="10"/>
  <c r="U7" i="10"/>
  <c r="W8" i="10"/>
  <c r="Z9" i="10"/>
  <c r="Y9" i="10"/>
  <c r="X9" i="10"/>
  <c r="G69" i="10"/>
  <c r="AD9" i="10"/>
  <c r="V9" i="10"/>
  <c r="AA9" i="10"/>
  <c r="L11" i="10"/>
  <c r="AD12" i="10"/>
  <c r="W17" i="10"/>
  <c r="G80" i="10"/>
  <c r="Y20" i="10"/>
  <c r="X20" i="10"/>
  <c r="U20" i="10"/>
  <c r="AB20" i="10"/>
  <c r="AD20" i="10"/>
  <c r="T20" i="10"/>
  <c r="AC20" i="10"/>
  <c r="S20" i="10"/>
  <c r="AA20" i="10"/>
  <c r="O80" i="10"/>
  <c r="AB21" i="10"/>
  <c r="M85" i="10"/>
  <c r="K86" i="10"/>
  <c r="AC36" i="10"/>
  <c r="J72" i="10"/>
  <c r="G142" i="10"/>
  <c r="G88" i="10"/>
  <c r="AB28" i="10"/>
  <c r="T28" i="10"/>
  <c r="Y28" i="10"/>
  <c r="X28" i="10"/>
  <c r="O142" i="10"/>
  <c r="O88" i="10"/>
  <c r="Z28" i="10"/>
  <c r="J90" i="10"/>
  <c r="J143" i="10"/>
  <c r="AD30" i="10"/>
  <c r="K94" i="10"/>
  <c r="K92" i="10"/>
  <c r="AD41" i="10"/>
  <c r="AF43" i="10"/>
  <c r="AI43" i="10"/>
  <c r="J83" i="10"/>
  <c r="N11" i="10"/>
  <c r="N38" i="10" s="1"/>
  <c r="M76" i="10"/>
  <c r="U16" i="10"/>
  <c r="U19" i="10"/>
  <c r="M81" i="10"/>
  <c r="G84" i="10"/>
  <c r="AB24" i="10"/>
  <c r="T24" i="10"/>
  <c r="Y24" i="10"/>
  <c r="X24" i="10"/>
  <c r="O84" i="10"/>
  <c r="Z24" i="10"/>
  <c r="N85" i="10"/>
  <c r="W25" i="10"/>
  <c r="M86" i="10"/>
  <c r="AA28" i="10"/>
  <c r="K143" i="10"/>
  <c r="K90" i="10"/>
  <c r="S30" i="10"/>
  <c r="T37" i="10"/>
  <c r="AJ43" i="10"/>
  <c r="P46" i="10"/>
  <c r="R84" i="10"/>
  <c r="AF130" i="10"/>
  <c r="AG130" i="10" s="1"/>
  <c r="N138" i="10"/>
  <c r="N79" i="10"/>
  <c r="R80" i="10"/>
  <c r="O85" i="10"/>
  <c r="N86" i="10"/>
  <c r="AC28" i="10"/>
  <c r="P11" i="10"/>
  <c r="G81" i="10"/>
  <c r="Y21" i="10"/>
  <c r="X21" i="10"/>
  <c r="W21" i="10"/>
  <c r="K83" i="10"/>
  <c r="AA25" i="10"/>
  <c r="G86" i="10"/>
  <c r="AB26" i="10"/>
  <c r="T26" i="10"/>
  <c r="Y26" i="10"/>
  <c r="X26" i="10"/>
  <c r="O86" i="10"/>
  <c r="Z26" i="10"/>
  <c r="J142" i="10"/>
  <c r="J88" i="10"/>
  <c r="R142" i="10"/>
  <c r="R88" i="10"/>
  <c r="AD28" i="10"/>
  <c r="M143" i="10"/>
  <c r="M90" i="10"/>
  <c r="V30" i="10"/>
  <c r="N92" i="10"/>
  <c r="W37" i="10"/>
  <c r="R44" i="10"/>
  <c r="R46" i="10"/>
  <c r="Y43" i="10"/>
  <c r="J44" i="10"/>
  <c r="N90" i="10"/>
  <c r="M94" i="10"/>
  <c r="M92" i="10"/>
  <c r="H11" i="10"/>
  <c r="G76" i="10"/>
  <c r="Y16" i="10"/>
  <c r="X16" i="10"/>
  <c r="K77" i="10"/>
  <c r="G79" i="10"/>
  <c r="G138" i="10"/>
  <c r="Y19" i="10"/>
  <c r="X19" i="10"/>
  <c r="I11" i="10"/>
  <c r="Q11" i="10"/>
  <c r="Z16" i="10"/>
  <c r="Z19" i="10"/>
  <c r="L80" i="10"/>
  <c r="Z21" i="10"/>
  <c r="L83" i="10"/>
  <c r="AD24" i="10"/>
  <c r="AA26" i="10"/>
  <c r="K142" i="10"/>
  <c r="K88" i="10"/>
  <c r="S28" i="10"/>
  <c r="G94" i="10"/>
  <c r="G92" i="10"/>
  <c r="AB36" i="10"/>
  <c r="T36" i="10"/>
  <c r="Y36" i="10"/>
  <c r="X36" i="10"/>
  <c r="O94" i="10"/>
  <c r="O92" i="10"/>
  <c r="Z36" i="10"/>
  <c r="AC37" i="10"/>
  <c r="U37" i="10"/>
  <c r="Z37" i="10"/>
  <c r="Y37" i="10"/>
  <c r="X37" i="10"/>
  <c r="K46" i="10"/>
  <c r="Z43" i="10"/>
  <c r="K44" i="10"/>
  <c r="M79" i="10"/>
  <c r="J80" i="10"/>
  <c r="R90" i="10"/>
  <c r="AF129" i="10"/>
  <c r="AI129" i="10" s="1"/>
  <c r="R83" i="10"/>
  <c r="G85" i="10"/>
  <c r="AB25" i="10"/>
  <c r="T25" i="10"/>
  <c r="Y25" i="10"/>
  <c r="X25" i="10"/>
  <c r="Z25" i="10"/>
  <c r="J66" i="10"/>
  <c r="R66" i="10"/>
  <c r="J67" i="10"/>
  <c r="R67" i="10"/>
  <c r="J68" i="10"/>
  <c r="R68" i="10"/>
  <c r="J69" i="10"/>
  <c r="R69" i="10"/>
  <c r="J70" i="10"/>
  <c r="R70" i="10"/>
  <c r="J11" i="10"/>
  <c r="R11" i="10"/>
  <c r="R38" i="10" s="1"/>
  <c r="R72" i="10"/>
  <c r="M74" i="10"/>
  <c r="AA16" i="10"/>
  <c r="AA19" i="10"/>
  <c r="M80" i="10"/>
  <c r="AA21" i="10"/>
  <c r="M83" i="10"/>
  <c r="K84" i="10"/>
  <c r="R85" i="10"/>
  <c r="AD25" i="10"/>
  <c r="AC26" i="10"/>
  <c r="U28" i="10"/>
  <c r="G143" i="10"/>
  <c r="G90" i="10"/>
  <c r="AB30" i="10"/>
  <c r="T30" i="10"/>
  <c r="Y30" i="10"/>
  <c r="X30" i="10"/>
  <c r="O143" i="10"/>
  <c r="O90" i="10"/>
  <c r="Z30" i="10"/>
  <c r="AA37" i="10"/>
  <c r="L44" i="10"/>
  <c r="AB43" i="10"/>
  <c r="K80" i="10"/>
  <c r="O138" i="10"/>
  <c r="H138" i="10"/>
  <c r="H79" i="10"/>
  <c r="P80" i="10"/>
  <c r="P83" i="10"/>
  <c r="P84" i="10"/>
  <c r="P85" i="10"/>
  <c r="H86" i="10"/>
  <c r="H142" i="10"/>
  <c r="H88" i="10"/>
  <c r="H143" i="10"/>
  <c r="H90" i="10"/>
  <c r="AF34" i="10"/>
  <c r="AG34" i="10" s="1"/>
  <c r="H94" i="10"/>
  <c r="H92" i="10"/>
  <c r="H44" i="10"/>
  <c r="P44" i="10"/>
  <c r="Z41" i="10"/>
  <c r="U43" i="10"/>
  <c r="AG43" i="10"/>
  <c r="G46" i="10"/>
  <c r="Q83" i="10"/>
  <c r="P138" i="10"/>
  <c r="I138" i="10"/>
  <c r="I79" i="10"/>
  <c r="Q138" i="10"/>
  <c r="Q79" i="10"/>
  <c r="I85" i="10"/>
  <c r="Q85" i="10"/>
  <c r="I86" i="10"/>
  <c r="Q86" i="10"/>
  <c r="Q88" i="10"/>
  <c r="Q142" i="10"/>
  <c r="Q90" i="10"/>
  <c r="Q143" i="10"/>
  <c r="I94" i="10"/>
  <c r="I92" i="10"/>
  <c r="Q94" i="10"/>
  <c r="Q92" i="10"/>
  <c r="I44" i="10"/>
  <c r="Q44" i="10"/>
  <c r="AA41" i="10"/>
  <c r="V43" i="10"/>
  <c r="AH43" i="10"/>
  <c r="H46" i="10"/>
  <c r="H84" i="10"/>
  <c r="AI126" i="10"/>
  <c r="L84" i="10"/>
  <c r="L85" i="10"/>
  <c r="L86" i="10"/>
  <c r="L142" i="10"/>
  <c r="L88" i="10"/>
  <c r="L143" i="10"/>
  <c r="L90" i="10"/>
  <c r="AF32" i="10"/>
  <c r="AI32" i="10" s="1"/>
  <c r="L94" i="10"/>
  <c r="L92" i="10"/>
  <c r="AA43" i="10"/>
  <c r="AK43" i="10"/>
  <c r="I80" i="10"/>
  <c r="Q84" i="10"/>
  <c r="P90" i="10"/>
  <c r="AI125" i="10"/>
  <c r="AD139" i="10"/>
  <c r="AC139" i="10"/>
  <c r="X139" i="10"/>
  <c r="AF144" i="10"/>
  <c r="AG144" i="10" s="1"/>
  <c r="AF196" i="10"/>
  <c r="AI196" i="10" s="1"/>
  <c r="AH152" i="10"/>
  <c r="AJ152" i="10" s="1"/>
  <c r="AG126" i="10"/>
  <c r="AH126" i="10" s="1"/>
  <c r="AI132" i="10"/>
  <c r="V41" i="10"/>
  <c r="W43" i="10"/>
  <c r="AE43" i="10"/>
  <c r="W41" i="10"/>
  <c r="X43" i="10"/>
  <c r="AG125" i="10"/>
  <c r="AG133" i="10"/>
  <c r="AI152" i="10"/>
  <c r="AF147" i="10"/>
  <c r="AG147" i="10" s="1"/>
  <c r="AF158" i="10"/>
  <c r="AG158" i="10" s="1"/>
  <c r="AH158" i="10" s="1"/>
  <c r="AD140" i="10"/>
  <c r="AF141" i="10"/>
  <c r="AI141" i="10" s="1"/>
  <c r="AF146" i="10"/>
  <c r="AG146" i="10" s="1"/>
  <c r="AF151" i="10"/>
  <c r="AI151" i="10" s="1"/>
  <c r="J249" i="10"/>
  <c r="AA222" i="10"/>
  <c r="Y222" i="10"/>
  <c r="X222" i="10"/>
  <c r="AF150" i="10"/>
  <c r="AG150" i="10" s="1"/>
  <c r="AF155" i="10"/>
  <c r="AG155" i="10" s="1"/>
  <c r="AF164" i="10"/>
  <c r="AI164" i="10" s="1"/>
  <c r="AF172" i="10"/>
  <c r="AG172" i="10" s="1"/>
  <c r="AB139" i="10"/>
  <c r="T139" i="10"/>
  <c r="AA139" i="10"/>
  <c r="S139" i="10"/>
  <c r="Y139" i="10"/>
  <c r="AF162" i="10"/>
  <c r="AG162" i="10" s="1"/>
  <c r="AF163" i="10"/>
  <c r="AG163" i="10" s="1"/>
  <c r="AH181" i="10"/>
  <c r="AJ181" i="10" s="1"/>
  <c r="Z139" i="10"/>
  <c r="AB140" i="10"/>
  <c r="T140" i="10"/>
  <c r="AA140" i="10"/>
  <c r="S140" i="10"/>
  <c r="Y140" i="10"/>
  <c r="Z140" i="10"/>
  <c r="AF166" i="10"/>
  <c r="AI166" i="10" s="1"/>
  <c r="AH183" i="10"/>
  <c r="AJ183" i="10" s="1"/>
  <c r="U139" i="10"/>
  <c r="AE139" i="10" s="1"/>
  <c r="AF149" i="10"/>
  <c r="AG149" i="10" s="1"/>
  <c r="AF157" i="10"/>
  <c r="AG157" i="10" s="1"/>
  <c r="AF168" i="10"/>
  <c r="AI168" i="10" s="1"/>
  <c r="V139" i="10"/>
  <c r="U140" i="10"/>
  <c r="AE140" i="10" s="1"/>
  <c r="AH191" i="10"/>
  <c r="AJ191" i="10" s="1"/>
  <c r="AI181" i="10"/>
  <c r="AI183" i="10"/>
  <c r="AI191" i="10"/>
  <c r="AI195" i="10"/>
  <c r="AF174" i="10"/>
  <c r="AI174" i="10" s="1"/>
  <c r="AF176" i="10"/>
  <c r="AI176" i="10" s="1"/>
  <c r="AF178" i="10"/>
  <c r="AG178" i="10" s="1"/>
  <c r="AF180" i="10"/>
  <c r="AI180" i="10" s="1"/>
  <c r="AF182" i="10"/>
  <c r="AG182" i="10" s="1"/>
  <c r="AF184" i="10"/>
  <c r="AG184" i="10" s="1"/>
  <c r="AF186" i="10"/>
  <c r="AI186" i="10" s="1"/>
  <c r="AF188" i="10"/>
  <c r="AI188" i="10" s="1"/>
  <c r="AF190" i="10"/>
  <c r="AG190" i="10" s="1"/>
  <c r="AF192" i="10"/>
  <c r="AG192" i="10" s="1"/>
  <c r="AF194" i="10"/>
  <c r="AG194" i="10" s="1"/>
  <c r="AF198" i="10"/>
  <c r="AG198" i="10" s="1"/>
  <c r="AF200" i="10"/>
  <c r="AI200" i="10" s="1"/>
  <c r="AF202" i="10"/>
  <c r="AI202" i="10" s="1"/>
  <c r="AF204" i="10"/>
  <c r="AG204" i="10" s="1"/>
  <c r="AF213" i="10"/>
  <c r="AG213" i="10" s="1"/>
  <c r="AF215" i="10"/>
  <c r="AI215" i="10" s="1"/>
  <c r="AF218" i="10"/>
  <c r="AI218" i="10" s="1"/>
  <c r="Z222" i="10"/>
  <c r="AF226" i="10"/>
  <c r="AG226" i="10" s="1"/>
  <c r="AG195" i="10"/>
  <c r="AH195" i="10" s="1"/>
  <c r="AF197" i="10"/>
  <c r="AG197" i="10" s="1"/>
  <c r="AF199" i="10"/>
  <c r="AG199" i="10" s="1"/>
  <c r="AF201" i="10"/>
  <c r="AI201" i="10" s="1"/>
  <c r="AF203" i="10"/>
  <c r="AG203" i="10" s="1"/>
  <c r="AF212" i="10"/>
  <c r="AG212" i="10" s="1"/>
  <c r="AF214" i="10"/>
  <c r="AG214" i="10" s="1"/>
  <c r="W222" i="10"/>
  <c r="AF228" i="10"/>
  <c r="AI228" i="10" s="1"/>
  <c r="AF230" i="10"/>
  <c r="AI230" i="10" s="1"/>
  <c r="AF232" i="10"/>
  <c r="AG232" i="10" s="1"/>
  <c r="AG236" i="10"/>
  <c r="AF219" i="10"/>
  <c r="AG219" i="10" s="1"/>
  <c r="H249" i="10"/>
  <c r="AD222" i="10"/>
  <c r="V222" i="10"/>
  <c r="AC222" i="10"/>
  <c r="U222" i="10"/>
  <c r="AE222" i="10" s="1"/>
  <c r="T222" i="10"/>
  <c r="AI254" i="10"/>
  <c r="AB222" i="10"/>
  <c r="G249" i="10"/>
  <c r="AF233" i="10"/>
  <c r="AI233" i="10" s="1"/>
  <c r="AF235" i="10"/>
  <c r="AG235" i="10" s="1"/>
  <c r="AF237" i="10"/>
  <c r="AI237" i="10" s="1"/>
  <c r="AF239" i="10"/>
  <c r="AI239" i="10" s="1"/>
  <c r="AG253" i="10"/>
  <c r="AB327" i="10"/>
  <c r="T327" i="10"/>
  <c r="AA327" i="10"/>
  <c r="S327" i="10"/>
  <c r="Z327" i="10"/>
  <c r="Y327" i="10"/>
  <c r="X327" i="10"/>
  <c r="AD327" i="10"/>
  <c r="V327" i="10"/>
  <c r="AC327" i="10"/>
  <c r="W327" i="10"/>
  <c r="AF260" i="10"/>
  <c r="AG260" i="10" s="1"/>
  <c r="AH260" i="10" s="1"/>
  <c r="AF264" i="10"/>
  <c r="AG264" i="10" s="1"/>
  <c r="AH264" i="10" s="1"/>
  <c r="AF268" i="10"/>
  <c r="AG268" i="10" s="1"/>
  <c r="AH268" i="10" s="1"/>
  <c r="AF272" i="10"/>
  <c r="AG272" i="10" s="1"/>
  <c r="AF276" i="10"/>
  <c r="AG276" i="10" s="1"/>
  <c r="AF280" i="10"/>
  <c r="AG280" i="10" s="1"/>
  <c r="AF284" i="10"/>
  <c r="AI284" i="10" s="1"/>
  <c r="AF288" i="10"/>
  <c r="AG288" i="10" s="1"/>
  <c r="AH288" i="10" s="1"/>
  <c r="AF292" i="10"/>
  <c r="AI292" i="10" s="1"/>
  <c r="AF296" i="10"/>
  <c r="AI296" i="10" s="1"/>
  <c r="AF300" i="10"/>
  <c r="AG300" i="10" s="1"/>
  <c r="AF304" i="10"/>
  <c r="AG304" i="10" s="1"/>
  <c r="AF308" i="10"/>
  <c r="AG308" i="10" s="1"/>
  <c r="AF312" i="10"/>
  <c r="AI312" i="10" s="1"/>
  <c r="AF316" i="10"/>
  <c r="AG316" i="10" s="1"/>
  <c r="AF320" i="10"/>
  <c r="AG320" i="10" s="1"/>
  <c r="AH320" i="10" s="1"/>
  <c r="AF324" i="10"/>
  <c r="AG324" i="10" s="1"/>
  <c r="AF259" i="10"/>
  <c r="AG259" i="10" s="1"/>
  <c r="AF263" i="10"/>
  <c r="AG263" i="10" s="1"/>
  <c r="AH263" i="10" s="1"/>
  <c r="AF267" i="10"/>
  <c r="AI267" i="10" s="1"/>
  <c r="AF271" i="10"/>
  <c r="AG271" i="10" s="1"/>
  <c r="AF275" i="10"/>
  <c r="AG275" i="10" s="1"/>
  <c r="AF279" i="10"/>
  <c r="AG279" i="10" s="1"/>
  <c r="AF283" i="10"/>
  <c r="AG283" i="10" s="1"/>
  <c r="AF287" i="10"/>
  <c r="AG287" i="10" s="1"/>
  <c r="AF291" i="10"/>
  <c r="AG291" i="10" s="1"/>
  <c r="AF295" i="10"/>
  <c r="AG295" i="10" s="1"/>
  <c r="AF299" i="10"/>
  <c r="AG299" i="10" s="1"/>
  <c r="AF303" i="10"/>
  <c r="AG303" i="10" s="1"/>
  <c r="AF307" i="10"/>
  <c r="AG307" i="10" s="1"/>
  <c r="AH307" i="10" s="1"/>
  <c r="AF311" i="10"/>
  <c r="AG311" i="10" s="1"/>
  <c r="AH311" i="10" s="1"/>
  <c r="AF315" i="10"/>
  <c r="AI315" i="10" s="1"/>
  <c r="AF319" i="10"/>
  <c r="AG319" i="10" s="1"/>
  <c r="AF323" i="10"/>
  <c r="AG323" i="10" s="1"/>
  <c r="AF257" i="10"/>
  <c r="AG257" i="10" s="1"/>
  <c r="AH257" i="10" s="1"/>
  <c r="AF258" i="10"/>
  <c r="AG258" i="10" s="1"/>
  <c r="AH261" i="10"/>
  <c r="AJ261" i="10" s="1"/>
  <c r="AK261" i="10" s="1"/>
  <c r="AL261" i="10" s="1"/>
  <c r="AF262" i="10"/>
  <c r="AG262" i="10" s="1"/>
  <c r="AF266" i="10"/>
  <c r="AG266" i="10" s="1"/>
  <c r="AF270" i="10"/>
  <c r="AG270" i="10" s="1"/>
  <c r="AH270" i="10" s="1"/>
  <c r="AF274" i="10"/>
  <c r="AG274" i="10" s="1"/>
  <c r="AF278" i="10"/>
  <c r="AG278" i="10" s="1"/>
  <c r="AH278" i="10" s="1"/>
  <c r="AF282" i="10"/>
  <c r="AG282" i="10" s="1"/>
  <c r="AF286" i="10"/>
  <c r="AG286" i="10" s="1"/>
  <c r="AF290" i="10"/>
  <c r="AI290" i="10" s="1"/>
  <c r="AF294" i="10"/>
  <c r="AG294" i="10" s="1"/>
  <c r="AF298" i="10"/>
  <c r="AG298" i="10" s="1"/>
  <c r="AF302" i="10"/>
  <c r="AG302" i="10" s="1"/>
  <c r="AF306" i="10"/>
  <c r="AG306" i="10" s="1"/>
  <c r="AF310" i="10"/>
  <c r="AG310" i="10" s="1"/>
  <c r="AH310" i="10" s="1"/>
  <c r="AF314" i="10"/>
  <c r="AI314" i="10" s="1"/>
  <c r="AF318" i="10"/>
  <c r="AG318" i="10" s="1"/>
  <c r="AH318" i="10" s="1"/>
  <c r="AF322" i="10"/>
  <c r="AG322" i="10" s="1"/>
  <c r="AH322" i="10" s="1"/>
  <c r="AF326" i="10"/>
  <c r="AG326" i="10" s="1"/>
  <c r="AI156" i="10" l="1"/>
  <c r="AA96" i="10"/>
  <c r="AG240" i="10"/>
  <c r="AG242" i="10"/>
  <c r="AH242" i="10" s="1"/>
  <c r="AJ242" i="10" s="1"/>
  <c r="AI244" i="10"/>
  <c r="AL49" i="11"/>
  <c r="AK99" i="11"/>
  <c r="AG225" i="10"/>
  <c r="AI127" i="10"/>
  <c r="X97" i="10"/>
  <c r="AG321" i="10"/>
  <c r="AH321" i="10" s="1"/>
  <c r="AJ321" i="10" s="1"/>
  <c r="AK321" i="10" s="1"/>
  <c r="AL321" i="10" s="1"/>
  <c r="AG170" i="10"/>
  <c r="AH170" i="10" s="1"/>
  <c r="AJ170" i="10" s="1"/>
  <c r="AF327" i="10"/>
  <c r="AI327" i="10" s="1"/>
  <c r="AI238" i="10"/>
  <c r="AI165" i="10"/>
  <c r="AK165" i="10" s="1"/>
  <c r="AL165" i="10" s="1"/>
  <c r="AG245" i="10"/>
  <c r="AH245" i="10" s="1"/>
  <c r="AJ245" i="10" s="1"/>
  <c r="AK245" i="10" s="1"/>
  <c r="AL245" i="10" s="1"/>
  <c r="AI179" i="10"/>
  <c r="AK179" i="10" s="1"/>
  <c r="AL179" i="10" s="1"/>
  <c r="AI148" i="10"/>
  <c r="AG248" i="10"/>
  <c r="AH248" i="10" s="1"/>
  <c r="AJ248" i="10" s="1"/>
  <c r="AK248" i="10" s="1"/>
  <c r="AL248" i="10" s="1"/>
  <c r="AI227" i="10"/>
  <c r="AK227" i="10" s="1"/>
  <c r="AL227" i="10" s="1"/>
  <c r="W97" i="10"/>
  <c r="Z96" i="10"/>
  <c r="AB97" i="10"/>
  <c r="V97" i="10"/>
  <c r="W96" i="10"/>
  <c r="AD97" i="10"/>
  <c r="AD96" i="10"/>
  <c r="V96" i="10"/>
  <c r="S97" i="10"/>
  <c r="AC97" i="10"/>
  <c r="Y97" i="10"/>
  <c r="U96" i="10"/>
  <c r="Z97" i="10"/>
  <c r="X96" i="10"/>
  <c r="T96" i="10"/>
  <c r="U97" i="10"/>
  <c r="Y96" i="10"/>
  <c r="AA97" i="10"/>
  <c r="AC96" i="10"/>
  <c r="S96" i="10"/>
  <c r="AB96" i="10"/>
  <c r="T97" i="10"/>
  <c r="AI131" i="10"/>
  <c r="AI220" i="10"/>
  <c r="AK220" i="10" s="1"/>
  <c r="AL220" i="10" s="1"/>
  <c r="AI175" i="10"/>
  <c r="AI173" i="10"/>
  <c r="AI160" i="10"/>
  <c r="AK160" i="10" s="1"/>
  <c r="AL160" i="10" s="1"/>
  <c r="AI293" i="10"/>
  <c r="AK293" i="10" s="1"/>
  <c r="AL293" i="10" s="1"/>
  <c r="AG196" i="10"/>
  <c r="AH196" i="10" s="1"/>
  <c r="AJ196" i="10" s="1"/>
  <c r="AK196" i="10" s="1"/>
  <c r="AL196" i="10" s="1"/>
  <c r="AG247" i="10"/>
  <c r="AH247" i="10" s="1"/>
  <c r="AJ247" i="10" s="1"/>
  <c r="AK247" i="10" s="1"/>
  <c r="AL247" i="10" s="1"/>
  <c r="AG246" i="10"/>
  <c r="AH246" i="10" s="1"/>
  <c r="AJ246" i="10" s="1"/>
  <c r="AK246" i="10" s="1"/>
  <c r="AL246" i="10" s="1"/>
  <c r="AG255" i="10"/>
  <c r="AH255" i="10" s="1"/>
  <c r="AJ255" i="10" s="1"/>
  <c r="AK255" i="10" s="1"/>
  <c r="AL255" i="10" s="1"/>
  <c r="O51" i="10"/>
  <c r="AG135" i="10"/>
  <c r="AH135" i="10" s="1"/>
  <c r="AG251" i="10"/>
  <c r="AH251" i="10" s="1"/>
  <c r="AI177" i="10"/>
  <c r="AK177" i="10" s="1"/>
  <c r="AL177" i="10" s="1"/>
  <c r="AD92" i="10"/>
  <c r="AG239" i="10"/>
  <c r="AH239" i="10" s="1"/>
  <c r="AJ239" i="10" s="1"/>
  <c r="AK239" i="10" s="1"/>
  <c r="AL239" i="10" s="1"/>
  <c r="X92" i="10"/>
  <c r="AI171" i="10"/>
  <c r="AA92" i="10"/>
  <c r="AG312" i="10"/>
  <c r="AH312" i="10" s="1"/>
  <c r="AI167" i="10"/>
  <c r="AK167" i="10" s="1"/>
  <c r="AL167" i="10" s="1"/>
  <c r="S46" i="10"/>
  <c r="AB46" i="10"/>
  <c r="AE41" i="10"/>
  <c r="AF41" i="10" s="1"/>
  <c r="AG273" i="10"/>
  <c r="AH273" i="10" s="1"/>
  <c r="AJ273" i="10" s="1"/>
  <c r="AK273" i="10" s="1"/>
  <c r="AL273" i="10" s="1"/>
  <c r="AG221" i="10"/>
  <c r="AH221" i="10" s="1"/>
  <c r="AJ221" i="10" s="1"/>
  <c r="AK221" i="10" s="1"/>
  <c r="AL221" i="10" s="1"/>
  <c r="T46" i="10"/>
  <c r="AI169" i="10"/>
  <c r="AK169" i="10" s="1"/>
  <c r="AL169" i="10" s="1"/>
  <c r="AI146" i="10"/>
  <c r="AG153" i="10"/>
  <c r="AI193" i="10"/>
  <c r="AK193" i="10" s="1"/>
  <c r="AL193" i="10" s="1"/>
  <c r="AG305" i="10"/>
  <c r="AH305" i="10" s="1"/>
  <c r="AJ305" i="10" s="1"/>
  <c r="AK305" i="10" s="1"/>
  <c r="AL305" i="10" s="1"/>
  <c r="AG223" i="10"/>
  <c r="AH223" i="10" s="1"/>
  <c r="AJ223" i="10" s="1"/>
  <c r="AK223" i="10" s="1"/>
  <c r="AL223" i="10" s="1"/>
  <c r="AG161" i="10"/>
  <c r="AH161" i="10" s="1"/>
  <c r="AJ161" i="10" s="1"/>
  <c r="AK161" i="10" s="1"/>
  <c r="AL161" i="10" s="1"/>
  <c r="AI134" i="10"/>
  <c r="AG159" i="10"/>
  <c r="AH159" i="10" s="1"/>
  <c r="AJ159" i="10" s="1"/>
  <c r="AK159" i="10" s="1"/>
  <c r="AL159" i="10" s="1"/>
  <c r="AI272" i="10"/>
  <c r="AI229" i="10"/>
  <c r="AK229" i="10" s="1"/>
  <c r="AL229" i="10" s="1"/>
  <c r="AI268" i="10"/>
  <c r="AI187" i="10"/>
  <c r="AI154" i="10"/>
  <c r="AI324" i="10"/>
  <c r="AG230" i="10"/>
  <c r="AH230" i="10" s="1"/>
  <c r="AJ230" i="10" s="1"/>
  <c r="AK230" i="10" s="1"/>
  <c r="AL230" i="10" s="1"/>
  <c r="AG129" i="10"/>
  <c r="AH129" i="10" s="1"/>
  <c r="AJ129" i="10" s="1"/>
  <c r="AK129" i="10" s="1"/>
  <c r="AL129" i="10" s="1"/>
  <c r="AI128" i="10"/>
  <c r="AG256" i="10"/>
  <c r="AH256" i="10" s="1"/>
  <c r="AI252" i="10"/>
  <c r="AI182" i="10"/>
  <c r="AI326" i="10"/>
  <c r="AG201" i="10"/>
  <c r="AH201" i="10" s="1"/>
  <c r="AG215" i="10"/>
  <c r="AH215" i="10" s="1"/>
  <c r="AJ215" i="10" s="1"/>
  <c r="AK215" i="10" s="1"/>
  <c r="AL215" i="10" s="1"/>
  <c r="AI124" i="10"/>
  <c r="AK124" i="10" s="1"/>
  <c r="AL124" i="10" s="1"/>
  <c r="AI158" i="10"/>
  <c r="AG145" i="10"/>
  <c r="AH145" i="10" s="1"/>
  <c r="AJ145" i="10" s="1"/>
  <c r="AK145" i="10" s="1"/>
  <c r="AL145" i="10" s="1"/>
  <c r="AI318" i="10"/>
  <c r="AI224" i="10"/>
  <c r="AK224" i="10" s="1"/>
  <c r="AL224" i="10" s="1"/>
  <c r="AG200" i="10"/>
  <c r="AH200" i="10" s="1"/>
  <c r="AJ200" i="10" s="1"/>
  <c r="AK200" i="10" s="1"/>
  <c r="AL200" i="10" s="1"/>
  <c r="AG289" i="10"/>
  <c r="AH289" i="10" s="1"/>
  <c r="AJ289" i="10" s="1"/>
  <c r="AK289" i="10" s="1"/>
  <c r="AL289" i="10" s="1"/>
  <c r="AI274" i="10"/>
  <c r="AI190" i="10"/>
  <c r="AJ154" i="10"/>
  <c r="AI178" i="10"/>
  <c r="AG265" i="10"/>
  <c r="AH265" i="10" s="1"/>
  <c r="AJ265" i="10" s="1"/>
  <c r="AK265" i="10" s="1"/>
  <c r="AL265" i="10" s="1"/>
  <c r="AG243" i="10"/>
  <c r="AH243" i="10" s="1"/>
  <c r="AJ243" i="10" s="1"/>
  <c r="AK243" i="10" s="1"/>
  <c r="AL243" i="10" s="1"/>
  <c r="AG301" i="10"/>
  <c r="AH301" i="10" s="1"/>
  <c r="AJ301" i="10" s="1"/>
  <c r="AK301" i="10" s="1"/>
  <c r="AL301" i="10" s="1"/>
  <c r="AH132" i="10"/>
  <c r="AJ132" i="10" s="1"/>
  <c r="AK132" i="10" s="1"/>
  <c r="AL132" i="10" s="1"/>
  <c r="AI275" i="10"/>
  <c r="AI286" i="10"/>
  <c r="AI219" i="10"/>
  <c r="AI197" i="10"/>
  <c r="AG186" i="10"/>
  <c r="AH186" i="10" s="1"/>
  <c r="AJ186" i="10" s="1"/>
  <c r="AK186" i="10" s="1"/>
  <c r="AL186" i="10" s="1"/>
  <c r="AI155" i="10"/>
  <c r="AG234" i="10"/>
  <c r="AI323" i="10"/>
  <c r="AI270" i="10"/>
  <c r="AI300" i="10"/>
  <c r="AI320" i="10"/>
  <c r="AG267" i="10"/>
  <c r="AH267" i="10" s="1"/>
  <c r="AI306" i="10"/>
  <c r="AG164" i="10"/>
  <c r="AH164" i="10" s="1"/>
  <c r="AJ164" i="10" s="1"/>
  <c r="AK164" i="10" s="1"/>
  <c r="AL164" i="10" s="1"/>
  <c r="AG202" i="10"/>
  <c r="AK170" i="10"/>
  <c r="AL170" i="10" s="1"/>
  <c r="AG151" i="10"/>
  <c r="AH151" i="10" s="1"/>
  <c r="AJ151" i="10" s="1"/>
  <c r="AK151" i="10" s="1"/>
  <c r="AL151" i="10" s="1"/>
  <c r="AG313" i="10"/>
  <c r="AG325" i="10"/>
  <c r="AH325" i="10" s="1"/>
  <c r="AJ325" i="10" s="1"/>
  <c r="AK325" i="10" s="1"/>
  <c r="AL325" i="10" s="1"/>
  <c r="AI262" i="10"/>
  <c r="AI282" i="10"/>
  <c r="AG174" i="10"/>
  <c r="AH174" i="10" s="1"/>
  <c r="AJ174" i="10" s="1"/>
  <c r="AK174" i="10" s="1"/>
  <c r="AL174" i="10" s="1"/>
  <c r="AG218" i="10"/>
  <c r="AH218" i="10" s="1"/>
  <c r="AJ218" i="10" s="1"/>
  <c r="AK218" i="10" s="1"/>
  <c r="AL218" i="10" s="1"/>
  <c r="AG281" i="10"/>
  <c r="AI309" i="10"/>
  <c r="AK309" i="10" s="1"/>
  <c r="AL309" i="10" s="1"/>
  <c r="AI307" i="10"/>
  <c r="AI259" i="10"/>
  <c r="AI257" i="10"/>
  <c r="AG233" i="10"/>
  <c r="AH233" i="10" s="1"/>
  <c r="AJ233" i="10" s="1"/>
  <c r="AK233" i="10" s="1"/>
  <c r="AL233" i="10" s="1"/>
  <c r="AI189" i="10"/>
  <c r="AK189" i="10" s="1"/>
  <c r="AL189" i="10" s="1"/>
  <c r="AG176" i="10"/>
  <c r="AG317" i="10"/>
  <c r="AH317" i="10" s="1"/>
  <c r="AJ317" i="10" s="1"/>
  <c r="AK317" i="10" s="1"/>
  <c r="AL317" i="10" s="1"/>
  <c r="AI302" i="10"/>
  <c r="AI231" i="10"/>
  <c r="AK231" i="10" s="1"/>
  <c r="AL231" i="10" s="1"/>
  <c r="AG168" i="10"/>
  <c r="AH168" i="10" s="1"/>
  <c r="AJ168" i="10" s="1"/>
  <c r="AK168" i="10" s="1"/>
  <c r="AL168" i="10" s="1"/>
  <c r="AI149" i="10"/>
  <c r="AI162" i="10"/>
  <c r="AK148" i="10"/>
  <c r="AL148" i="10" s="1"/>
  <c r="AI163" i="10"/>
  <c r="AI269" i="10"/>
  <c r="AG269" i="10"/>
  <c r="AH269" i="10" s="1"/>
  <c r="AJ269" i="10" s="1"/>
  <c r="AG292" i="10"/>
  <c r="AH292" i="10" s="1"/>
  <c r="AJ292" i="10" s="1"/>
  <c r="AK292" i="10" s="1"/>
  <c r="AL292" i="10" s="1"/>
  <c r="AI294" i="10"/>
  <c r="AI232" i="10"/>
  <c r="AI185" i="10"/>
  <c r="AK185" i="10" s="1"/>
  <c r="AL185" i="10" s="1"/>
  <c r="AG166" i="10"/>
  <c r="AG180" i="10"/>
  <c r="AG141" i="10"/>
  <c r="AH141" i="10" s="1"/>
  <c r="AJ141" i="10" s="1"/>
  <c r="AK141" i="10" s="1"/>
  <c r="AL141" i="10" s="1"/>
  <c r="AG241" i="10"/>
  <c r="AH241" i="10" s="1"/>
  <c r="AJ241" i="10" s="1"/>
  <c r="AK241" i="10" s="1"/>
  <c r="AL241" i="10" s="1"/>
  <c r="AI277" i="10"/>
  <c r="AG277" i="10"/>
  <c r="AI316" i="10"/>
  <c r="AG284" i="10"/>
  <c r="AH284" i="10" s="1"/>
  <c r="AJ284" i="10" s="1"/>
  <c r="AK284" i="10" s="1"/>
  <c r="AL284" i="10" s="1"/>
  <c r="AI291" i="10"/>
  <c r="AI199" i="10"/>
  <c r="AI184" i="10"/>
  <c r="AI34" i="10"/>
  <c r="AG285" i="10"/>
  <c r="AH285" i="10" s="1"/>
  <c r="AJ285" i="10" s="1"/>
  <c r="AK285" i="10" s="1"/>
  <c r="AL285" i="10" s="1"/>
  <c r="AF140" i="10"/>
  <c r="AI140" i="10" s="1"/>
  <c r="Y47" i="10"/>
  <c r="Y98" i="10" s="1"/>
  <c r="AA47" i="10"/>
  <c r="AA98" i="10" s="1"/>
  <c r="X47" i="10"/>
  <c r="X98" i="10" s="1"/>
  <c r="W47" i="10"/>
  <c r="W98" i="10" s="1"/>
  <c r="AD47" i="10"/>
  <c r="AD98" i="10" s="1"/>
  <c r="V47" i="10"/>
  <c r="V98" i="10" s="1"/>
  <c r="S47" i="10"/>
  <c r="S98" i="10" s="1"/>
  <c r="AC47" i="10"/>
  <c r="AC98" i="10" s="1"/>
  <c r="U47" i="10"/>
  <c r="U98" i="10" s="1"/>
  <c r="AB47" i="10"/>
  <c r="AB98" i="10" s="1"/>
  <c r="Z47" i="10"/>
  <c r="Z98" i="10" s="1"/>
  <c r="T47" i="10"/>
  <c r="T98" i="10" s="1"/>
  <c r="AA94" i="10"/>
  <c r="V88" i="10"/>
  <c r="U81" i="10"/>
  <c r="V69" i="10"/>
  <c r="U92" i="10"/>
  <c r="V85" i="10"/>
  <c r="U94" i="10"/>
  <c r="V92" i="10"/>
  <c r="V90" i="10"/>
  <c r="AD81" i="10"/>
  <c r="AC85" i="10"/>
  <c r="U46" i="10"/>
  <c r="AE36" i="10"/>
  <c r="AE90" i="10" s="1"/>
  <c r="K51" i="10"/>
  <c r="I51" i="10"/>
  <c r="L51" i="10"/>
  <c r="AD94" i="10"/>
  <c r="U90" i="10"/>
  <c r="T44" i="10"/>
  <c r="J51" i="10"/>
  <c r="U72" i="10"/>
  <c r="AD76" i="10"/>
  <c r="Q51" i="10"/>
  <c r="AD86" i="10"/>
  <c r="W81" i="10"/>
  <c r="W77" i="10"/>
  <c r="W76" i="10"/>
  <c r="AE12" i="10"/>
  <c r="AF12" i="10" s="1"/>
  <c r="AI12" i="10" s="1"/>
  <c r="W68" i="10"/>
  <c r="W88" i="10"/>
  <c r="W94" i="10"/>
  <c r="W85" i="10"/>
  <c r="W86" i="10"/>
  <c r="W80" i="10"/>
  <c r="W90" i="10"/>
  <c r="H51" i="10"/>
  <c r="AD79" i="10"/>
  <c r="M51" i="10"/>
  <c r="AF139" i="10"/>
  <c r="AI139" i="10" s="1"/>
  <c r="Z85" i="10"/>
  <c r="V81" i="10"/>
  <c r="Y69" i="10"/>
  <c r="AC86" i="10"/>
  <c r="AB67" i="10"/>
  <c r="U66" i="10"/>
  <c r="W67" i="10"/>
  <c r="U84" i="10"/>
  <c r="AB85" i="10"/>
  <c r="AB84" i="10"/>
  <c r="P51" i="10"/>
  <c r="AB92" i="10"/>
  <c r="AB90" i="10"/>
  <c r="S84" i="10"/>
  <c r="Z76" i="10"/>
  <c r="X46" i="10"/>
  <c r="Y67" i="10"/>
  <c r="W70" i="10"/>
  <c r="S76" i="10"/>
  <c r="S79" i="10"/>
  <c r="Y83" i="10"/>
  <c r="U11" i="10"/>
  <c r="U13" i="10" s="1"/>
  <c r="U85" i="10"/>
  <c r="S74" i="10"/>
  <c r="W11" i="10"/>
  <c r="W71" i="10" s="1"/>
  <c r="S83" i="10"/>
  <c r="W66" i="10"/>
  <c r="AB70" i="10"/>
  <c r="S81" i="10"/>
  <c r="S92" i="10"/>
  <c r="R51" i="10"/>
  <c r="U70" i="10"/>
  <c r="AE10" i="10"/>
  <c r="AF10" i="10" s="1"/>
  <c r="AG10" i="10" s="1"/>
  <c r="Y76" i="10"/>
  <c r="Y86" i="10"/>
  <c r="Y92" i="10"/>
  <c r="Y88" i="10"/>
  <c r="X44" i="10"/>
  <c r="AB79" i="10"/>
  <c r="S86" i="10"/>
  <c r="S90" i="10"/>
  <c r="AC68" i="10"/>
  <c r="W72" i="10"/>
  <c r="S72" i="10"/>
  <c r="S85" i="10"/>
  <c r="S94" i="10"/>
  <c r="Y94" i="10"/>
  <c r="Y85" i="10"/>
  <c r="Z81" i="10"/>
  <c r="Y84" i="10"/>
  <c r="S80" i="10"/>
  <c r="Y77" i="10"/>
  <c r="AC76" i="10"/>
  <c r="Y72" i="10"/>
  <c r="W79" i="10"/>
  <c r="S68" i="10"/>
  <c r="V68" i="10"/>
  <c r="S69" i="10"/>
  <c r="S66" i="10"/>
  <c r="S70" i="10"/>
  <c r="S44" i="10"/>
  <c r="Y90" i="10"/>
  <c r="S88" i="10"/>
  <c r="Y79" i="10"/>
  <c r="AB86" i="10"/>
  <c r="S77" i="10"/>
  <c r="S67" i="10"/>
  <c r="U86" i="10"/>
  <c r="AH204" i="10"/>
  <c r="AJ204" i="10" s="1"/>
  <c r="AH232" i="10"/>
  <c r="AJ232" i="10" s="1"/>
  <c r="AH203" i="10"/>
  <c r="AJ203" i="10" s="1"/>
  <c r="AH184" i="10"/>
  <c r="AJ184" i="10" s="1"/>
  <c r="AH283" i="10"/>
  <c r="AJ283" i="10" s="1"/>
  <c r="AH259" i="10"/>
  <c r="AJ259" i="10" s="1"/>
  <c r="AH213" i="10"/>
  <c r="AJ213" i="10" s="1"/>
  <c r="AH198" i="10"/>
  <c r="AJ198" i="10" s="1"/>
  <c r="AH286" i="10"/>
  <c r="AJ286" i="10" s="1"/>
  <c r="AH197" i="10"/>
  <c r="AJ197" i="10" s="1"/>
  <c r="AH194" i="10"/>
  <c r="AJ194" i="10" s="1"/>
  <c r="AH178" i="10"/>
  <c r="AJ178" i="10" s="1"/>
  <c r="AH149" i="10"/>
  <c r="AJ149" i="10" s="1"/>
  <c r="AH162" i="10"/>
  <c r="AJ162" i="10" s="1"/>
  <c r="AH291" i="10"/>
  <c r="AJ291" i="10" s="1"/>
  <c r="AH235" i="10"/>
  <c r="AJ235" i="10" s="1"/>
  <c r="AH294" i="10"/>
  <c r="AJ294" i="10" s="1"/>
  <c r="AH212" i="10"/>
  <c r="AJ212" i="10" s="1"/>
  <c r="AH199" i="10"/>
  <c r="AJ199" i="10" s="1"/>
  <c r="AH282" i="10"/>
  <c r="AJ282" i="10" s="1"/>
  <c r="AH275" i="10"/>
  <c r="AJ275" i="10" s="1"/>
  <c r="AH192" i="10"/>
  <c r="AJ192" i="10" s="1"/>
  <c r="AH323" i="10"/>
  <c r="AJ323" i="10" s="1"/>
  <c r="AH299" i="10"/>
  <c r="AJ299" i="10" s="1"/>
  <c r="AH172" i="10"/>
  <c r="AJ172" i="10" s="1"/>
  <c r="AH130" i="10"/>
  <c r="AJ130" i="10" s="1"/>
  <c r="AH155" i="10"/>
  <c r="AJ155" i="10" s="1"/>
  <c r="AA76" i="10"/>
  <c r="AA86" i="10"/>
  <c r="X86" i="10"/>
  <c r="AF26" i="10"/>
  <c r="AI130" i="10"/>
  <c r="AC94" i="10"/>
  <c r="AC92" i="10"/>
  <c r="X69" i="10"/>
  <c r="AA77" i="10"/>
  <c r="Y66" i="10"/>
  <c r="Y11" i="10"/>
  <c r="AC72" i="10"/>
  <c r="AA83" i="10"/>
  <c r="AB66" i="10"/>
  <c r="AB11" i="10"/>
  <c r="AJ322" i="10"/>
  <c r="AG314" i="10"/>
  <c r="AI319" i="10"/>
  <c r="AI287" i="10"/>
  <c r="AI212" i="10"/>
  <c r="AK183" i="10"/>
  <c r="AL183" i="10" s="1"/>
  <c r="AH150" i="10"/>
  <c r="AJ150" i="10" s="1"/>
  <c r="AF222" i="10"/>
  <c r="AI222" i="10" s="1"/>
  <c r="AH146" i="10"/>
  <c r="AJ146" i="10" s="1"/>
  <c r="AI157" i="10"/>
  <c r="AD84" i="10"/>
  <c r="X76" i="10"/>
  <c r="Z88" i="10"/>
  <c r="X142" i="10"/>
  <c r="W142" i="10"/>
  <c r="AC142" i="10"/>
  <c r="U142" i="10"/>
  <c r="AE142" i="10" s="1"/>
  <c r="Z142" i="10"/>
  <c r="Y142" i="10"/>
  <c r="S142" i="10"/>
  <c r="AD142" i="10"/>
  <c r="AB142" i="10"/>
  <c r="V142" i="10"/>
  <c r="T142" i="10"/>
  <c r="AA142" i="10"/>
  <c r="T81" i="10"/>
  <c r="T67" i="10"/>
  <c r="AB83" i="10"/>
  <c r="T69" i="10"/>
  <c r="AC67" i="10"/>
  <c r="AG296" i="10"/>
  <c r="AI258" i="10"/>
  <c r="AH295" i="10"/>
  <c r="AJ295" i="10" s="1"/>
  <c r="AH279" i="10"/>
  <c r="AJ279" i="10" s="1"/>
  <c r="AI299" i="10"/>
  <c r="AK238" i="10"/>
  <c r="AL238" i="10" s="1"/>
  <c r="AI266" i="10"/>
  <c r="AJ195" i="10"/>
  <c r="AK195" i="10" s="1"/>
  <c r="AL195" i="10" s="1"/>
  <c r="AI322" i="10"/>
  <c r="AI203" i="10"/>
  <c r="AI235" i="10"/>
  <c r="AK181" i="10"/>
  <c r="AL181" i="10" s="1"/>
  <c r="AG188" i="10"/>
  <c r="AI198" i="10"/>
  <c r="AH166" i="10"/>
  <c r="AJ166" i="10" s="1"/>
  <c r="AK166" i="10" s="1"/>
  <c r="AL166" i="10" s="1"/>
  <c r="AI192" i="10"/>
  <c r="AH182" i="10"/>
  <c r="AJ182" i="10" s="1"/>
  <c r="AH157" i="10"/>
  <c r="AJ157" i="10" s="1"/>
  <c r="W46" i="10"/>
  <c r="W44" i="10"/>
  <c r="AB94" i="10"/>
  <c r="AK156" i="10"/>
  <c r="AL156" i="10" s="1"/>
  <c r="AA46" i="10"/>
  <c r="AA44" i="10"/>
  <c r="AI147" i="10"/>
  <c r="AH127" i="10"/>
  <c r="AJ127" i="10" s="1"/>
  <c r="AK127" i="10" s="1"/>
  <c r="AL127" i="10" s="1"/>
  <c r="Z90" i="10"/>
  <c r="X143" i="10"/>
  <c r="W143" i="10"/>
  <c r="AC143" i="10"/>
  <c r="U143" i="10"/>
  <c r="AE143" i="10" s="1"/>
  <c r="S143" i="10"/>
  <c r="AD143" i="10"/>
  <c r="Z143" i="10"/>
  <c r="Y143" i="10"/>
  <c r="AB143" i="10"/>
  <c r="V143" i="10"/>
  <c r="AA143" i="10"/>
  <c r="T143" i="10"/>
  <c r="V94" i="10"/>
  <c r="AE37" i="10"/>
  <c r="AE97" i="10" s="1"/>
  <c r="Q42" i="10"/>
  <c r="Q13" i="10"/>
  <c r="Q38" i="10"/>
  <c r="Q71" i="10"/>
  <c r="Z123" i="10"/>
  <c r="Y123" i="10"/>
  <c r="AD123" i="10"/>
  <c r="V123" i="10"/>
  <c r="AC123" i="10"/>
  <c r="U123" i="10"/>
  <c r="AE123" i="10" s="1"/>
  <c r="AB123" i="10"/>
  <c r="X123" i="10"/>
  <c r="T123" i="10"/>
  <c r="S123" i="10"/>
  <c r="W123" i="10"/>
  <c r="AA123" i="10"/>
  <c r="X81" i="10"/>
  <c r="AF21" i="10"/>
  <c r="AI21" i="10" s="1"/>
  <c r="AD80" i="10"/>
  <c r="AD72" i="10"/>
  <c r="Z69" i="10"/>
  <c r="AC77" i="10"/>
  <c r="V74" i="10"/>
  <c r="Z66" i="10"/>
  <c r="Z11" i="10"/>
  <c r="AA68" i="10"/>
  <c r="Z94" i="10"/>
  <c r="T74" i="10"/>
  <c r="AA70" i="10"/>
  <c r="AB72" i="10"/>
  <c r="G71" i="10"/>
  <c r="G42" i="10"/>
  <c r="G13" i="10"/>
  <c r="V67" i="10"/>
  <c r="AC46" i="10"/>
  <c r="AC44" i="10"/>
  <c r="AB76" i="10"/>
  <c r="AB44" i="10"/>
  <c r="Z83" i="10"/>
  <c r="Z77" i="10"/>
  <c r="AB68" i="10"/>
  <c r="AH236" i="10"/>
  <c r="AJ236" i="10" s="1"/>
  <c r="AK236" i="10" s="1"/>
  <c r="AL236" i="10" s="1"/>
  <c r="AH253" i="10"/>
  <c r="AJ253" i="10" s="1"/>
  <c r="AK253" i="10" s="1"/>
  <c r="AL253" i="10" s="1"/>
  <c r="AK152" i="10"/>
  <c r="AL152" i="10" s="1"/>
  <c r="AJ263" i="10"/>
  <c r="AJ257" i="10"/>
  <c r="AI214" i="10"/>
  <c r="AH128" i="10"/>
  <c r="AJ128" i="10" s="1"/>
  <c r="V46" i="10"/>
  <c r="V44" i="10"/>
  <c r="AD88" i="10"/>
  <c r="AC80" i="10"/>
  <c r="AC74" i="10"/>
  <c r="U68" i="10"/>
  <c r="AE8" i="10"/>
  <c r="AF8" i="10" s="1"/>
  <c r="AC70" i="10"/>
  <c r="AH306" i="10"/>
  <c r="AJ306" i="10" s="1"/>
  <c r="AJ264" i="10"/>
  <c r="AJ254" i="10"/>
  <c r="AK254" i="10" s="1"/>
  <c r="AL254" i="10" s="1"/>
  <c r="AG237" i="10"/>
  <c r="AI279" i="10"/>
  <c r="AI194" i="10"/>
  <c r="AJ126" i="10"/>
  <c r="AK126" i="10" s="1"/>
  <c r="AL126" i="10" s="1"/>
  <c r="Z44" i="10"/>
  <c r="Z46" i="10"/>
  <c r="Z84" i="10"/>
  <c r="T80" i="10"/>
  <c r="K71" i="10"/>
  <c r="K13" i="10"/>
  <c r="K42" i="10"/>
  <c r="AC83" i="10"/>
  <c r="Y44" i="10"/>
  <c r="Y46" i="10"/>
  <c r="Z68" i="10"/>
  <c r="AC81" i="10"/>
  <c r="AJ318" i="10"/>
  <c r="AK318" i="10" s="1"/>
  <c r="AL318" i="10" s="1"/>
  <c r="AH302" i="10"/>
  <c r="AJ302" i="10" s="1"/>
  <c r="AJ270" i="10"/>
  <c r="AH274" i="10"/>
  <c r="AJ274" i="10" s="1"/>
  <c r="AH308" i="10"/>
  <c r="AJ308" i="10" s="1"/>
  <c r="AJ260" i="10"/>
  <c r="AG290" i="10"/>
  <c r="AJ307" i="10"/>
  <c r="AH324" i="10"/>
  <c r="AJ324" i="10" s="1"/>
  <c r="AK324" i="10" s="1"/>
  <c r="AL324" i="10" s="1"/>
  <c r="AG315" i="10"/>
  <c r="AI263" i="10"/>
  <c r="AH244" i="10"/>
  <c r="AJ244" i="10" s="1"/>
  <c r="AK244" i="10" s="1"/>
  <c r="AL244" i="10" s="1"/>
  <c r="AI295" i="10"/>
  <c r="AG228" i="10"/>
  <c r="AJ158" i="10"/>
  <c r="AH133" i="10"/>
  <c r="AJ133" i="10" s="1"/>
  <c r="AK133" i="10" s="1"/>
  <c r="AL133" i="10" s="1"/>
  <c r="AI172" i="10"/>
  <c r="AH144" i="10"/>
  <c r="AJ144" i="10" s="1"/>
  <c r="T94" i="10"/>
  <c r="AH131" i="10"/>
  <c r="AJ131" i="10" s="1"/>
  <c r="X94" i="10"/>
  <c r="U88" i="10"/>
  <c r="AE28" i="10"/>
  <c r="AF28" i="10" s="1"/>
  <c r="R71" i="10"/>
  <c r="R42" i="10"/>
  <c r="R13" i="10"/>
  <c r="I71" i="10"/>
  <c r="I13" i="10"/>
  <c r="I42" i="10"/>
  <c r="I38" i="10"/>
  <c r="T86" i="10"/>
  <c r="Y81" i="10"/>
  <c r="AA88" i="10"/>
  <c r="U79" i="10"/>
  <c r="AE19" i="10"/>
  <c r="AF19" i="10" s="1"/>
  <c r="AB81" i="10"/>
  <c r="AB80" i="10"/>
  <c r="L71" i="10"/>
  <c r="L42" i="10"/>
  <c r="L13" i="10"/>
  <c r="L38" i="10"/>
  <c r="T77" i="10"/>
  <c r="T72" i="10"/>
  <c r="AA67" i="10"/>
  <c r="AD74" i="10"/>
  <c r="V70" i="10"/>
  <c r="V72" i="10"/>
  <c r="AE9" i="10"/>
  <c r="AF9" i="10" s="1"/>
  <c r="U69" i="10"/>
  <c r="AD83" i="10"/>
  <c r="AD67" i="10"/>
  <c r="AC90" i="10"/>
  <c r="AB74" i="10"/>
  <c r="AC66" i="10"/>
  <c r="AC11" i="10"/>
  <c r="M71" i="10"/>
  <c r="M42" i="10"/>
  <c r="M13" i="10"/>
  <c r="M38" i="10"/>
  <c r="V80" i="10"/>
  <c r="T79" i="10"/>
  <c r="W83" i="10"/>
  <c r="AB69" i="10"/>
  <c r="S11" i="10"/>
  <c r="AD85" i="10"/>
  <c r="AF25" i="10"/>
  <c r="AG25" i="10" s="1"/>
  <c r="X85" i="10"/>
  <c r="Z86" i="10"/>
  <c r="T66" i="10"/>
  <c r="T11" i="10"/>
  <c r="V11" i="10"/>
  <c r="V66" i="10"/>
  <c r="Z72" i="10"/>
  <c r="AE23" i="10"/>
  <c r="AF23" i="10" s="1"/>
  <c r="U83" i="10"/>
  <c r="AH303" i="10"/>
  <c r="AJ303" i="10" s="1"/>
  <c r="AH271" i="10"/>
  <c r="AJ271" i="10" s="1"/>
  <c r="AK242" i="10"/>
  <c r="AL242" i="10" s="1"/>
  <c r="AI283" i="10"/>
  <c r="AI288" i="10"/>
  <c r="AI260" i="10"/>
  <c r="AK173" i="10"/>
  <c r="AL173" i="10" s="1"/>
  <c r="AH240" i="10"/>
  <c r="AJ240" i="10" s="1"/>
  <c r="AK240" i="10" s="1"/>
  <c r="AL240" i="10" s="1"/>
  <c r="AI213" i="10"/>
  <c r="AI226" i="10"/>
  <c r="AI150" i="10"/>
  <c r="AA138" i="10"/>
  <c r="Z138" i="10"/>
  <c r="Y138" i="10"/>
  <c r="V138" i="10"/>
  <c r="AD138" i="10"/>
  <c r="U138" i="10"/>
  <c r="AE138" i="10" s="1"/>
  <c r="AC138" i="10"/>
  <c r="X138" i="10"/>
  <c r="T138" i="10"/>
  <c r="S138" i="10"/>
  <c r="AB138" i="10"/>
  <c r="W138" i="10"/>
  <c r="Z122" i="10"/>
  <c r="Y122" i="10"/>
  <c r="AD122" i="10"/>
  <c r="V122" i="10"/>
  <c r="AC122" i="10"/>
  <c r="U122" i="10"/>
  <c r="AE122" i="10" s="1"/>
  <c r="AB122" i="10"/>
  <c r="X122" i="10"/>
  <c r="T122" i="10"/>
  <c r="S122" i="10"/>
  <c r="W122" i="10"/>
  <c r="AA122" i="10"/>
  <c r="AA85" i="10"/>
  <c r="Z121" i="10"/>
  <c r="Y121" i="10"/>
  <c r="AD121" i="10"/>
  <c r="V121" i="10"/>
  <c r="AC121" i="10"/>
  <c r="U121" i="10"/>
  <c r="AE121" i="10" s="1"/>
  <c r="AB121" i="10"/>
  <c r="X121" i="10"/>
  <c r="T121" i="10"/>
  <c r="S121" i="10"/>
  <c r="W121" i="10"/>
  <c r="AA121" i="10"/>
  <c r="AD90" i="10"/>
  <c r="T88" i="10"/>
  <c r="AA80" i="10"/>
  <c r="Y80" i="10"/>
  <c r="AD69" i="10"/>
  <c r="V84" i="10"/>
  <c r="AE17" i="10"/>
  <c r="AF17" i="10" s="1"/>
  <c r="U77" i="10"/>
  <c r="AD66" i="10"/>
  <c r="AD11" i="10"/>
  <c r="Y74" i="10"/>
  <c r="Y70" i="10"/>
  <c r="AA72" i="10"/>
  <c r="Z120" i="10"/>
  <c r="Y120" i="10"/>
  <c r="AD120" i="10"/>
  <c r="V120" i="10"/>
  <c r="AC120" i="10"/>
  <c r="U120" i="10"/>
  <c r="AE120" i="10" s="1"/>
  <c r="AB120" i="10"/>
  <c r="X120" i="10"/>
  <c r="T120" i="10"/>
  <c r="S120" i="10"/>
  <c r="W120" i="10"/>
  <c r="AA120" i="10"/>
  <c r="Z67" i="10"/>
  <c r="AA90" i="10"/>
  <c r="W84" i="10"/>
  <c r="AC84" i="10"/>
  <c r="AC79" i="10"/>
  <c r="X68" i="10"/>
  <c r="V86" i="10"/>
  <c r="T70" i="10"/>
  <c r="W69" i="10"/>
  <c r="AG32" i="10"/>
  <c r="AA81" i="10"/>
  <c r="J71" i="10"/>
  <c r="J42" i="10"/>
  <c r="J13" i="10"/>
  <c r="X79" i="10"/>
  <c r="H13" i="10"/>
  <c r="H38" i="10"/>
  <c r="H71" i="10"/>
  <c r="H42" i="10"/>
  <c r="X84" i="10"/>
  <c r="AF24" i="10"/>
  <c r="U76" i="10"/>
  <c r="AE16" i="10"/>
  <c r="AF16" i="10" s="1"/>
  <c r="X88" i="10"/>
  <c r="U80" i="10"/>
  <c r="AE20" i="10"/>
  <c r="AF20" i="10" s="1"/>
  <c r="AA69" i="10"/>
  <c r="U67" i="10"/>
  <c r="AE7" i="10"/>
  <c r="AD77" i="10"/>
  <c r="U74" i="10"/>
  <c r="AE14" i="10"/>
  <c r="AF14" i="10" s="1"/>
  <c r="AD70" i="10"/>
  <c r="T68" i="10"/>
  <c r="T83" i="10"/>
  <c r="X67" i="10"/>
  <c r="O71" i="10"/>
  <c r="O42" i="10"/>
  <c r="O13" i="10"/>
  <c r="AH298" i="10"/>
  <c r="AJ298" i="10" s="1"/>
  <c r="AJ311" i="10"/>
  <c r="AJ320" i="10"/>
  <c r="AH304" i="10"/>
  <c r="AJ304" i="10" s="1"/>
  <c r="AJ288" i="10"/>
  <c r="AJ252" i="10"/>
  <c r="AI298" i="10"/>
  <c r="AI303" i="10"/>
  <c r="AI271" i="10"/>
  <c r="AI304" i="10"/>
  <c r="AI311" i="10"/>
  <c r="AK191" i="10"/>
  <c r="AL191" i="10" s="1"/>
  <c r="AK175" i="10"/>
  <c r="AL175" i="10" s="1"/>
  <c r="AH226" i="10"/>
  <c r="AJ226" i="10" s="1"/>
  <c r="AH190" i="10"/>
  <c r="AJ190" i="10" s="1"/>
  <c r="AH147" i="10"/>
  <c r="AJ147" i="10" s="1"/>
  <c r="AJ134" i="10"/>
  <c r="T92" i="10"/>
  <c r="X90" i="10"/>
  <c r="AF30" i="10"/>
  <c r="P42" i="10"/>
  <c r="P13" i="10"/>
  <c r="P38" i="10"/>
  <c r="P71" i="10"/>
  <c r="X80" i="10"/>
  <c r="AB77" i="10"/>
  <c r="X74" i="10"/>
  <c r="X70" i="10"/>
  <c r="AA66" i="10"/>
  <c r="AA11" i="10"/>
  <c r="U44" i="10"/>
  <c r="AD68" i="10"/>
  <c r="T76" i="10"/>
  <c r="V83" i="10"/>
  <c r="Z80" i="10"/>
  <c r="AH319" i="10"/>
  <c r="AJ319" i="10" s="1"/>
  <c r="AH287" i="10"/>
  <c r="AJ287" i="10" s="1"/>
  <c r="AH280" i="10"/>
  <c r="AJ280" i="10" s="1"/>
  <c r="AH326" i="10"/>
  <c r="AJ326" i="10" s="1"/>
  <c r="AK326" i="10" s="1"/>
  <c r="AL326" i="10" s="1"/>
  <c r="AJ310" i="10"/>
  <c r="AJ278" i="10"/>
  <c r="AH262" i="10"/>
  <c r="AJ262" i="10" s="1"/>
  <c r="AH266" i="10"/>
  <c r="AJ266" i="10" s="1"/>
  <c r="AH300" i="10"/>
  <c r="AJ300" i="10" s="1"/>
  <c r="AK300" i="10" s="1"/>
  <c r="AL300" i="10" s="1"/>
  <c r="AJ268" i="10"/>
  <c r="AH272" i="10"/>
  <c r="AJ272" i="10" s="1"/>
  <c r="AI310" i="10"/>
  <c r="AI278" i="10"/>
  <c r="AC249" i="10"/>
  <c r="U249" i="10"/>
  <c r="AE249" i="10" s="1"/>
  <c r="AB249" i="10"/>
  <c r="T249" i="10"/>
  <c r="AA249" i="10"/>
  <c r="S249" i="10"/>
  <c r="Y249" i="10"/>
  <c r="Z249" i="10"/>
  <c r="X249" i="10"/>
  <c r="W249" i="10"/>
  <c r="V249" i="10"/>
  <c r="AD249" i="10"/>
  <c r="AH276" i="10"/>
  <c r="AJ276" i="10" s="1"/>
  <c r="AH219" i="10"/>
  <c r="AJ219" i="10" s="1"/>
  <c r="AK219" i="10" s="1"/>
  <c r="AL219" i="10" s="1"/>
  <c r="AH258" i="10"/>
  <c r="AJ258" i="10" s="1"/>
  <c r="AH214" i="10"/>
  <c r="AJ214" i="10" s="1"/>
  <c r="AH316" i="10"/>
  <c r="AJ316" i="10" s="1"/>
  <c r="AI276" i="10"/>
  <c r="AH225" i="10"/>
  <c r="AJ225" i="10" s="1"/>
  <c r="AK225" i="10" s="1"/>
  <c r="AL225" i="10" s="1"/>
  <c r="AI264" i="10"/>
  <c r="AK264" i="10" s="1"/>
  <c r="AL264" i="10" s="1"/>
  <c r="AK187" i="10"/>
  <c r="AL187" i="10" s="1"/>
  <c r="AK171" i="10"/>
  <c r="AL171" i="10" s="1"/>
  <c r="AI204" i="10"/>
  <c r="AI308" i="10"/>
  <c r="AI280" i="10"/>
  <c r="AH125" i="10"/>
  <c r="AJ125" i="10" s="1"/>
  <c r="AK125" i="10" s="1"/>
  <c r="AL125" i="10" s="1"/>
  <c r="AI144" i="10"/>
  <c r="T90" i="10"/>
  <c r="AA79" i="10"/>
  <c r="T85" i="10"/>
  <c r="S38" i="10"/>
  <c r="Z79" i="10"/>
  <c r="AC88" i="10"/>
  <c r="Z92" i="10"/>
  <c r="T84" i="10"/>
  <c r="N42" i="10"/>
  <c r="N71" i="10"/>
  <c r="N13" i="10"/>
  <c r="AD46" i="10"/>
  <c r="AD44" i="10"/>
  <c r="AB88" i="10"/>
  <c r="Z119" i="10"/>
  <c r="Y119" i="10"/>
  <c r="AD119" i="10"/>
  <c r="V119" i="10"/>
  <c r="AC119" i="10"/>
  <c r="U119" i="10"/>
  <c r="AE119" i="10" s="1"/>
  <c r="AB119" i="10"/>
  <c r="X119" i="10"/>
  <c r="T119" i="10"/>
  <c r="S119" i="10"/>
  <c r="W119" i="10"/>
  <c r="AA119" i="10"/>
  <c r="Z74" i="10"/>
  <c r="X77" i="10"/>
  <c r="X66" i="10"/>
  <c r="X11" i="10"/>
  <c r="AF6" i="10"/>
  <c r="AI6" i="10" s="1"/>
  <c r="V79" i="10"/>
  <c r="AA74" i="10"/>
  <c r="G51" i="10"/>
  <c r="Z70" i="10"/>
  <c r="X72" i="10"/>
  <c r="X83" i="10"/>
  <c r="AE44" i="10"/>
  <c r="AE46" i="10"/>
  <c r="J38" i="10"/>
  <c r="AA84" i="10"/>
  <c r="V76" i="10"/>
  <c r="AC69" i="10"/>
  <c r="Y68" i="10"/>
  <c r="AH34" i="10"/>
  <c r="AJ34" i="10" s="1"/>
  <c r="AH163" i="10"/>
  <c r="AJ163" i="10" s="1"/>
  <c r="AK163" i="10" s="1"/>
  <c r="AL163" i="10" s="1"/>
  <c r="W92" i="10"/>
  <c r="W74" i="10"/>
  <c r="V77" i="10"/>
  <c r="AK158" i="10" l="1"/>
  <c r="AL158" i="10" s="1"/>
  <c r="AK252" i="10"/>
  <c r="AL252" i="10" s="1"/>
  <c r="AG327" i="10"/>
  <c r="AH327" i="10" s="1"/>
  <c r="AJ327" i="10" s="1"/>
  <c r="AK327" i="10" s="1"/>
  <c r="AL327" i="10" s="1"/>
  <c r="AJ251" i="10"/>
  <c r="AK251" i="10" s="1"/>
  <c r="AL251" i="10" s="1"/>
  <c r="AK291" i="10"/>
  <c r="AL291" i="10" s="1"/>
  <c r="AK259" i="10"/>
  <c r="AL259" i="10" s="1"/>
  <c r="AK131" i="10"/>
  <c r="AL131" i="10" s="1"/>
  <c r="AK34" i="10"/>
  <c r="AK190" i="10"/>
  <c r="AL190" i="10" s="1"/>
  <c r="AK128" i="10"/>
  <c r="AL128" i="10" s="1"/>
  <c r="AK286" i="10"/>
  <c r="AL286" i="10" s="1"/>
  <c r="AK270" i="10"/>
  <c r="AL270" i="10" s="1"/>
  <c r="W13" i="10"/>
  <c r="W15" i="10" s="1"/>
  <c r="AJ135" i="10"/>
  <c r="AK135" i="10" s="1"/>
  <c r="AL135" i="10" s="1"/>
  <c r="AE96" i="10"/>
  <c r="AJ312" i="10"/>
  <c r="AK312" i="10" s="1"/>
  <c r="AL312" i="10" s="1"/>
  <c r="U42" i="10"/>
  <c r="AE81" i="10"/>
  <c r="AK274" i="10"/>
  <c r="AL274" i="10" s="1"/>
  <c r="AE85" i="10"/>
  <c r="AE66" i="10"/>
  <c r="AE72" i="10"/>
  <c r="AK272" i="10"/>
  <c r="AL272" i="10" s="1"/>
  <c r="AK149" i="10"/>
  <c r="AL149" i="10" s="1"/>
  <c r="AE86" i="10"/>
  <c r="AK282" i="10"/>
  <c r="AL282" i="10" s="1"/>
  <c r="AE84" i="10"/>
  <c r="AE94" i="10"/>
  <c r="AK162" i="10"/>
  <c r="AL162" i="10" s="1"/>
  <c r="AF36" i="10"/>
  <c r="AF96" i="10" s="1"/>
  <c r="AG140" i="10"/>
  <c r="AH140" i="10" s="1"/>
  <c r="AJ140" i="10" s="1"/>
  <c r="AK140" i="10" s="1"/>
  <c r="AL140" i="10" s="1"/>
  <c r="AK268" i="10"/>
  <c r="AL268" i="10" s="1"/>
  <c r="AJ256" i="10"/>
  <c r="AK256" i="10" s="1"/>
  <c r="AL256" i="10" s="1"/>
  <c r="AK178" i="10"/>
  <c r="AL178" i="10" s="1"/>
  <c r="W42" i="10"/>
  <c r="U71" i="10"/>
  <c r="AF37" i="10"/>
  <c r="AF97" i="10" s="1"/>
  <c r="AE70" i="10"/>
  <c r="AK146" i="10"/>
  <c r="AL146" i="10" s="1"/>
  <c r="AK155" i="10"/>
  <c r="AL155" i="10" s="1"/>
  <c r="AE92" i="10"/>
  <c r="AK278" i="10"/>
  <c r="AL278" i="10" s="1"/>
  <c r="AJ267" i="10"/>
  <c r="AK267" i="10" s="1"/>
  <c r="AL267" i="10" s="1"/>
  <c r="AK298" i="10"/>
  <c r="AL298" i="10" s="1"/>
  <c r="AK134" i="10"/>
  <c r="AL134" i="10" s="1"/>
  <c r="AK307" i="10"/>
  <c r="AL307" i="10" s="1"/>
  <c r="AK302" i="10"/>
  <c r="AL302" i="10" s="1"/>
  <c r="AH153" i="10"/>
  <c r="AJ153" i="10" s="1"/>
  <c r="AK153" i="10" s="1"/>
  <c r="AL153" i="10" s="1"/>
  <c r="AK182" i="10"/>
  <c r="AL182" i="10" s="1"/>
  <c r="AK184" i="10"/>
  <c r="AL184" i="10" s="1"/>
  <c r="AK262" i="10"/>
  <c r="AL262" i="10" s="1"/>
  <c r="AF249" i="10"/>
  <c r="AG249" i="10" s="1"/>
  <c r="AH249" i="10" s="1"/>
  <c r="AJ249" i="10" s="1"/>
  <c r="AK257" i="10"/>
  <c r="AL257" i="10" s="1"/>
  <c r="AK294" i="10"/>
  <c r="AL294" i="10" s="1"/>
  <c r="AK306" i="10"/>
  <c r="AL306" i="10" s="1"/>
  <c r="AK197" i="10"/>
  <c r="AL197" i="10" s="1"/>
  <c r="AH180" i="10"/>
  <c r="AJ180" i="10" s="1"/>
  <c r="AK180" i="10" s="1"/>
  <c r="AL180" i="10" s="1"/>
  <c r="AK154" i="10"/>
  <c r="AL154" i="10" s="1"/>
  <c r="AK320" i="10"/>
  <c r="AL320" i="10" s="1"/>
  <c r="AH176" i="10"/>
  <c r="AJ176" i="10" s="1"/>
  <c r="AK176" i="10" s="1"/>
  <c r="AL176" i="10" s="1"/>
  <c r="AJ201" i="10"/>
  <c r="AK201" i="10" s="1"/>
  <c r="AL201" i="10" s="1"/>
  <c r="AK199" i="10"/>
  <c r="AL199" i="10" s="1"/>
  <c r="AK269" i="10"/>
  <c r="AL269" i="10" s="1"/>
  <c r="AH277" i="10"/>
  <c r="AJ277" i="10" s="1"/>
  <c r="AK277" i="10" s="1"/>
  <c r="AL277" i="10" s="1"/>
  <c r="AK144" i="10"/>
  <c r="AL144" i="10" s="1"/>
  <c r="AK192" i="10"/>
  <c r="AL192" i="10" s="1"/>
  <c r="AH202" i="10"/>
  <c r="AJ202" i="10" s="1"/>
  <c r="AK202" i="10" s="1"/>
  <c r="AL202" i="10" s="1"/>
  <c r="AK275" i="10"/>
  <c r="AL275" i="10" s="1"/>
  <c r="AH234" i="10"/>
  <c r="AJ234" i="10" s="1"/>
  <c r="AK234" i="10" s="1"/>
  <c r="AL234" i="10" s="1"/>
  <c r="AK194" i="10"/>
  <c r="AL194" i="10" s="1"/>
  <c r="AK260" i="10"/>
  <c r="AL260" i="10" s="1"/>
  <c r="AH313" i="10"/>
  <c r="AJ313" i="10" s="1"/>
  <c r="AK313" i="10" s="1"/>
  <c r="AL313" i="10" s="1"/>
  <c r="W51" i="10"/>
  <c r="AK308" i="10"/>
  <c r="AL308" i="10" s="1"/>
  <c r="AK263" i="10"/>
  <c r="AL263" i="10" s="1"/>
  <c r="AA51" i="10"/>
  <c r="AK323" i="10"/>
  <c r="AL323" i="10" s="1"/>
  <c r="AH281" i="10"/>
  <c r="AJ281" i="10" s="1"/>
  <c r="AK281" i="10" s="1"/>
  <c r="AL281" i="10" s="1"/>
  <c r="AK316" i="10"/>
  <c r="AL316" i="10" s="1"/>
  <c r="AK213" i="10"/>
  <c r="AL213" i="10" s="1"/>
  <c r="AK203" i="10"/>
  <c r="AL203" i="10" s="1"/>
  <c r="AK232" i="10"/>
  <c r="AL232" i="10" s="1"/>
  <c r="AE47" i="10"/>
  <c r="AE98" i="10" s="1"/>
  <c r="S51" i="10"/>
  <c r="AG139" i="10"/>
  <c r="AH139" i="10" s="1"/>
  <c r="AE11" i="10"/>
  <c r="AE42" i="10" s="1"/>
  <c r="AG21" i="10"/>
  <c r="AF119" i="10"/>
  <c r="AG119" i="10" s="1"/>
  <c r="AH119" i="10" s="1"/>
  <c r="AI41" i="10"/>
  <c r="Y51" i="10"/>
  <c r="AF46" i="10"/>
  <c r="AF123" i="10"/>
  <c r="AI123" i="10" s="1"/>
  <c r="AF44" i="10"/>
  <c r="Z51" i="10"/>
  <c r="AG8" i="10"/>
  <c r="V38" i="10"/>
  <c r="AG41" i="10"/>
  <c r="AF7" i="10"/>
  <c r="AG24" i="10"/>
  <c r="AH24" i="10" s="1"/>
  <c r="AF120" i="10"/>
  <c r="AG120" i="10" s="1"/>
  <c r="AH120" i="10" s="1"/>
  <c r="AJ120" i="10" s="1"/>
  <c r="AC51" i="10"/>
  <c r="X51" i="10"/>
  <c r="AF121" i="10"/>
  <c r="AG121" i="10" s="1"/>
  <c r="AH121" i="10" s="1"/>
  <c r="AG17" i="10"/>
  <c r="AH17" i="10" s="1"/>
  <c r="AJ17" i="10" s="1"/>
  <c r="AC38" i="10"/>
  <c r="U51" i="10"/>
  <c r="X38" i="10"/>
  <c r="AF143" i="10"/>
  <c r="AG143" i="10" s="1"/>
  <c r="Y38" i="10"/>
  <c r="AE38" i="10"/>
  <c r="AF142" i="10"/>
  <c r="AG142" i="10" s="1"/>
  <c r="AH142" i="10" s="1"/>
  <c r="AL34" i="10"/>
  <c r="AH10" i="10"/>
  <c r="AG9" i="10"/>
  <c r="AK214" i="10"/>
  <c r="AL214" i="10" s="1"/>
  <c r="AH188" i="10"/>
  <c r="AJ188" i="10" s="1"/>
  <c r="AK188" i="10" s="1"/>
  <c r="AL188" i="10" s="1"/>
  <c r="AK157" i="10"/>
  <c r="AL157" i="10" s="1"/>
  <c r="AK287" i="10"/>
  <c r="AL287" i="10" s="1"/>
  <c r="Y13" i="10"/>
  <c r="Y71" i="10"/>
  <c r="Y42" i="10"/>
  <c r="X13" i="10"/>
  <c r="X71" i="10"/>
  <c r="X42" i="10"/>
  <c r="AK204" i="10"/>
  <c r="AL204" i="10" s="1"/>
  <c r="AK276" i="10"/>
  <c r="AL276" i="10" s="1"/>
  <c r="AK303" i="10"/>
  <c r="AL303" i="10" s="1"/>
  <c r="AG20" i="10"/>
  <c r="AK38" i="10"/>
  <c r="AD38" i="10"/>
  <c r="V42" i="10"/>
  <c r="V71" i="10"/>
  <c r="V13" i="10"/>
  <c r="AG38" i="10"/>
  <c r="AJ38" i="10"/>
  <c r="AG28" i="10"/>
  <c r="AH290" i="10"/>
  <c r="AJ290" i="10" s="1"/>
  <c r="AK290" i="10" s="1"/>
  <c r="AL290" i="10" s="1"/>
  <c r="AK258" i="10"/>
  <c r="AL258" i="10" s="1"/>
  <c r="AK319" i="10"/>
  <c r="AL319" i="10" s="1"/>
  <c r="AK130" i="10"/>
  <c r="AL130" i="10" s="1"/>
  <c r="P15" i="10"/>
  <c r="P73" i="10"/>
  <c r="T71" i="10"/>
  <c r="T42" i="10"/>
  <c r="T13" i="10"/>
  <c r="M73" i="10"/>
  <c r="M15" i="10"/>
  <c r="AK266" i="10"/>
  <c r="AL266" i="10" s="1"/>
  <c r="AG14" i="10"/>
  <c r="AG19" i="10"/>
  <c r="AG30" i="10"/>
  <c r="AI30" i="10"/>
  <c r="AK311" i="10"/>
  <c r="AL311" i="10" s="1"/>
  <c r="AE67" i="10"/>
  <c r="AE76" i="10"/>
  <c r="AI16" i="10"/>
  <c r="Z38" i="10"/>
  <c r="AI38" i="10"/>
  <c r="AA38" i="10"/>
  <c r="AF122" i="10"/>
  <c r="AI122" i="10" s="1"/>
  <c r="AB38" i="10"/>
  <c r="AK150" i="10"/>
  <c r="AL150" i="10" s="1"/>
  <c r="AK288" i="10"/>
  <c r="AL288" i="10" s="1"/>
  <c r="AH228" i="10"/>
  <c r="AJ228" i="10" s="1"/>
  <c r="AK228" i="10" s="1"/>
  <c r="AL228" i="10" s="1"/>
  <c r="AI26" i="10"/>
  <c r="AK147" i="10"/>
  <c r="AL147" i="10" s="1"/>
  <c r="AH296" i="10"/>
  <c r="AJ296" i="10" s="1"/>
  <c r="AK296" i="10" s="1"/>
  <c r="AL296" i="10" s="1"/>
  <c r="AB71" i="10"/>
  <c r="AB42" i="10"/>
  <c r="AB13" i="10"/>
  <c r="AK271" i="10"/>
  <c r="AL271" i="10" s="1"/>
  <c r="AD42" i="10"/>
  <c r="AD71" i="10"/>
  <c r="AD13" i="10"/>
  <c r="AA71" i="10"/>
  <c r="AA42" i="10"/>
  <c r="AA13" i="10"/>
  <c r="H15" i="10"/>
  <c r="H73" i="10"/>
  <c r="AE77" i="10"/>
  <c r="AI17" i="10"/>
  <c r="AG222" i="10"/>
  <c r="V51" i="10"/>
  <c r="Q73" i="10"/>
  <c r="Q15" i="10"/>
  <c r="AK235" i="10"/>
  <c r="AL235" i="10" s="1"/>
  <c r="U73" i="10"/>
  <c r="U15" i="10"/>
  <c r="N73" i="10"/>
  <c r="N15" i="10"/>
  <c r="O73" i="10"/>
  <c r="O15" i="10"/>
  <c r="AG12" i="10"/>
  <c r="AC71" i="10"/>
  <c r="AC42" i="10"/>
  <c r="AC13" i="10"/>
  <c r="AK295" i="10"/>
  <c r="AL295" i="10" s="1"/>
  <c r="K73" i="10"/>
  <c r="K15" i="10"/>
  <c r="AK279" i="10"/>
  <c r="AL279" i="10" s="1"/>
  <c r="AI24" i="10"/>
  <c r="AK299" i="10"/>
  <c r="AL299" i="10" s="1"/>
  <c r="AH314" i="10"/>
  <c r="AJ314" i="10" s="1"/>
  <c r="AK314" i="10" s="1"/>
  <c r="AL314" i="10" s="1"/>
  <c r="AG23" i="10"/>
  <c r="AG26" i="10"/>
  <c r="S71" i="10"/>
  <c r="S42" i="10"/>
  <c r="S13" i="10"/>
  <c r="R73" i="10"/>
  <c r="R15" i="10"/>
  <c r="AK304" i="10"/>
  <c r="AL304" i="10" s="1"/>
  <c r="AK310" i="10"/>
  <c r="AL310" i="10" s="1"/>
  <c r="AH32" i="10"/>
  <c r="T38" i="10"/>
  <c r="AE83" i="10"/>
  <c r="AI23" i="10"/>
  <c r="AI25" i="10"/>
  <c r="AE69" i="10"/>
  <c r="AI9" i="10"/>
  <c r="AE79" i="10"/>
  <c r="AI19" i="10"/>
  <c r="AE88" i="10"/>
  <c r="AI28" i="10"/>
  <c r="AK172" i="10"/>
  <c r="AL172" i="10" s="1"/>
  <c r="AH315" i="10"/>
  <c r="AJ315" i="10" s="1"/>
  <c r="AK315" i="10" s="1"/>
  <c r="AL315" i="10" s="1"/>
  <c r="T51" i="10"/>
  <c r="J73" i="10"/>
  <c r="J15" i="10"/>
  <c r="L73" i="10"/>
  <c r="L15" i="10"/>
  <c r="AD51" i="10"/>
  <c r="Z71" i="10"/>
  <c r="Z42" i="10"/>
  <c r="Z13" i="10"/>
  <c r="AG6" i="10"/>
  <c r="AF38" i="10"/>
  <c r="AK280" i="10"/>
  <c r="AL280" i="10" s="1"/>
  <c r="AI10" i="10"/>
  <c r="AH38" i="10"/>
  <c r="AE74" i="10"/>
  <c r="AI14" i="10"/>
  <c r="AE80" i="10"/>
  <c r="AI20" i="10"/>
  <c r="AF138" i="10"/>
  <c r="AG138" i="10" s="1"/>
  <c r="W38" i="10"/>
  <c r="U38" i="10"/>
  <c r="AK226" i="10"/>
  <c r="AL226" i="10" s="1"/>
  <c r="AK283" i="10"/>
  <c r="AL283" i="10" s="1"/>
  <c r="AH25" i="10"/>
  <c r="AB51" i="10"/>
  <c r="I73" i="10"/>
  <c r="I15" i="10"/>
  <c r="AH237" i="10"/>
  <c r="AJ237" i="10" s="1"/>
  <c r="AK237" i="10" s="1"/>
  <c r="AL237" i="10" s="1"/>
  <c r="AE68" i="10"/>
  <c r="AI8" i="10"/>
  <c r="G73" i="10"/>
  <c r="G15" i="10"/>
  <c r="AK198" i="10"/>
  <c r="AL198" i="10" s="1"/>
  <c r="AK322" i="10"/>
  <c r="AL322" i="10" s="1"/>
  <c r="AK212" i="10"/>
  <c r="AL212" i="10" s="1"/>
  <c r="AG16" i="10"/>
  <c r="AF80" i="10" l="1"/>
  <c r="AF69" i="10"/>
  <c r="AF67" i="10"/>
  <c r="W73" i="10"/>
  <c r="AF94" i="10"/>
  <c r="AF84" i="10"/>
  <c r="AF83" i="10"/>
  <c r="AF66" i="10"/>
  <c r="AI37" i="10"/>
  <c r="AI97" i="10" s="1"/>
  <c r="AF88" i="10"/>
  <c r="AF92" i="10"/>
  <c r="AF72" i="10"/>
  <c r="AF90" i="10"/>
  <c r="AF76" i="10"/>
  <c r="AF85" i="10"/>
  <c r="AF81" i="10"/>
  <c r="AF70" i="10"/>
  <c r="AF86" i="10"/>
  <c r="AF79" i="10"/>
  <c r="AG36" i="10"/>
  <c r="AG92" i="10" s="1"/>
  <c r="AI36" i="10"/>
  <c r="AI96" i="10" s="1"/>
  <c r="AF77" i="10"/>
  <c r="AF68" i="10"/>
  <c r="AF74" i="10"/>
  <c r="AI249" i="10"/>
  <c r="AK249" i="10" s="1"/>
  <c r="AL249" i="10" s="1"/>
  <c r="AG37" i="10"/>
  <c r="AG97" i="10" s="1"/>
  <c r="AI120" i="10"/>
  <c r="AK120" i="10" s="1"/>
  <c r="AL120" i="10" s="1"/>
  <c r="AF11" i="10"/>
  <c r="AF13" i="10" s="1"/>
  <c r="AE71" i="10"/>
  <c r="AG7" i="10"/>
  <c r="AH41" i="10"/>
  <c r="AG46" i="10"/>
  <c r="AG44" i="10"/>
  <c r="AF47" i="10"/>
  <c r="AF98" i="10" s="1"/>
  <c r="AJ139" i="10"/>
  <c r="AK139" i="10" s="1"/>
  <c r="AL139" i="10" s="1"/>
  <c r="AG68" i="10"/>
  <c r="AI142" i="10"/>
  <c r="AG123" i="10"/>
  <c r="AH123" i="10" s="1"/>
  <c r="AJ123" i="10" s="1"/>
  <c r="AK123" i="10" s="1"/>
  <c r="AL123" i="10" s="1"/>
  <c r="AE13" i="10"/>
  <c r="AE15" i="10" s="1"/>
  <c r="AI7" i="10"/>
  <c r="AI121" i="10"/>
  <c r="AI46" i="10"/>
  <c r="AH8" i="10"/>
  <c r="AI119" i="10"/>
  <c r="AG122" i="10"/>
  <c r="AH122" i="10" s="1"/>
  <c r="AI44" i="10"/>
  <c r="AH21" i="10"/>
  <c r="AJ21" i="10" s="1"/>
  <c r="AJ24" i="10"/>
  <c r="AK24" i="10" s="1"/>
  <c r="AI143" i="10"/>
  <c r="AH143" i="10"/>
  <c r="AJ143" i="10" s="1"/>
  <c r="AI138" i="10"/>
  <c r="AH138" i="10"/>
  <c r="AJ138" i="10" s="1"/>
  <c r="AH26" i="10"/>
  <c r="N18" i="10"/>
  <c r="N75" i="10"/>
  <c r="AJ121" i="10"/>
  <c r="Y15" i="10"/>
  <c r="Y73" i="10"/>
  <c r="AH222" i="10"/>
  <c r="AJ222" i="10" s="1"/>
  <c r="AK222" i="10" s="1"/>
  <c r="AL222" i="10" s="1"/>
  <c r="T73" i="10"/>
  <c r="T15" i="10"/>
  <c r="Z73" i="10"/>
  <c r="Z15" i="10"/>
  <c r="AJ32" i="10"/>
  <c r="W75" i="10"/>
  <c r="W18" i="10"/>
  <c r="AE51" i="10"/>
  <c r="AG83" i="10"/>
  <c r="AH23" i="10"/>
  <c r="V73" i="10"/>
  <c r="V15" i="10"/>
  <c r="AH20" i="10"/>
  <c r="O75" i="10"/>
  <c r="O18" i="10"/>
  <c r="AG79" i="10"/>
  <c r="AH19" i="10"/>
  <c r="K75" i="10"/>
  <c r="K18" i="10"/>
  <c r="AJ25" i="10"/>
  <c r="AK25" i="10" s="1"/>
  <c r="AK17" i="10"/>
  <c r="H75" i="10"/>
  <c r="H18" i="10"/>
  <c r="AB73" i="10"/>
  <c r="AB15" i="10"/>
  <c r="AG74" i="10"/>
  <c r="AH14" i="10"/>
  <c r="AJ10" i="10"/>
  <c r="AK10" i="10" s="1"/>
  <c r="AG76" i="10"/>
  <c r="AH16" i="10"/>
  <c r="S73" i="10"/>
  <c r="S15" i="10"/>
  <c r="U75" i="10"/>
  <c r="U18" i="10"/>
  <c r="Q75" i="10"/>
  <c r="Q18" i="10"/>
  <c r="AA73" i="10"/>
  <c r="AA15" i="10"/>
  <c r="AG90" i="10"/>
  <c r="AH30" i="10"/>
  <c r="X15" i="10"/>
  <c r="X73" i="10"/>
  <c r="AG66" i="10"/>
  <c r="AH6" i="10"/>
  <c r="AJ6" i="10" s="1"/>
  <c r="AG72" i="10"/>
  <c r="AH12" i="10"/>
  <c r="M75" i="10"/>
  <c r="M18" i="10"/>
  <c r="AG69" i="10"/>
  <c r="AH9" i="10"/>
  <c r="J75" i="10"/>
  <c r="J18" i="10"/>
  <c r="I75" i="10"/>
  <c r="I18" i="10"/>
  <c r="AJ119" i="10"/>
  <c r="G75" i="10"/>
  <c r="G18" i="10"/>
  <c r="L75" i="10"/>
  <c r="L18" i="10"/>
  <c r="R75" i="10"/>
  <c r="R18" i="10"/>
  <c r="AJ142" i="10"/>
  <c r="AC73" i="10"/>
  <c r="AC15" i="10"/>
  <c r="AD15" i="10"/>
  <c r="AD73" i="10"/>
  <c r="P18" i="10"/>
  <c r="P75" i="10"/>
  <c r="AG88" i="10"/>
  <c r="AH28" i="10"/>
  <c r="AG70" i="10" l="1"/>
  <c r="AI77" i="10"/>
  <c r="AH36" i="10"/>
  <c r="AH92" i="10" s="1"/>
  <c r="AG80" i="10"/>
  <c r="AI88" i="10"/>
  <c r="AI66" i="10"/>
  <c r="AI85" i="10"/>
  <c r="AG94" i="10"/>
  <c r="AG86" i="10"/>
  <c r="AI81" i="10"/>
  <c r="AI83" i="10"/>
  <c r="AI68" i="10"/>
  <c r="AI70" i="10"/>
  <c r="AI92" i="10"/>
  <c r="AI80" i="10"/>
  <c r="AI74" i="10"/>
  <c r="AI67" i="10"/>
  <c r="AI90" i="10"/>
  <c r="AI76" i="10"/>
  <c r="AI79" i="10"/>
  <c r="AI86" i="10"/>
  <c r="AI69" i="10"/>
  <c r="AH79" i="10"/>
  <c r="AI94" i="10"/>
  <c r="AI84" i="10"/>
  <c r="AG84" i="10"/>
  <c r="AG77" i="10"/>
  <c r="AG51" i="10" s="1"/>
  <c r="AH77" i="10"/>
  <c r="AH90" i="10"/>
  <c r="AH72" i="10"/>
  <c r="AG81" i="10"/>
  <c r="AG67" i="10"/>
  <c r="AH86" i="10"/>
  <c r="AG85" i="10"/>
  <c r="AG96" i="10"/>
  <c r="AH37" i="10"/>
  <c r="AH97" i="10" s="1"/>
  <c r="AH68" i="10"/>
  <c r="AH69" i="10"/>
  <c r="AI72" i="10"/>
  <c r="AF51" i="10"/>
  <c r="AH81" i="10"/>
  <c r="AH85" i="10"/>
  <c r="AJ36" i="10"/>
  <c r="AJ92" i="10" s="1"/>
  <c r="AF42" i="10"/>
  <c r="AH46" i="10"/>
  <c r="AH96" i="10"/>
  <c r="AG11" i="10"/>
  <c r="AG42" i="10" s="1"/>
  <c r="AJ41" i="10"/>
  <c r="AJ44" i="10" s="1"/>
  <c r="AH7" i="10"/>
  <c r="AH67" i="10" s="1"/>
  <c r="AF71" i="10"/>
  <c r="AH44" i="10"/>
  <c r="AE73" i="10"/>
  <c r="AI11" i="10"/>
  <c r="AI71" i="10" s="1"/>
  <c r="AI47" i="10"/>
  <c r="AI98" i="10" s="1"/>
  <c r="AG47" i="10"/>
  <c r="AG98" i="10" s="1"/>
  <c r="AK142" i="10"/>
  <c r="AL142" i="10" s="1"/>
  <c r="AK121" i="10"/>
  <c r="AL121" i="10" s="1"/>
  <c r="AJ122" i="10"/>
  <c r="AK122" i="10" s="1"/>
  <c r="AL122" i="10" s="1"/>
  <c r="AK119" i="10"/>
  <c r="AL119" i="10" s="1"/>
  <c r="AJ8" i="10"/>
  <c r="AK143" i="10"/>
  <c r="AL143" i="10" s="1"/>
  <c r="AJ26" i="10"/>
  <c r="AK26" i="10" s="1"/>
  <c r="AJ12" i="10"/>
  <c r="AK12" i="10" s="1"/>
  <c r="AJ16" i="10"/>
  <c r="AK16" i="10" s="1"/>
  <c r="AL16" i="10" s="1"/>
  <c r="AJ23" i="10"/>
  <c r="AK23" i="10" s="1"/>
  <c r="AL23" i="10" s="1"/>
  <c r="AJ19" i="10"/>
  <c r="AK19" i="10" s="1"/>
  <c r="AL19" i="10" s="1"/>
  <c r="AJ30" i="10"/>
  <c r="AK30" i="10" s="1"/>
  <c r="AL30" i="10" s="1"/>
  <c r="AK138" i="10"/>
  <c r="AL138" i="10" s="1"/>
  <c r="AD75" i="10"/>
  <c r="AD18" i="10"/>
  <c r="AL10" i="10"/>
  <c r="H118" i="10"/>
  <c r="H40" i="10"/>
  <c r="H22" i="10"/>
  <c r="H78" i="10"/>
  <c r="H39" i="10"/>
  <c r="Y18" i="10"/>
  <c r="Y75" i="10"/>
  <c r="AC75" i="10"/>
  <c r="AC18" i="10"/>
  <c r="L78" i="10"/>
  <c r="L40" i="10"/>
  <c r="L22" i="10"/>
  <c r="L118" i="10"/>
  <c r="L39" i="10"/>
  <c r="AJ9" i="10"/>
  <c r="AL25" i="10"/>
  <c r="Q118" i="10"/>
  <c r="Q22" i="10"/>
  <c r="Q78" i="10"/>
  <c r="Q39" i="10"/>
  <c r="Q40" i="10"/>
  <c r="AJ14" i="10"/>
  <c r="T75" i="10"/>
  <c r="T18" i="10"/>
  <c r="P118" i="10"/>
  <c r="P78" i="10"/>
  <c r="P22" i="10"/>
  <c r="P40" i="10"/>
  <c r="P39" i="10"/>
  <c r="AE75" i="10"/>
  <c r="AE18" i="10"/>
  <c r="U40" i="10"/>
  <c r="U78" i="10"/>
  <c r="U22" i="10"/>
  <c r="AJ20" i="10"/>
  <c r="I118" i="10"/>
  <c r="I40" i="10"/>
  <c r="I22" i="10"/>
  <c r="I78" i="10"/>
  <c r="I39" i="10"/>
  <c r="AK6" i="10"/>
  <c r="AK32" i="10"/>
  <c r="AK21" i="10"/>
  <c r="R118" i="10"/>
  <c r="R40" i="10"/>
  <c r="R78" i="10"/>
  <c r="R22" i="10"/>
  <c r="R39" i="10"/>
  <c r="M118" i="10"/>
  <c r="M40" i="10"/>
  <c r="M78" i="10"/>
  <c r="M22" i="10"/>
  <c r="M39" i="10"/>
  <c r="K118" i="10"/>
  <c r="K78" i="10"/>
  <c r="K40" i="10"/>
  <c r="K22" i="10"/>
  <c r="K39" i="10"/>
  <c r="V75" i="10"/>
  <c r="V18" i="10"/>
  <c r="W78" i="10"/>
  <c r="W22" i="10"/>
  <c r="W40" i="10"/>
  <c r="Z75" i="10"/>
  <c r="Z18" i="10"/>
  <c r="G78" i="10"/>
  <c r="G118" i="10"/>
  <c r="G136" i="10" s="1"/>
  <c r="G40" i="10"/>
  <c r="G22" i="10"/>
  <c r="G39" i="10"/>
  <c r="J118" i="10"/>
  <c r="J136" i="10" s="1"/>
  <c r="J78" i="10"/>
  <c r="J40" i="10"/>
  <c r="J22" i="10"/>
  <c r="J39" i="10"/>
  <c r="AB75" i="10"/>
  <c r="AB18" i="10"/>
  <c r="N118" i="10"/>
  <c r="N40" i="10"/>
  <c r="N78" i="10"/>
  <c r="N22" i="10"/>
  <c r="N39" i="10"/>
  <c r="X18" i="10"/>
  <c r="X75" i="10"/>
  <c r="AL17" i="10"/>
  <c r="AF73" i="10"/>
  <c r="AF15" i="10"/>
  <c r="AJ28" i="10"/>
  <c r="AA75" i="10"/>
  <c r="AA18" i="10"/>
  <c r="S75" i="10"/>
  <c r="S18" i="10"/>
  <c r="O78" i="10"/>
  <c r="O118" i="10"/>
  <c r="O22" i="10"/>
  <c r="O40" i="10"/>
  <c r="O39" i="10"/>
  <c r="AL24" i="10"/>
  <c r="AH80" i="10" l="1"/>
  <c r="AH66" i="10"/>
  <c r="AH70" i="10"/>
  <c r="AH76" i="10"/>
  <c r="AH74" i="10"/>
  <c r="AH51" i="10" s="1"/>
  <c r="AJ85" i="10"/>
  <c r="AH94" i="10"/>
  <c r="AH84" i="10"/>
  <c r="AH88" i="10"/>
  <c r="AH83" i="10"/>
  <c r="AI51" i="10"/>
  <c r="AJ70" i="10"/>
  <c r="AJ84" i="10"/>
  <c r="AJ7" i="10"/>
  <c r="AJ67" i="10" s="1"/>
  <c r="AH11" i="10"/>
  <c r="AH42" i="10" s="1"/>
  <c r="AJ37" i="10"/>
  <c r="AJ97" i="10" s="1"/>
  <c r="AJ77" i="10"/>
  <c r="AK36" i="10"/>
  <c r="AK85" i="10" s="1"/>
  <c r="N136" i="10"/>
  <c r="N137" i="10" s="1"/>
  <c r="I136" i="10"/>
  <c r="I137" i="10" s="1"/>
  <c r="H136" i="10"/>
  <c r="T136" i="10" s="1"/>
  <c r="K136" i="10"/>
  <c r="S136" i="10"/>
  <c r="AJ66" i="10"/>
  <c r="AJ94" i="10"/>
  <c r="AJ81" i="10"/>
  <c r="R136" i="10"/>
  <c r="R137" i="10" s="1"/>
  <c r="M136" i="10"/>
  <c r="M137" i="10" s="1"/>
  <c r="P136" i="10"/>
  <c r="P137" i="10" s="1"/>
  <c r="Q136" i="10"/>
  <c r="Q137" i="10" s="1"/>
  <c r="L136" i="10"/>
  <c r="L137" i="10" s="1"/>
  <c r="O136" i="10"/>
  <c r="O137" i="10" s="1"/>
  <c r="J137" i="10"/>
  <c r="AJ68" i="10"/>
  <c r="AG71" i="10"/>
  <c r="AG13" i="10"/>
  <c r="AG15" i="10" s="1"/>
  <c r="AK41" i="10"/>
  <c r="AJ96" i="10"/>
  <c r="AJ46" i="10"/>
  <c r="AI13" i="10"/>
  <c r="AI73" i="10" s="1"/>
  <c r="AI42" i="10"/>
  <c r="AH47" i="10"/>
  <c r="AH98" i="10" s="1"/>
  <c r="AJ86" i="10"/>
  <c r="AK8" i="10"/>
  <c r="AL8" i="10" s="1"/>
  <c r="AJ72" i="10"/>
  <c r="AJ76" i="10"/>
  <c r="AJ83" i="10"/>
  <c r="AJ90" i="10"/>
  <c r="AJ79" i="10"/>
  <c r="AC40" i="10"/>
  <c r="AC78" i="10"/>
  <c r="AC22" i="10"/>
  <c r="H82" i="10"/>
  <c r="H27" i="10"/>
  <c r="S78" i="10"/>
  <c r="S40" i="10"/>
  <c r="S22" i="10"/>
  <c r="K82" i="10"/>
  <c r="K27" i="10"/>
  <c r="AL26" i="10"/>
  <c r="I82" i="10"/>
  <c r="I27" i="10"/>
  <c r="AJ80" i="10"/>
  <c r="AK20" i="10"/>
  <c r="AJ74" i="10"/>
  <c r="AK14" i="10"/>
  <c r="AJ69" i="10"/>
  <c r="AK9" i="10"/>
  <c r="Z22" i="10"/>
  <c r="Z40" i="10"/>
  <c r="Z78" i="10"/>
  <c r="M82" i="10"/>
  <c r="M27" i="10"/>
  <c r="W39" i="10"/>
  <c r="AE39" i="10"/>
  <c r="X39" i="10"/>
  <c r="Z39" i="10"/>
  <c r="Y39" i="10"/>
  <c r="V39" i="10"/>
  <c r="AI39" i="10"/>
  <c r="U39" i="10"/>
  <c r="AB39" i="10"/>
  <c r="AA39" i="10"/>
  <c r="S39" i="10"/>
  <c r="AD39" i="10"/>
  <c r="AC39" i="10"/>
  <c r="T39" i="10"/>
  <c r="AK39" i="10"/>
  <c r="U27" i="10"/>
  <c r="U82" i="10"/>
  <c r="AH39" i="10"/>
  <c r="Y78" i="10"/>
  <c r="Y22" i="10"/>
  <c r="Y40" i="10"/>
  <c r="N82" i="10"/>
  <c r="N27" i="10"/>
  <c r="AA22" i="10"/>
  <c r="AA40" i="10"/>
  <c r="AA78" i="10"/>
  <c r="AB78" i="10"/>
  <c r="AB40" i="10"/>
  <c r="AB22" i="10"/>
  <c r="G82" i="10"/>
  <c r="G27" i="10"/>
  <c r="W82" i="10"/>
  <c r="W27" i="10"/>
  <c r="AL21" i="10"/>
  <c r="AL12" i="10"/>
  <c r="AE78" i="10"/>
  <c r="AE40" i="10"/>
  <c r="AE22" i="10"/>
  <c r="O82" i="10"/>
  <c r="O27" i="10"/>
  <c r="AL6" i="10"/>
  <c r="P82" i="10"/>
  <c r="P27" i="10"/>
  <c r="L82" i="10"/>
  <c r="L27" i="10"/>
  <c r="AG39" i="10"/>
  <c r="AJ39" i="10"/>
  <c r="T78" i="10"/>
  <c r="T22" i="10"/>
  <c r="T40" i="10"/>
  <c r="AJ88" i="10"/>
  <c r="AK28" i="10"/>
  <c r="X78" i="10"/>
  <c r="X40" i="10"/>
  <c r="X22" i="10"/>
  <c r="AF39" i="10"/>
  <c r="Z118" i="10"/>
  <c r="Y118" i="10"/>
  <c r="AD118" i="10"/>
  <c r="V118" i="10"/>
  <c r="AC118" i="10"/>
  <c r="AA118" i="10"/>
  <c r="W118" i="10"/>
  <c r="U118" i="10"/>
  <c r="AE118" i="10" s="1"/>
  <c r="G137" i="10"/>
  <c r="X118" i="10"/>
  <c r="T118" i="10"/>
  <c r="S118" i="10"/>
  <c r="AB118" i="10"/>
  <c r="V40" i="10"/>
  <c r="V78" i="10"/>
  <c r="V22" i="10"/>
  <c r="R27" i="10"/>
  <c r="R82" i="10"/>
  <c r="AL32" i="10"/>
  <c r="Q82" i="10"/>
  <c r="Q27" i="10"/>
  <c r="AD40" i="10"/>
  <c r="AD78" i="10"/>
  <c r="AD22" i="10"/>
  <c r="AF18" i="10"/>
  <c r="AF75" i="10"/>
  <c r="J27" i="10"/>
  <c r="J82" i="10"/>
  <c r="AG73" i="10"/>
  <c r="AK7" i="10" l="1"/>
  <c r="AJ11" i="10"/>
  <c r="AJ71" i="10" s="1"/>
  <c r="AH71" i="10"/>
  <c r="AH13" i="10"/>
  <c r="AK37" i="10"/>
  <c r="AK97" i="10" s="1"/>
  <c r="AK94" i="10"/>
  <c r="AK76" i="10"/>
  <c r="AK81" i="10"/>
  <c r="AK86" i="10"/>
  <c r="AK90" i="10"/>
  <c r="AK66" i="10"/>
  <c r="AK79" i="10"/>
  <c r="AK70" i="10"/>
  <c r="AK92" i="10"/>
  <c r="AK84" i="10"/>
  <c r="AK72" i="10"/>
  <c r="AK77" i="10"/>
  <c r="AK68" i="10"/>
  <c r="AK83" i="10"/>
  <c r="AK67" i="10"/>
  <c r="J330" i="10"/>
  <c r="AD136" i="10"/>
  <c r="V136" i="10"/>
  <c r="H137" i="10"/>
  <c r="V137" i="10" s="1"/>
  <c r="V330" i="10" s="1"/>
  <c r="Q330" i="10"/>
  <c r="M330" i="10"/>
  <c r="R330" i="10"/>
  <c r="O330" i="10"/>
  <c r="I330" i="10"/>
  <c r="L330" i="10"/>
  <c r="N330" i="10"/>
  <c r="W136" i="10"/>
  <c r="K137" i="10"/>
  <c r="AL7" i="10"/>
  <c r="X136" i="10"/>
  <c r="Y136" i="10"/>
  <c r="AB136" i="10"/>
  <c r="Z136" i="10"/>
  <c r="P330" i="10"/>
  <c r="U136" i="10"/>
  <c r="AE136" i="10" s="1"/>
  <c r="AC136" i="10"/>
  <c r="AA136" i="10"/>
  <c r="AI15" i="10"/>
  <c r="AI18" i="10" s="1"/>
  <c r="AK96" i="10"/>
  <c r="AK46" i="10"/>
  <c r="AL41" i="10"/>
  <c r="AK44" i="10"/>
  <c r="AK11" i="10"/>
  <c r="AK13" i="10" s="1"/>
  <c r="AJ13" i="10"/>
  <c r="AJ15" i="10" s="1"/>
  <c r="AJ42" i="10"/>
  <c r="AJ47" i="10"/>
  <c r="AJ98" i="10" s="1"/>
  <c r="AJ51" i="10"/>
  <c r="AF118" i="10"/>
  <c r="AG118" i="10" s="1"/>
  <c r="AH118" i="10" s="1"/>
  <c r="G87" i="10"/>
  <c r="G29" i="10"/>
  <c r="K87" i="10"/>
  <c r="K29" i="10"/>
  <c r="AK88" i="10"/>
  <c r="AL28" i="10"/>
  <c r="AB82" i="10"/>
  <c r="AB27" i="10"/>
  <c r="U87" i="10"/>
  <c r="U29" i="10"/>
  <c r="AK80" i="10"/>
  <c r="AL20" i="10"/>
  <c r="AF78" i="10"/>
  <c r="AF22" i="10"/>
  <c r="AF40" i="10"/>
  <c r="AD27" i="10"/>
  <c r="AD82" i="10"/>
  <c r="AG18" i="10"/>
  <c r="AG75" i="10"/>
  <c r="G330" i="10"/>
  <c r="S137" i="10"/>
  <c r="S330" i="10" s="1"/>
  <c r="Z82" i="10"/>
  <c r="Z27" i="10"/>
  <c r="N87" i="10"/>
  <c r="N29" i="10"/>
  <c r="H29" i="10"/>
  <c r="H87" i="10"/>
  <c r="Q87" i="10"/>
  <c r="Q29" i="10"/>
  <c r="V82" i="10"/>
  <c r="V27" i="10"/>
  <c r="L87" i="10"/>
  <c r="L29" i="10"/>
  <c r="I87" i="10"/>
  <c r="I29" i="10"/>
  <c r="S27" i="10"/>
  <c r="S82" i="10"/>
  <c r="O87" i="10"/>
  <c r="O29" i="10"/>
  <c r="Y82" i="10"/>
  <c r="Y27" i="10"/>
  <c r="AC82" i="10"/>
  <c r="AC27" i="10"/>
  <c r="J29" i="10"/>
  <c r="J87" i="10"/>
  <c r="AH73" i="10"/>
  <c r="AH15" i="10"/>
  <c r="X82" i="10"/>
  <c r="X27" i="10"/>
  <c r="T82" i="10"/>
  <c r="T27" i="10"/>
  <c r="P87" i="10"/>
  <c r="P29" i="10"/>
  <c r="W87" i="10"/>
  <c r="W29" i="10"/>
  <c r="AK69" i="10"/>
  <c r="AL9" i="10"/>
  <c r="AK74" i="10"/>
  <c r="AL14" i="10"/>
  <c r="R87" i="10"/>
  <c r="R29" i="10"/>
  <c r="AE82" i="10"/>
  <c r="AE27" i="10"/>
  <c r="AA82" i="10"/>
  <c r="AA27" i="10"/>
  <c r="M29" i="10"/>
  <c r="M87" i="10"/>
  <c r="AK51" i="10" l="1"/>
  <c r="AI75" i="10"/>
  <c r="AB137" i="10"/>
  <c r="AB330" i="10" s="1"/>
  <c r="AI118" i="10"/>
  <c r="T137" i="10"/>
  <c r="T330" i="10" s="1"/>
  <c r="U137" i="10"/>
  <c r="U330" i="10" s="1"/>
  <c r="Y137" i="10"/>
  <c r="Y330" i="10" s="1"/>
  <c r="H330" i="10"/>
  <c r="AK71" i="10"/>
  <c r="W137" i="10"/>
  <c r="W330" i="10" s="1"/>
  <c r="AC137" i="10"/>
  <c r="AC330" i="10" s="1"/>
  <c r="AA137" i="10"/>
  <c r="AA330" i="10" s="1"/>
  <c r="K330" i="10"/>
  <c r="X137" i="10"/>
  <c r="X330" i="10" s="1"/>
  <c r="Z137" i="10"/>
  <c r="Z330" i="10" s="1"/>
  <c r="AF136" i="10"/>
  <c r="AI136" i="10" s="1"/>
  <c r="AD137" i="10"/>
  <c r="AD330" i="10" s="1"/>
  <c r="AJ73" i="10"/>
  <c r="AK42" i="10"/>
  <c r="AL11" i="10"/>
  <c r="AK47" i="10"/>
  <c r="AK98" i="10" s="1"/>
  <c r="AE137" i="10"/>
  <c r="AI22" i="10"/>
  <c r="AI78" i="10"/>
  <c r="AI40" i="10"/>
  <c r="I89" i="10"/>
  <c r="I31" i="10"/>
  <c r="V29" i="10"/>
  <c r="V87" i="10"/>
  <c r="Z87" i="10"/>
  <c r="Z29" i="10"/>
  <c r="U31" i="10"/>
  <c r="U89" i="10"/>
  <c r="W89" i="10"/>
  <c r="W31" i="10"/>
  <c r="Y87" i="10"/>
  <c r="Y29" i="10"/>
  <c r="Q89" i="10"/>
  <c r="Q31" i="10"/>
  <c r="T87" i="10"/>
  <c r="T29" i="10"/>
  <c r="X87" i="10"/>
  <c r="X29" i="10"/>
  <c r="K89" i="10"/>
  <c r="K31" i="10"/>
  <c r="AE87" i="10"/>
  <c r="AE29" i="10"/>
  <c r="S87" i="10"/>
  <c r="S29" i="10"/>
  <c r="AG78" i="10"/>
  <c r="AG22" i="10"/>
  <c r="AG40" i="10"/>
  <c r="R89" i="10"/>
  <c r="R31" i="10"/>
  <c r="O89" i="10"/>
  <c r="O31" i="10"/>
  <c r="AD87" i="10"/>
  <c r="AD29" i="10"/>
  <c r="AF27" i="10"/>
  <c r="AF82" i="10"/>
  <c r="AA87" i="10"/>
  <c r="AA29" i="10"/>
  <c r="AJ118" i="10"/>
  <c r="AK118" i="10" s="1"/>
  <c r="AL118" i="10" s="1"/>
  <c r="AC87" i="10"/>
  <c r="AC29" i="10"/>
  <c r="L89" i="10"/>
  <c r="L31" i="10"/>
  <c r="H31" i="10"/>
  <c r="H89" i="10"/>
  <c r="AB87" i="10"/>
  <c r="AB29" i="10"/>
  <c r="G89" i="10"/>
  <c r="G31" i="10"/>
  <c r="P89" i="10"/>
  <c r="P31" i="10"/>
  <c r="J89" i="10"/>
  <c r="J31" i="10"/>
  <c r="AK73" i="10"/>
  <c r="AK15" i="10"/>
  <c r="AL13" i="10"/>
  <c r="M89" i="10"/>
  <c r="M31" i="10"/>
  <c r="AH75" i="10"/>
  <c r="AH18" i="10"/>
  <c r="N89" i="10"/>
  <c r="N31" i="10"/>
  <c r="AJ75" i="10"/>
  <c r="AJ18" i="10"/>
  <c r="AF137" i="10" l="1"/>
  <c r="AF330" i="10" s="1"/>
  <c r="AG136" i="10"/>
  <c r="AL47" i="10"/>
  <c r="V89" i="10"/>
  <c r="V31" i="10"/>
  <c r="AK75" i="10"/>
  <c r="AK18" i="10"/>
  <c r="AL15" i="10"/>
  <c r="AB89" i="10"/>
  <c r="AB31" i="10"/>
  <c r="AA89" i="10"/>
  <c r="AA31" i="10"/>
  <c r="S89" i="10"/>
  <c r="S31" i="10"/>
  <c r="T89" i="10"/>
  <c r="T31" i="10"/>
  <c r="W91" i="10"/>
  <c r="W33" i="10"/>
  <c r="I91" i="10"/>
  <c r="I33" i="10"/>
  <c r="J33" i="10"/>
  <c r="J91" i="10"/>
  <c r="H91" i="10"/>
  <c r="H33" i="10"/>
  <c r="AE89" i="10"/>
  <c r="AE31" i="10"/>
  <c r="M33" i="10"/>
  <c r="M91" i="10"/>
  <c r="L91" i="10"/>
  <c r="L33" i="10"/>
  <c r="AF87" i="10"/>
  <c r="AF29" i="10"/>
  <c r="R91" i="10"/>
  <c r="R33" i="10"/>
  <c r="U33" i="10"/>
  <c r="U91" i="10"/>
  <c r="P91" i="10"/>
  <c r="P33" i="10"/>
  <c r="K91" i="10"/>
  <c r="K33" i="10"/>
  <c r="Q91" i="10"/>
  <c r="Q33" i="10"/>
  <c r="Z31" i="10"/>
  <c r="Z89" i="10"/>
  <c r="AI82" i="10"/>
  <c r="AI27" i="10"/>
  <c r="N91" i="10"/>
  <c r="N33" i="10"/>
  <c r="AH78" i="10"/>
  <c r="AH40" i="10"/>
  <c r="AH22" i="10"/>
  <c r="AJ22" i="10"/>
  <c r="AJ78" i="10"/>
  <c r="AJ40" i="10"/>
  <c r="AC89" i="10"/>
  <c r="AC31" i="10"/>
  <c r="AD89" i="10"/>
  <c r="AD31" i="10"/>
  <c r="AE330" i="10"/>
  <c r="O91" i="10"/>
  <c r="O33" i="10"/>
  <c r="G91" i="10"/>
  <c r="G33" i="10"/>
  <c r="AG82" i="10"/>
  <c r="AG27" i="10"/>
  <c r="X31" i="10"/>
  <c r="X89" i="10"/>
  <c r="Y89" i="10"/>
  <c r="Y31" i="10"/>
  <c r="AG137" i="10" l="1"/>
  <c r="AG330" i="10" s="1"/>
  <c r="AI137" i="10"/>
  <c r="AI330" i="10" s="1"/>
  <c r="AH136" i="10"/>
  <c r="AJ136" i="10" s="1"/>
  <c r="AK136" i="10" s="1"/>
  <c r="AL136" i="10" s="1"/>
  <c r="W93" i="10"/>
  <c r="W35" i="10"/>
  <c r="P93" i="10"/>
  <c r="P35" i="10"/>
  <c r="AF89" i="10"/>
  <c r="AF31" i="10"/>
  <c r="AB91" i="10"/>
  <c r="AB33" i="10"/>
  <c r="AG87" i="10"/>
  <c r="AG29" i="10"/>
  <c r="T91" i="10"/>
  <c r="T33" i="10"/>
  <c r="L93" i="10"/>
  <c r="L35" i="10"/>
  <c r="M93" i="10"/>
  <c r="M35" i="10"/>
  <c r="J35" i="10"/>
  <c r="J93" i="10"/>
  <c r="K35" i="10"/>
  <c r="K93" i="10"/>
  <c r="Y91" i="10"/>
  <c r="Y33" i="10"/>
  <c r="G93" i="10"/>
  <c r="G35" i="10"/>
  <c r="AD91" i="10"/>
  <c r="AD33" i="10"/>
  <c r="AI87" i="10"/>
  <c r="AI29" i="10"/>
  <c r="AE91" i="10"/>
  <c r="AE33" i="10"/>
  <c r="S91" i="10"/>
  <c r="S33" i="10"/>
  <c r="AK40" i="10"/>
  <c r="AK78" i="10"/>
  <c r="AK22" i="10"/>
  <c r="AL18" i="10"/>
  <c r="Q93" i="10"/>
  <c r="Q35" i="10"/>
  <c r="N93" i="10"/>
  <c r="N35" i="10"/>
  <c r="AC91" i="10"/>
  <c r="AC33" i="10"/>
  <c r="AJ82" i="10"/>
  <c r="AJ27" i="10"/>
  <c r="U93" i="10"/>
  <c r="U35" i="10"/>
  <c r="H93" i="10"/>
  <c r="H35" i="10"/>
  <c r="I93" i="10"/>
  <c r="I35" i="10"/>
  <c r="AA91" i="10"/>
  <c r="AA33" i="10"/>
  <c r="V91" i="10"/>
  <c r="V33" i="10"/>
  <c r="O93" i="10"/>
  <c r="O35" i="10"/>
  <c r="X33" i="10"/>
  <c r="X91" i="10"/>
  <c r="AH82" i="10"/>
  <c r="AH27" i="10"/>
  <c r="Z91" i="10"/>
  <c r="Z33" i="10"/>
  <c r="R93" i="10"/>
  <c r="R35" i="10"/>
  <c r="AH137" i="10" l="1"/>
  <c r="AH330" i="10" s="1"/>
  <c r="K216" i="10"/>
  <c r="K217" i="10" s="1"/>
  <c r="K250" i="10" s="1"/>
  <c r="K49" i="10" s="1"/>
  <c r="K99" i="10" s="1"/>
  <c r="I216" i="10"/>
  <c r="I217" i="10" s="1"/>
  <c r="I328" i="10" s="1"/>
  <c r="I50" i="10" s="1"/>
  <c r="I100" i="10" s="1"/>
  <c r="P216" i="10"/>
  <c r="P217" i="10" s="1"/>
  <c r="P328" i="10" s="1"/>
  <c r="P50" i="10" s="1"/>
  <c r="P100" i="10" s="1"/>
  <c r="J216" i="10"/>
  <c r="J217" i="10" s="1"/>
  <c r="H216" i="10"/>
  <c r="H217" i="10" s="1"/>
  <c r="H328" i="10" s="1"/>
  <c r="H50" i="10" s="1"/>
  <c r="M216" i="10"/>
  <c r="M217" i="10" s="1"/>
  <c r="M250" i="10" s="1"/>
  <c r="M49" i="10" s="1"/>
  <c r="M99" i="10" s="1"/>
  <c r="R216" i="10"/>
  <c r="R217" i="10" s="1"/>
  <c r="R250" i="10" s="1"/>
  <c r="R49" i="10" s="1"/>
  <c r="R99" i="10" s="1"/>
  <c r="N216" i="10"/>
  <c r="N217" i="10" s="1"/>
  <c r="N250" i="10" s="1"/>
  <c r="N49" i="10" s="1"/>
  <c r="N99" i="10" s="1"/>
  <c r="G216" i="10"/>
  <c r="O216" i="10"/>
  <c r="O217" i="10" s="1"/>
  <c r="O328" i="10" s="1"/>
  <c r="O50" i="10" s="1"/>
  <c r="O100" i="10" s="1"/>
  <c r="Q216" i="10"/>
  <c r="Q217" i="10" s="1"/>
  <c r="Q328" i="10" s="1"/>
  <c r="Q50" i="10" s="1"/>
  <c r="Q100" i="10" s="1"/>
  <c r="L216" i="10"/>
  <c r="L217" i="10" s="1"/>
  <c r="L250" i="10" s="1"/>
  <c r="L49" i="10" s="1"/>
  <c r="L99" i="10" s="1"/>
  <c r="K328" i="10"/>
  <c r="K50" i="10" s="1"/>
  <c r="K100" i="10" s="1"/>
  <c r="K95" i="10"/>
  <c r="K48" i="10"/>
  <c r="R95" i="10"/>
  <c r="R48" i="10"/>
  <c r="O95" i="10"/>
  <c r="O48" i="10"/>
  <c r="I95" i="10"/>
  <c r="I48" i="10"/>
  <c r="AC93" i="10"/>
  <c r="AC35" i="10"/>
  <c r="AD93" i="10"/>
  <c r="AD35" i="10"/>
  <c r="AF91" i="10"/>
  <c r="AF33" i="10"/>
  <c r="Z93" i="10"/>
  <c r="Z35" i="10"/>
  <c r="H95" i="10"/>
  <c r="H48" i="10"/>
  <c r="N95" i="10"/>
  <c r="N48" i="10"/>
  <c r="AE93" i="10"/>
  <c r="AE35" i="10"/>
  <c r="G95" i="10"/>
  <c r="G48" i="10"/>
  <c r="M95" i="10"/>
  <c r="M48" i="10"/>
  <c r="T93" i="10"/>
  <c r="T35" i="10"/>
  <c r="P95" i="10"/>
  <c r="P48" i="10"/>
  <c r="AK82" i="10"/>
  <c r="AK27" i="10"/>
  <c r="AL22" i="10"/>
  <c r="X35" i="10"/>
  <c r="X93" i="10"/>
  <c r="AH87" i="10"/>
  <c r="AH29" i="10"/>
  <c r="V93" i="10"/>
  <c r="V35" i="10"/>
  <c r="U95" i="10"/>
  <c r="U48" i="10"/>
  <c r="Q95" i="10"/>
  <c r="Q48" i="10"/>
  <c r="Y93" i="10"/>
  <c r="Y35" i="10"/>
  <c r="L95" i="10"/>
  <c r="L48" i="10"/>
  <c r="AG89" i="10"/>
  <c r="AG31" i="10"/>
  <c r="W95" i="10"/>
  <c r="W48" i="10"/>
  <c r="J95" i="10"/>
  <c r="J48" i="10"/>
  <c r="AA93" i="10"/>
  <c r="AA35" i="10"/>
  <c r="AJ87" i="10"/>
  <c r="AJ29" i="10"/>
  <c r="S93" i="10"/>
  <c r="S35" i="10"/>
  <c r="AI89" i="10"/>
  <c r="AI31" i="10"/>
  <c r="AB93" i="10"/>
  <c r="AB35" i="10"/>
  <c r="AJ137" i="10" l="1"/>
  <c r="AJ330" i="10" s="1"/>
  <c r="J328" i="10"/>
  <c r="J50" i="10" s="1"/>
  <c r="J100" i="10" s="1"/>
  <c r="P331" i="10"/>
  <c r="I331" i="10"/>
  <c r="V216" i="10"/>
  <c r="M328" i="10"/>
  <c r="M50" i="10" s="1"/>
  <c r="M100" i="10" s="1"/>
  <c r="O331" i="10"/>
  <c r="O250" i="10"/>
  <c r="O49" i="10" s="1"/>
  <c r="O99" i="10" s="1"/>
  <c r="M331" i="10"/>
  <c r="I250" i="10"/>
  <c r="I49" i="10" s="1"/>
  <c r="I99" i="10" s="1"/>
  <c r="J331" i="10"/>
  <c r="N331" i="10"/>
  <c r="H331" i="10"/>
  <c r="H250" i="10"/>
  <c r="H49" i="10" s="1"/>
  <c r="H99" i="10" s="1"/>
  <c r="J250" i="10"/>
  <c r="J49" i="10" s="1"/>
  <c r="J99" i="10" s="1"/>
  <c r="X216" i="10"/>
  <c r="Q331" i="10"/>
  <c r="R331" i="10"/>
  <c r="AB216" i="10"/>
  <c r="L331" i="10"/>
  <c r="N328" i="10"/>
  <c r="N50" i="10" s="1"/>
  <c r="N100" i="10" s="1"/>
  <c r="W216" i="10"/>
  <c r="G217" i="10"/>
  <c r="G331" i="10" s="1"/>
  <c r="K331" i="10"/>
  <c r="AC216" i="10"/>
  <c r="AD216" i="10"/>
  <c r="R328" i="10"/>
  <c r="R50" i="10" s="1"/>
  <c r="R100" i="10" s="1"/>
  <c r="AA216" i="10"/>
  <c r="U216" i="10"/>
  <c r="AE216" i="10" s="1"/>
  <c r="Z216" i="10"/>
  <c r="S216" i="10"/>
  <c r="T216" i="10"/>
  <c r="P250" i="10"/>
  <c r="P49" i="10" s="1"/>
  <c r="P99" i="10" s="1"/>
  <c r="L328" i="10"/>
  <c r="L50" i="10" s="1"/>
  <c r="L100" i="10" s="1"/>
  <c r="Y216" i="10"/>
  <c r="Q250" i="10"/>
  <c r="Q49" i="10" s="1"/>
  <c r="Q99" i="10" s="1"/>
  <c r="H100" i="10"/>
  <c r="T95" i="10"/>
  <c r="T48" i="10"/>
  <c r="S95" i="10"/>
  <c r="S48" i="10"/>
  <c r="AG91" i="10"/>
  <c r="AG33" i="10"/>
  <c r="AK87" i="10"/>
  <c r="AK29" i="10"/>
  <c r="AL27" i="10"/>
  <c r="AJ89" i="10"/>
  <c r="AJ31" i="10"/>
  <c r="AH89" i="10"/>
  <c r="AH31" i="10"/>
  <c r="AB95" i="10"/>
  <c r="AB48" i="10"/>
  <c r="Z95" i="10"/>
  <c r="Z48" i="10"/>
  <c r="AD95" i="10"/>
  <c r="AD48" i="10"/>
  <c r="AA95" i="10"/>
  <c r="AA48" i="10"/>
  <c r="AC95" i="10"/>
  <c r="AC48" i="10"/>
  <c r="V95" i="10"/>
  <c r="V48" i="10"/>
  <c r="AE95" i="10"/>
  <c r="AE48" i="10"/>
  <c r="AI33" i="10"/>
  <c r="AI91" i="10"/>
  <c r="Y95" i="10"/>
  <c r="Y48" i="10"/>
  <c r="X95" i="10"/>
  <c r="X48" i="10"/>
  <c r="AF93" i="10"/>
  <c r="AF35" i="10"/>
  <c r="AK137" i="10" l="1"/>
  <c r="AL137" i="10" s="1"/>
  <c r="W217" i="10"/>
  <c r="W331" i="10" s="1"/>
  <c r="AC217" i="10"/>
  <c r="AC331" i="10" s="1"/>
  <c r="V217" i="10"/>
  <c r="V331" i="10" s="1"/>
  <c r="T217" i="10"/>
  <c r="T331" i="10" s="1"/>
  <c r="AA217" i="10"/>
  <c r="AA331" i="10" s="1"/>
  <c r="Z217" i="10"/>
  <c r="Z331" i="10" s="1"/>
  <c r="U217" i="10"/>
  <c r="U331" i="10" s="1"/>
  <c r="AF216" i="10"/>
  <c r="AI216" i="10" s="1"/>
  <c r="Y217" i="10"/>
  <c r="Y331" i="10" s="1"/>
  <c r="S217" i="10"/>
  <c r="S331" i="10" s="1"/>
  <c r="AD217" i="10"/>
  <c r="AD331" i="10" s="1"/>
  <c r="AB217" i="10"/>
  <c r="AB331" i="10" s="1"/>
  <c r="G250" i="10"/>
  <c r="Z250" i="10" s="1"/>
  <c r="G328" i="10"/>
  <c r="AC328" i="10" s="1"/>
  <c r="X217" i="10"/>
  <c r="X331" i="10" s="1"/>
  <c r="AK330" i="10"/>
  <c r="AF95" i="10"/>
  <c r="AF48" i="10"/>
  <c r="AK89" i="10"/>
  <c r="AL29" i="10"/>
  <c r="AK31" i="10"/>
  <c r="AH91" i="10"/>
  <c r="AH33" i="10"/>
  <c r="AG93" i="10"/>
  <c r="AG35" i="10"/>
  <c r="AI93" i="10"/>
  <c r="AI35" i="10"/>
  <c r="AJ91" i="10"/>
  <c r="AJ33" i="10"/>
  <c r="AE217" i="10" l="1"/>
  <c r="AF217" i="10" s="1"/>
  <c r="AI217" i="10" s="1"/>
  <c r="AI331" i="10" s="1"/>
  <c r="Y250" i="10"/>
  <c r="X250" i="10"/>
  <c r="Y328" i="10"/>
  <c r="X328" i="10"/>
  <c r="T250" i="10"/>
  <c r="AA328" i="10"/>
  <c r="AG216" i="10"/>
  <c r="AH216" i="10" s="1"/>
  <c r="AJ216" i="10" s="1"/>
  <c r="AK216" i="10" s="1"/>
  <c r="AL216" i="10" s="1"/>
  <c r="T328" i="10"/>
  <c r="AD328" i="10"/>
  <c r="AA250" i="10"/>
  <c r="V250" i="10"/>
  <c r="G50" i="10"/>
  <c r="AA50" i="10" s="1"/>
  <c r="AA100" i="10" s="1"/>
  <c r="V328" i="10"/>
  <c r="U250" i="10"/>
  <c r="AE250" i="10" s="1"/>
  <c r="G49" i="10"/>
  <c r="Y49" i="10" s="1"/>
  <c r="Y99" i="10" s="1"/>
  <c r="S328" i="10"/>
  <c r="AD250" i="10"/>
  <c r="AB328" i="10"/>
  <c r="AB250" i="10"/>
  <c r="AC250" i="10"/>
  <c r="U328" i="10"/>
  <c r="AE328" i="10" s="1"/>
  <c r="Z328" i="10"/>
  <c r="W328" i="10"/>
  <c r="W250" i="10"/>
  <c r="S250" i="10"/>
  <c r="AJ93" i="10"/>
  <c r="AJ35" i="10"/>
  <c r="AK33" i="10"/>
  <c r="AL31" i="10"/>
  <c r="AK91" i="10"/>
  <c r="AG95" i="10"/>
  <c r="AG48" i="10"/>
  <c r="AH93" i="10"/>
  <c r="AH35" i="10"/>
  <c r="AI95" i="10"/>
  <c r="AI48" i="10"/>
  <c r="AE331" i="10" l="1"/>
  <c r="AF250" i="10"/>
  <c r="AG250" i="10" s="1"/>
  <c r="AH250" i="10" s="1"/>
  <c r="AJ250" i="10" s="1"/>
  <c r="AF328" i="10"/>
  <c r="AI328" i="10" s="1"/>
  <c r="AD50" i="10"/>
  <c r="AD100" i="10" s="1"/>
  <c r="T50" i="10"/>
  <c r="T100" i="10" s="1"/>
  <c r="Z49" i="10"/>
  <c r="Z99" i="10" s="1"/>
  <c r="AC49" i="10"/>
  <c r="AC99" i="10" s="1"/>
  <c r="AA49" i="10"/>
  <c r="AA99" i="10" s="1"/>
  <c r="T49" i="10"/>
  <c r="T99" i="10" s="1"/>
  <c r="X49" i="10"/>
  <c r="X99" i="10" s="1"/>
  <c r="U49" i="10"/>
  <c r="U99" i="10" s="1"/>
  <c r="W49" i="10"/>
  <c r="W99" i="10" s="1"/>
  <c r="AB49" i="10"/>
  <c r="AB99" i="10" s="1"/>
  <c r="S49" i="10"/>
  <c r="S99" i="10" s="1"/>
  <c r="V50" i="10"/>
  <c r="V100" i="10" s="1"/>
  <c r="V49" i="10"/>
  <c r="V99" i="10" s="1"/>
  <c r="AD49" i="10"/>
  <c r="AD99" i="10" s="1"/>
  <c r="G99" i="10"/>
  <c r="AC50" i="10"/>
  <c r="AC100" i="10" s="1"/>
  <c r="X50" i="10"/>
  <c r="X100" i="10" s="1"/>
  <c r="Z50" i="10"/>
  <c r="Z100" i="10" s="1"/>
  <c r="S50" i="10"/>
  <c r="S100" i="10" s="1"/>
  <c r="U50" i="10"/>
  <c r="AE50" i="10" s="1"/>
  <c r="W50" i="10"/>
  <c r="W100" i="10" s="1"/>
  <c r="AB50" i="10"/>
  <c r="AB100" i="10" s="1"/>
  <c r="G100" i="10"/>
  <c r="Y50" i="10"/>
  <c r="Y100" i="10" s="1"/>
  <c r="AG217" i="10"/>
  <c r="AF331" i="10"/>
  <c r="AK93" i="10"/>
  <c r="AK35" i="10"/>
  <c r="AL33" i="10"/>
  <c r="AH95" i="10"/>
  <c r="AH48" i="10"/>
  <c r="AJ95" i="10"/>
  <c r="AJ48" i="10"/>
  <c r="AI250" i="10" l="1"/>
  <c r="AK250" i="10" s="1"/>
  <c r="AL250" i="10" s="1"/>
  <c r="AG328" i="10"/>
  <c r="AH328" i="10" s="1"/>
  <c r="AJ328" i="10" s="1"/>
  <c r="AK328" i="10" s="1"/>
  <c r="AL328" i="10" s="1"/>
  <c r="AE49" i="10"/>
  <c r="AF49" i="10" s="1"/>
  <c r="AF99" i="10" s="1"/>
  <c r="U100" i="10"/>
  <c r="AE100" i="10"/>
  <c r="AF50" i="10"/>
  <c r="AH217" i="10"/>
  <c r="AH331" i="10" s="1"/>
  <c r="AG331" i="10"/>
  <c r="AK95" i="10"/>
  <c r="AL35" i="10"/>
  <c r="AK48" i="10"/>
  <c r="AG49" i="10" l="1"/>
  <c r="AH49" i="10" s="1"/>
  <c r="AH99" i="10" s="1"/>
  <c r="AI49" i="10"/>
  <c r="AI99" i="10" s="1"/>
  <c r="AE99" i="10"/>
  <c r="AJ217" i="10"/>
  <c r="AJ331" i="10" s="1"/>
  <c r="AI50" i="10"/>
  <c r="AI100" i="10" s="1"/>
  <c r="AF100" i="10"/>
  <c r="AG50" i="10"/>
  <c r="R327" i="9"/>
  <c r="Q327" i="9"/>
  <c r="P327" i="9"/>
  <c r="O327" i="9"/>
  <c r="N327" i="9"/>
  <c r="M327" i="9"/>
  <c r="L327" i="9"/>
  <c r="K327" i="9"/>
  <c r="J327" i="9"/>
  <c r="I327" i="9"/>
  <c r="H327" i="9"/>
  <c r="G327" i="9"/>
  <c r="T327" i="9" s="1"/>
  <c r="AD326" i="9"/>
  <c r="AC326" i="9"/>
  <c r="AB326" i="9"/>
  <c r="AA326" i="9"/>
  <c r="Z326" i="9"/>
  <c r="Y326" i="9"/>
  <c r="X326" i="9"/>
  <c r="W326" i="9"/>
  <c r="V326" i="9"/>
  <c r="U326" i="9"/>
  <c r="AE326" i="9" s="1"/>
  <c r="T326" i="9"/>
  <c r="S326" i="9"/>
  <c r="AD325" i="9"/>
  <c r="AC325" i="9"/>
  <c r="AB325" i="9"/>
  <c r="AA325" i="9"/>
  <c r="Z325" i="9"/>
  <c r="Y325" i="9"/>
  <c r="X325" i="9"/>
  <c r="W325" i="9"/>
  <c r="V325" i="9"/>
  <c r="U325" i="9"/>
  <c r="AE325" i="9" s="1"/>
  <c r="T325" i="9"/>
  <c r="S325" i="9"/>
  <c r="AD324" i="9"/>
  <c r="AC324" i="9"/>
  <c r="AB324" i="9"/>
  <c r="AA324" i="9"/>
  <c r="Z324" i="9"/>
  <c r="Y324" i="9"/>
  <c r="X324" i="9"/>
  <c r="W324" i="9"/>
  <c r="V324" i="9"/>
  <c r="U324" i="9"/>
  <c r="AE324" i="9" s="1"/>
  <c r="T324" i="9"/>
  <c r="S324" i="9"/>
  <c r="AD323" i="9"/>
  <c r="AC323" i="9"/>
  <c r="AB323" i="9"/>
  <c r="AA323" i="9"/>
  <c r="Z323" i="9"/>
  <c r="Y323" i="9"/>
  <c r="X323" i="9"/>
  <c r="W323" i="9"/>
  <c r="V323" i="9"/>
  <c r="U323" i="9"/>
  <c r="AE323" i="9" s="1"/>
  <c r="T323" i="9"/>
  <c r="S323" i="9"/>
  <c r="AD322" i="9"/>
  <c r="AC322" i="9"/>
  <c r="AB322" i="9"/>
  <c r="AA322" i="9"/>
  <c r="Z322" i="9"/>
  <c r="Y322" i="9"/>
  <c r="X322" i="9"/>
  <c r="W322" i="9"/>
  <c r="V322" i="9"/>
  <c r="U322" i="9"/>
  <c r="AE322" i="9" s="1"/>
  <c r="T322" i="9"/>
  <c r="S322" i="9"/>
  <c r="AD321" i="9"/>
  <c r="AC321" i="9"/>
  <c r="AB321" i="9"/>
  <c r="AA321" i="9"/>
  <c r="Z321" i="9"/>
  <c r="Y321" i="9"/>
  <c r="X321" i="9"/>
  <c r="W321" i="9"/>
  <c r="V321" i="9"/>
  <c r="U321" i="9"/>
  <c r="AE321" i="9" s="1"/>
  <c r="T321" i="9"/>
  <c r="S321" i="9"/>
  <c r="AD320" i="9"/>
  <c r="AC320" i="9"/>
  <c r="AB320" i="9"/>
  <c r="AA320" i="9"/>
  <c r="Z320" i="9"/>
  <c r="Y320" i="9"/>
  <c r="X320" i="9"/>
  <c r="W320" i="9"/>
  <c r="V320" i="9"/>
  <c r="U320" i="9"/>
  <c r="AE320" i="9" s="1"/>
  <c r="T320" i="9"/>
  <c r="S320" i="9"/>
  <c r="AD319" i="9"/>
  <c r="AC319" i="9"/>
  <c r="AB319" i="9"/>
  <c r="AA319" i="9"/>
  <c r="Z319" i="9"/>
  <c r="Y319" i="9"/>
  <c r="X319" i="9"/>
  <c r="W319" i="9"/>
  <c r="V319" i="9"/>
  <c r="U319" i="9"/>
  <c r="AE319" i="9" s="1"/>
  <c r="T319" i="9"/>
  <c r="S319" i="9"/>
  <c r="AD318" i="9"/>
  <c r="AC318" i="9"/>
  <c r="AB318" i="9"/>
  <c r="AA318" i="9"/>
  <c r="Z318" i="9"/>
  <c r="Y318" i="9"/>
  <c r="X318" i="9"/>
  <c r="W318" i="9"/>
  <c r="V318" i="9"/>
  <c r="U318" i="9"/>
  <c r="AE318" i="9" s="1"/>
  <c r="T318" i="9"/>
  <c r="S318" i="9"/>
  <c r="AD317" i="9"/>
  <c r="AC317" i="9"/>
  <c r="AB317" i="9"/>
  <c r="AA317" i="9"/>
  <c r="Z317" i="9"/>
  <c r="Y317" i="9"/>
  <c r="X317" i="9"/>
  <c r="W317" i="9"/>
  <c r="V317" i="9"/>
  <c r="U317" i="9"/>
  <c r="AE317" i="9" s="1"/>
  <c r="T317" i="9"/>
  <c r="S317" i="9"/>
  <c r="AD316" i="9"/>
  <c r="AC316" i="9"/>
  <c r="AB316" i="9"/>
  <c r="AA316" i="9"/>
  <c r="Z316" i="9"/>
  <c r="Y316" i="9"/>
  <c r="X316" i="9"/>
  <c r="W316" i="9"/>
  <c r="V316" i="9"/>
  <c r="U316" i="9"/>
  <c r="AE316" i="9" s="1"/>
  <c r="T316" i="9"/>
  <c r="S316" i="9"/>
  <c r="AD315" i="9"/>
  <c r="AC315" i="9"/>
  <c r="AB315" i="9"/>
  <c r="AA315" i="9"/>
  <c r="Z315" i="9"/>
  <c r="Y315" i="9"/>
  <c r="X315" i="9"/>
  <c r="W315" i="9"/>
  <c r="V315" i="9"/>
  <c r="U315" i="9"/>
  <c r="AE315" i="9" s="1"/>
  <c r="T315" i="9"/>
  <c r="S315" i="9"/>
  <c r="AD314" i="9"/>
  <c r="AC314" i="9"/>
  <c r="AB314" i="9"/>
  <c r="AA314" i="9"/>
  <c r="Z314" i="9"/>
  <c r="Y314" i="9"/>
  <c r="X314" i="9"/>
  <c r="W314" i="9"/>
  <c r="V314" i="9"/>
  <c r="U314" i="9"/>
  <c r="AE314" i="9" s="1"/>
  <c r="T314" i="9"/>
  <c r="S314" i="9"/>
  <c r="AD313" i="9"/>
  <c r="AC313" i="9"/>
  <c r="AB313" i="9"/>
  <c r="AA313" i="9"/>
  <c r="Z313" i="9"/>
  <c r="Y313" i="9"/>
  <c r="X313" i="9"/>
  <c r="W313" i="9"/>
  <c r="V313" i="9"/>
  <c r="U313" i="9"/>
  <c r="AE313" i="9" s="1"/>
  <c r="T313" i="9"/>
  <c r="S313" i="9"/>
  <c r="AD312" i="9"/>
  <c r="AC312" i="9"/>
  <c r="AB312" i="9"/>
  <c r="AA312" i="9"/>
  <c r="Z312" i="9"/>
  <c r="Y312" i="9"/>
  <c r="X312" i="9"/>
  <c r="W312" i="9"/>
  <c r="V312" i="9"/>
  <c r="U312" i="9"/>
  <c r="AE312" i="9" s="1"/>
  <c r="AF312" i="9" s="1"/>
  <c r="T312" i="9"/>
  <c r="S312" i="9"/>
  <c r="AD311" i="9"/>
  <c r="AC311" i="9"/>
  <c r="AB311" i="9"/>
  <c r="AA311" i="9"/>
  <c r="Z311" i="9"/>
  <c r="Y311" i="9"/>
  <c r="X311" i="9"/>
  <c r="W311" i="9"/>
  <c r="V311" i="9"/>
  <c r="U311" i="9"/>
  <c r="AE311" i="9" s="1"/>
  <c r="T311" i="9"/>
  <c r="S311" i="9"/>
  <c r="AD310" i="9"/>
  <c r="AC310" i="9"/>
  <c r="AB310" i="9"/>
  <c r="AA310" i="9"/>
  <c r="Z310" i="9"/>
  <c r="Y310" i="9"/>
  <c r="X310" i="9"/>
  <c r="W310" i="9"/>
  <c r="V310" i="9"/>
  <c r="U310" i="9"/>
  <c r="AE310" i="9" s="1"/>
  <c r="T310" i="9"/>
  <c r="S310" i="9"/>
  <c r="AD309" i="9"/>
  <c r="AC309" i="9"/>
  <c r="AB309" i="9"/>
  <c r="AA309" i="9"/>
  <c r="Z309" i="9"/>
  <c r="Y309" i="9"/>
  <c r="X309" i="9"/>
  <c r="W309" i="9"/>
  <c r="V309" i="9"/>
  <c r="U309" i="9"/>
  <c r="AE309" i="9" s="1"/>
  <c r="T309" i="9"/>
  <c r="S309" i="9"/>
  <c r="AD308" i="9"/>
  <c r="AC308" i="9"/>
  <c r="AB308" i="9"/>
  <c r="AA308" i="9"/>
  <c r="Z308" i="9"/>
  <c r="Y308" i="9"/>
  <c r="X308" i="9"/>
  <c r="W308" i="9"/>
  <c r="V308" i="9"/>
  <c r="U308" i="9"/>
  <c r="AE308" i="9" s="1"/>
  <c r="T308" i="9"/>
  <c r="S308" i="9"/>
  <c r="AD307" i="9"/>
  <c r="AC307" i="9"/>
  <c r="AB307" i="9"/>
  <c r="AA307" i="9"/>
  <c r="Z307" i="9"/>
  <c r="Y307" i="9"/>
  <c r="X307" i="9"/>
  <c r="W307" i="9"/>
  <c r="V307" i="9"/>
  <c r="U307" i="9"/>
  <c r="AE307" i="9" s="1"/>
  <c r="T307" i="9"/>
  <c r="S307" i="9"/>
  <c r="AD306" i="9"/>
  <c r="AC306" i="9"/>
  <c r="AB306" i="9"/>
  <c r="AA306" i="9"/>
  <c r="Z306" i="9"/>
  <c r="Y306" i="9"/>
  <c r="X306" i="9"/>
  <c r="W306" i="9"/>
  <c r="V306" i="9"/>
  <c r="U306" i="9"/>
  <c r="AE306" i="9" s="1"/>
  <c r="T306" i="9"/>
  <c r="S306" i="9"/>
  <c r="AD305" i="9"/>
  <c r="AC305" i="9"/>
  <c r="AB305" i="9"/>
  <c r="AA305" i="9"/>
  <c r="Z305" i="9"/>
  <c r="Y305" i="9"/>
  <c r="X305" i="9"/>
  <c r="W305" i="9"/>
  <c r="V305" i="9"/>
  <c r="U305" i="9"/>
  <c r="AE305" i="9" s="1"/>
  <c r="T305" i="9"/>
  <c r="S305" i="9"/>
  <c r="AD304" i="9"/>
  <c r="AC304" i="9"/>
  <c r="AB304" i="9"/>
  <c r="AA304" i="9"/>
  <c r="Z304" i="9"/>
  <c r="Y304" i="9"/>
  <c r="X304" i="9"/>
  <c r="W304" i="9"/>
  <c r="V304" i="9"/>
  <c r="U304" i="9"/>
  <c r="AE304" i="9" s="1"/>
  <c r="T304" i="9"/>
  <c r="S304" i="9"/>
  <c r="AD303" i="9"/>
  <c r="AC303" i="9"/>
  <c r="AB303" i="9"/>
  <c r="AA303" i="9"/>
  <c r="Z303" i="9"/>
  <c r="Y303" i="9"/>
  <c r="X303" i="9"/>
  <c r="W303" i="9"/>
  <c r="V303" i="9"/>
  <c r="U303" i="9"/>
  <c r="AE303" i="9" s="1"/>
  <c r="T303" i="9"/>
  <c r="S303" i="9"/>
  <c r="AD302" i="9"/>
  <c r="AC302" i="9"/>
  <c r="AB302" i="9"/>
  <c r="AA302" i="9"/>
  <c r="Z302" i="9"/>
  <c r="Y302" i="9"/>
  <c r="X302" i="9"/>
  <c r="W302" i="9"/>
  <c r="V302" i="9"/>
  <c r="U302" i="9"/>
  <c r="AE302" i="9" s="1"/>
  <c r="T302" i="9"/>
  <c r="S302" i="9"/>
  <c r="AD301" i="9"/>
  <c r="AC301" i="9"/>
  <c r="AB301" i="9"/>
  <c r="AA301" i="9"/>
  <c r="Z301" i="9"/>
  <c r="Y301" i="9"/>
  <c r="X301" i="9"/>
  <c r="W301" i="9"/>
  <c r="V301" i="9"/>
  <c r="U301" i="9"/>
  <c r="AE301" i="9" s="1"/>
  <c r="T301" i="9"/>
  <c r="S301" i="9"/>
  <c r="AD300" i="9"/>
  <c r="AC300" i="9"/>
  <c r="AB300" i="9"/>
  <c r="AA300" i="9"/>
  <c r="Z300" i="9"/>
  <c r="Y300" i="9"/>
  <c r="X300" i="9"/>
  <c r="W300" i="9"/>
  <c r="V300" i="9"/>
  <c r="U300" i="9"/>
  <c r="AE300" i="9" s="1"/>
  <c r="T300" i="9"/>
  <c r="S300" i="9"/>
  <c r="AD299" i="9"/>
  <c r="AC299" i="9"/>
  <c r="AB299" i="9"/>
  <c r="AA299" i="9"/>
  <c r="Z299" i="9"/>
  <c r="Y299" i="9"/>
  <c r="X299" i="9"/>
  <c r="W299" i="9"/>
  <c r="V299" i="9"/>
  <c r="U299" i="9"/>
  <c r="AE299" i="9" s="1"/>
  <c r="T299" i="9"/>
  <c r="S299" i="9"/>
  <c r="AD298" i="9"/>
  <c r="AC298" i="9"/>
  <c r="AB298" i="9"/>
  <c r="AA298" i="9"/>
  <c r="Z298" i="9"/>
  <c r="Y298" i="9"/>
  <c r="X298" i="9"/>
  <c r="W298" i="9"/>
  <c r="V298" i="9"/>
  <c r="U298" i="9"/>
  <c r="AE298" i="9" s="1"/>
  <c r="T298" i="9"/>
  <c r="S298" i="9"/>
  <c r="AD297" i="9"/>
  <c r="AC297" i="9"/>
  <c r="AB297" i="9"/>
  <c r="AA297" i="9"/>
  <c r="Z297" i="9"/>
  <c r="Y297" i="9"/>
  <c r="X297" i="9"/>
  <c r="W297" i="9"/>
  <c r="V297" i="9"/>
  <c r="U297" i="9"/>
  <c r="AE297" i="9" s="1"/>
  <c r="T297" i="9"/>
  <c r="S297" i="9"/>
  <c r="AD296" i="9"/>
  <c r="AC296" i="9"/>
  <c r="AB296" i="9"/>
  <c r="AA296" i="9"/>
  <c r="Z296" i="9"/>
  <c r="Y296" i="9"/>
  <c r="X296" i="9"/>
  <c r="W296" i="9"/>
  <c r="V296" i="9"/>
  <c r="U296" i="9"/>
  <c r="AE296" i="9" s="1"/>
  <c r="T296" i="9"/>
  <c r="S296" i="9"/>
  <c r="AD295" i="9"/>
  <c r="AC295" i="9"/>
  <c r="AB295" i="9"/>
  <c r="AA295" i="9"/>
  <c r="Z295" i="9"/>
  <c r="Y295" i="9"/>
  <c r="X295" i="9"/>
  <c r="W295" i="9"/>
  <c r="V295" i="9"/>
  <c r="U295" i="9"/>
  <c r="AE295" i="9" s="1"/>
  <c r="T295" i="9"/>
  <c r="S295" i="9"/>
  <c r="AD294" i="9"/>
  <c r="AC294" i="9"/>
  <c r="AB294" i="9"/>
  <c r="AA294" i="9"/>
  <c r="Z294" i="9"/>
  <c r="Y294" i="9"/>
  <c r="X294" i="9"/>
  <c r="W294" i="9"/>
  <c r="V294" i="9"/>
  <c r="U294" i="9"/>
  <c r="AE294" i="9" s="1"/>
  <c r="T294" i="9"/>
  <c r="S294" i="9"/>
  <c r="AD293" i="9"/>
  <c r="AC293" i="9"/>
  <c r="AB293" i="9"/>
  <c r="AA293" i="9"/>
  <c r="Z293" i="9"/>
  <c r="Y293" i="9"/>
  <c r="X293" i="9"/>
  <c r="W293" i="9"/>
  <c r="V293" i="9"/>
  <c r="U293" i="9"/>
  <c r="AE293" i="9" s="1"/>
  <c r="T293" i="9"/>
  <c r="S293" i="9"/>
  <c r="AD292" i="9"/>
  <c r="AC292" i="9"/>
  <c r="AB292" i="9"/>
  <c r="AA292" i="9"/>
  <c r="Z292" i="9"/>
  <c r="Y292" i="9"/>
  <c r="X292" i="9"/>
  <c r="W292" i="9"/>
  <c r="V292" i="9"/>
  <c r="U292" i="9"/>
  <c r="AE292" i="9" s="1"/>
  <c r="T292" i="9"/>
  <c r="S292" i="9"/>
  <c r="AD291" i="9"/>
  <c r="AC291" i="9"/>
  <c r="AB291" i="9"/>
  <c r="AA291" i="9"/>
  <c r="Z291" i="9"/>
  <c r="Y291" i="9"/>
  <c r="X291" i="9"/>
  <c r="W291" i="9"/>
  <c r="V291" i="9"/>
  <c r="U291" i="9"/>
  <c r="AE291" i="9" s="1"/>
  <c r="T291" i="9"/>
  <c r="S291" i="9"/>
  <c r="AD290" i="9"/>
  <c r="AC290" i="9"/>
  <c r="AB290" i="9"/>
  <c r="AA290" i="9"/>
  <c r="Z290" i="9"/>
  <c r="Y290" i="9"/>
  <c r="X290" i="9"/>
  <c r="W290" i="9"/>
  <c r="V290" i="9"/>
  <c r="U290" i="9"/>
  <c r="AE290" i="9" s="1"/>
  <c r="T290" i="9"/>
  <c r="S290" i="9"/>
  <c r="AD289" i="9"/>
  <c r="AC289" i="9"/>
  <c r="AB289" i="9"/>
  <c r="AA289" i="9"/>
  <c r="Z289" i="9"/>
  <c r="Y289" i="9"/>
  <c r="X289" i="9"/>
  <c r="W289" i="9"/>
  <c r="V289" i="9"/>
  <c r="U289" i="9"/>
  <c r="AE289" i="9" s="1"/>
  <c r="T289" i="9"/>
  <c r="S289" i="9"/>
  <c r="AD288" i="9"/>
  <c r="AC288" i="9"/>
  <c r="AB288" i="9"/>
  <c r="AA288" i="9"/>
  <c r="Z288" i="9"/>
  <c r="Y288" i="9"/>
  <c r="X288" i="9"/>
  <c r="W288" i="9"/>
  <c r="V288" i="9"/>
  <c r="U288" i="9"/>
  <c r="AE288" i="9" s="1"/>
  <c r="T288" i="9"/>
  <c r="S288" i="9"/>
  <c r="AD287" i="9"/>
  <c r="AC287" i="9"/>
  <c r="AB287" i="9"/>
  <c r="AA287" i="9"/>
  <c r="Z287" i="9"/>
  <c r="Y287" i="9"/>
  <c r="X287" i="9"/>
  <c r="W287" i="9"/>
  <c r="V287" i="9"/>
  <c r="U287" i="9"/>
  <c r="AE287" i="9" s="1"/>
  <c r="T287" i="9"/>
  <c r="S287" i="9"/>
  <c r="AD286" i="9"/>
  <c r="AC286" i="9"/>
  <c r="AB286" i="9"/>
  <c r="AA286" i="9"/>
  <c r="Z286" i="9"/>
  <c r="Y286" i="9"/>
  <c r="X286" i="9"/>
  <c r="W286" i="9"/>
  <c r="V286" i="9"/>
  <c r="U286" i="9"/>
  <c r="AE286" i="9" s="1"/>
  <c r="T286" i="9"/>
  <c r="S286" i="9"/>
  <c r="AD285" i="9"/>
  <c r="AC285" i="9"/>
  <c r="AB285" i="9"/>
  <c r="AA285" i="9"/>
  <c r="Z285" i="9"/>
  <c r="Y285" i="9"/>
  <c r="X285" i="9"/>
  <c r="W285" i="9"/>
  <c r="V285" i="9"/>
  <c r="U285" i="9"/>
  <c r="AE285" i="9" s="1"/>
  <c r="T285" i="9"/>
  <c r="S285" i="9"/>
  <c r="AD284" i="9"/>
  <c r="AC284" i="9"/>
  <c r="AB284" i="9"/>
  <c r="AA284" i="9"/>
  <c r="Z284" i="9"/>
  <c r="Y284" i="9"/>
  <c r="X284" i="9"/>
  <c r="W284" i="9"/>
  <c r="V284" i="9"/>
  <c r="U284" i="9"/>
  <c r="AE284" i="9" s="1"/>
  <c r="T284" i="9"/>
  <c r="S284" i="9"/>
  <c r="AD283" i="9"/>
  <c r="AC283" i="9"/>
  <c r="AB283" i="9"/>
  <c r="AA283" i="9"/>
  <c r="Z283" i="9"/>
  <c r="Y283" i="9"/>
  <c r="X283" i="9"/>
  <c r="W283" i="9"/>
  <c r="V283" i="9"/>
  <c r="U283" i="9"/>
  <c r="AE283" i="9" s="1"/>
  <c r="T283" i="9"/>
  <c r="S283" i="9"/>
  <c r="AD282" i="9"/>
  <c r="AC282" i="9"/>
  <c r="AB282" i="9"/>
  <c r="AA282" i="9"/>
  <c r="Z282" i="9"/>
  <c r="Y282" i="9"/>
  <c r="X282" i="9"/>
  <c r="W282" i="9"/>
  <c r="V282" i="9"/>
  <c r="U282" i="9"/>
  <c r="AE282" i="9" s="1"/>
  <c r="T282" i="9"/>
  <c r="S282" i="9"/>
  <c r="AD281" i="9"/>
  <c r="AC281" i="9"/>
  <c r="AB281" i="9"/>
  <c r="AA281" i="9"/>
  <c r="Z281" i="9"/>
  <c r="Y281" i="9"/>
  <c r="X281" i="9"/>
  <c r="W281" i="9"/>
  <c r="V281" i="9"/>
  <c r="U281" i="9"/>
  <c r="AE281" i="9" s="1"/>
  <c r="T281" i="9"/>
  <c r="S281" i="9"/>
  <c r="AD280" i="9"/>
  <c r="AC280" i="9"/>
  <c r="AB280" i="9"/>
  <c r="AA280" i="9"/>
  <c r="Z280" i="9"/>
  <c r="Y280" i="9"/>
  <c r="X280" i="9"/>
  <c r="W280" i="9"/>
  <c r="V280" i="9"/>
  <c r="U280" i="9"/>
  <c r="AE280" i="9" s="1"/>
  <c r="T280" i="9"/>
  <c r="S280" i="9"/>
  <c r="AD279" i="9"/>
  <c r="AC279" i="9"/>
  <c r="AB279" i="9"/>
  <c r="AA279" i="9"/>
  <c r="Z279" i="9"/>
  <c r="Y279" i="9"/>
  <c r="X279" i="9"/>
  <c r="W279" i="9"/>
  <c r="V279" i="9"/>
  <c r="U279" i="9"/>
  <c r="AE279" i="9" s="1"/>
  <c r="T279" i="9"/>
  <c r="S279" i="9"/>
  <c r="AD278" i="9"/>
  <c r="AC278" i="9"/>
  <c r="AB278" i="9"/>
  <c r="AA278" i="9"/>
  <c r="Z278" i="9"/>
  <c r="Y278" i="9"/>
  <c r="X278" i="9"/>
  <c r="W278" i="9"/>
  <c r="V278" i="9"/>
  <c r="U278" i="9"/>
  <c r="AE278" i="9" s="1"/>
  <c r="T278" i="9"/>
  <c r="S278" i="9"/>
  <c r="AD277" i="9"/>
  <c r="AC277" i="9"/>
  <c r="AB277" i="9"/>
  <c r="AA277" i="9"/>
  <c r="Z277" i="9"/>
  <c r="Y277" i="9"/>
  <c r="X277" i="9"/>
  <c r="W277" i="9"/>
  <c r="V277" i="9"/>
  <c r="U277" i="9"/>
  <c r="AE277" i="9" s="1"/>
  <c r="T277" i="9"/>
  <c r="S277" i="9"/>
  <c r="AD276" i="9"/>
  <c r="AC276" i="9"/>
  <c r="AB276" i="9"/>
  <c r="AA276" i="9"/>
  <c r="Z276" i="9"/>
  <c r="Y276" i="9"/>
  <c r="X276" i="9"/>
  <c r="W276" i="9"/>
  <c r="V276" i="9"/>
  <c r="U276" i="9"/>
  <c r="AE276" i="9" s="1"/>
  <c r="T276" i="9"/>
  <c r="S276" i="9"/>
  <c r="AD275" i="9"/>
  <c r="AC275" i="9"/>
  <c r="AB275" i="9"/>
  <c r="AA275" i="9"/>
  <c r="Z275" i="9"/>
  <c r="Y275" i="9"/>
  <c r="X275" i="9"/>
  <c r="W275" i="9"/>
  <c r="V275" i="9"/>
  <c r="U275" i="9"/>
  <c r="AE275" i="9" s="1"/>
  <c r="T275" i="9"/>
  <c r="S275" i="9"/>
  <c r="AD274" i="9"/>
  <c r="AC274" i="9"/>
  <c r="AB274" i="9"/>
  <c r="AA274" i="9"/>
  <c r="Z274" i="9"/>
  <c r="Y274" i="9"/>
  <c r="X274" i="9"/>
  <c r="W274" i="9"/>
  <c r="V274" i="9"/>
  <c r="U274" i="9"/>
  <c r="AE274" i="9" s="1"/>
  <c r="T274" i="9"/>
  <c r="S274" i="9"/>
  <c r="AD273" i="9"/>
  <c r="AC273" i="9"/>
  <c r="AB273" i="9"/>
  <c r="AA273" i="9"/>
  <c r="Z273" i="9"/>
  <c r="Y273" i="9"/>
  <c r="X273" i="9"/>
  <c r="W273" i="9"/>
  <c r="V273" i="9"/>
  <c r="U273" i="9"/>
  <c r="AE273" i="9" s="1"/>
  <c r="T273" i="9"/>
  <c r="S273" i="9"/>
  <c r="AD272" i="9"/>
  <c r="AC272" i="9"/>
  <c r="AB272" i="9"/>
  <c r="AA272" i="9"/>
  <c r="Z272" i="9"/>
  <c r="Y272" i="9"/>
  <c r="X272" i="9"/>
  <c r="W272" i="9"/>
  <c r="V272" i="9"/>
  <c r="U272" i="9"/>
  <c r="AE272" i="9" s="1"/>
  <c r="T272" i="9"/>
  <c r="S272" i="9"/>
  <c r="AD271" i="9"/>
  <c r="AC271" i="9"/>
  <c r="AB271" i="9"/>
  <c r="AA271" i="9"/>
  <c r="Z271" i="9"/>
  <c r="Y271" i="9"/>
  <c r="X271" i="9"/>
  <c r="W271" i="9"/>
  <c r="V271" i="9"/>
  <c r="U271" i="9"/>
  <c r="AE271" i="9" s="1"/>
  <c r="T271" i="9"/>
  <c r="S271" i="9"/>
  <c r="AD270" i="9"/>
  <c r="AC270" i="9"/>
  <c r="AB270" i="9"/>
  <c r="AA270" i="9"/>
  <c r="Z270" i="9"/>
  <c r="Y270" i="9"/>
  <c r="X270" i="9"/>
  <c r="W270" i="9"/>
  <c r="V270" i="9"/>
  <c r="U270" i="9"/>
  <c r="AE270" i="9" s="1"/>
  <c r="T270" i="9"/>
  <c r="S270" i="9"/>
  <c r="AD269" i="9"/>
  <c r="AC269" i="9"/>
  <c r="AB269" i="9"/>
  <c r="AA269" i="9"/>
  <c r="Z269" i="9"/>
  <c r="Y269" i="9"/>
  <c r="X269" i="9"/>
  <c r="W269" i="9"/>
  <c r="V269" i="9"/>
  <c r="U269" i="9"/>
  <c r="AE269" i="9" s="1"/>
  <c r="T269" i="9"/>
  <c r="S269" i="9"/>
  <c r="AD268" i="9"/>
  <c r="AC268" i="9"/>
  <c r="AB268" i="9"/>
  <c r="AA268" i="9"/>
  <c r="Z268" i="9"/>
  <c r="Y268" i="9"/>
  <c r="X268" i="9"/>
  <c r="W268" i="9"/>
  <c r="V268" i="9"/>
  <c r="U268" i="9"/>
  <c r="AE268" i="9" s="1"/>
  <c r="T268" i="9"/>
  <c r="S268" i="9"/>
  <c r="AD267" i="9"/>
  <c r="AC267" i="9"/>
  <c r="AB267" i="9"/>
  <c r="AA267" i="9"/>
  <c r="Z267" i="9"/>
  <c r="Y267" i="9"/>
  <c r="X267" i="9"/>
  <c r="W267" i="9"/>
  <c r="V267" i="9"/>
  <c r="U267" i="9"/>
  <c r="AE267" i="9" s="1"/>
  <c r="T267" i="9"/>
  <c r="S267" i="9"/>
  <c r="AD266" i="9"/>
  <c r="AC266" i="9"/>
  <c r="AB266" i="9"/>
  <c r="AA266" i="9"/>
  <c r="Z266" i="9"/>
  <c r="Y266" i="9"/>
  <c r="X266" i="9"/>
  <c r="W266" i="9"/>
  <c r="V266" i="9"/>
  <c r="U266" i="9"/>
  <c r="AE266" i="9" s="1"/>
  <c r="T266" i="9"/>
  <c r="S266" i="9"/>
  <c r="AD265" i="9"/>
  <c r="AC265" i="9"/>
  <c r="AB265" i="9"/>
  <c r="AA265" i="9"/>
  <c r="Z265" i="9"/>
  <c r="Y265" i="9"/>
  <c r="X265" i="9"/>
  <c r="W265" i="9"/>
  <c r="V265" i="9"/>
  <c r="U265" i="9"/>
  <c r="AE265" i="9" s="1"/>
  <c r="T265" i="9"/>
  <c r="S265" i="9"/>
  <c r="AD264" i="9"/>
  <c r="AC264" i="9"/>
  <c r="AB264" i="9"/>
  <c r="AA264" i="9"/>
  <c r="Z264" i="9"/>
  <c r="Y264" i="9"/>
  <c r="X264" i="9"/>
  <c r="W264" i="9"/>
  <c r="V264" i="9"/>
  <c r="U264" i="9"/>
  <c r="AE264" i="9" s="1"/>
  <c r="T264" i="9"/>
  <c r="S264" i="9"/>
  <c r="AD263" i="9"/>
  <c r="AC263" i="9"/>
  <c r="AB263" i="9"/>
  <c r="AA263" i="9"/>
  <c r="Z263" i="9"/>
  <c r="Y263" i="9"/>
  <c r="X263" i="9"/>
  <c r="W263" i="9"/>
  <c r="V263" i="9"/>
  <c r="U263" i="9"/>
  <c r="AE263" i="9" s="1"/>
  <c r="T263" i="9"/>
  <c r="S263" i="9"/>
  <c r="AD262" i="9"/>
  <c r="AC262" i="9"/>
  <c r="AB262" i="9"/>
  <c r="AA262" i="9"/>
  <c r="Z262" i="9"/>
  <c r="Y262" i="9"/>
  <c r="X262" i="9"/>
  <c r="W262" i="9"/>
  <c r="V262" i="9"/>
  <c r="U262" i="9"/>
  <c r="AE262" i="9" s="1"/>
  <c r="T262" i="9"/>
  <c r="S262" i="9"/>
  <c r="AD261" i="9"/>
  <c r="AC261" i="9"/>
  <c r="AB261" i="9"/>
  <c r="AA261" i="9"/>
  <c r="Z261" i="9"/>
  <c r="Y261" i="9"/>
  <c r="X261" i="9"/>
  <c r="W261" i="9"/>
  <c r="V261" i="9"/>
  <c r="U261" i="9"/>
  <c r="AE261" i="9" s="1"/>
  <c r="T261" i="9"/>
  <c r="S261" i="9"/>
  <c r="AD260" i="9"/>
  <c r="AC260" i="9"/>
  <c r="AB260" i="9"/>
  <c r="AA260" i="9"/>
  <c r="Z260" i="9"/>
  <c r="Y260" i="9"/>
  <c r="X260" i="9"/>
  <c r="W260" i="9"/>
  <c r="V260" i="9"/>
  <c r="U260" i="9"/>
  <c r="AE260" i="9" s="1"/>
  <c r="T260" i="9"/>
  <c r="S260" i="9"/>
  <c r="AD259" i="9"/>
  <c r="AC259" i="9"/>
  <c r="AB259" i="9"/>
  <c r="AA259" i="9"/>
  <c r="Z259" i="9"/>
  <c r="Y259" i="9"/>
  <c r="X259" i="9"/>
  <c r="W259" i="9"/>
  <c r="V259" i="9"/>
  <c r="U259" i="9"/>
  <c r="AE259" i="9" s="1"/>
  <c r="T259" i="9"/>
  <c r="S259" i="9"/>
  <c r="AD258" i="9"/>
  <c r="AC258" i="9"/>
  <c r="AB258" i="9"/>
  <c r="AA258" i="9"/>
  <c r="Z258" i="9"/>
  <c r="Y258" i="9"/>
  <c r="X258" i="9"/>
  <c r="W258" i="9"/>
  <c r="V258" i="9"/>
  <c r="U258" i="9"/>
  <c r="AE258" i="9" s="1"/>
  <c r="T258" i="9"/>
  <c r="S258" i="9"/>
  <c r="AD257" i="9"/>
  <c r="AC257" i="9"/>
  <c r="AB257" i="9"/>
  <c r="AA257" i="9"/>
  <c r="Z257" i="9"/>
  <c r="Y257" i="9"/>
  <c r="X257" i="9"/>
  <c r="W257" i="9"/>
  <c r="V257" i="9"/>
  <c r="U257" i="9"/>
  <c r="AE257" i="9" s="1"/>
  <c r="T257" i="9"/>
  <c r="S257" i="9"/>
  <c r="AD256" i="9"/>
  <c r="AC256" i="9"/>
  <c r="AB256" i="9"/>
  <c r="AA256" i="9"/>
  <c r="Z256" i="9"/>
  <c r="Y256" i="9"/>
  <c r="X256" i="9"/>
  <c r="W256" i="9"/>
  <c r="V256" i="9"/>
  <c r="U256" i="9"/>
  <c r="AE256" i="9" s="1"/>
  <c r="T256" i="9"/>
  <c r="S256" i="9"/>
  <c r="AD255" i="9"/>
  <c r="AC255" i="9"/>
  <c r="AB255" i="9"/>
  <c r="AA255" i="9"/>
  <c r="Z255" i="9"/>
  <c r="Y255" i="9"/>
  <c r="X255" i="9"/>
  <c r="W255" i="9"/>
  <c r="V255" i="9"/>
  <c r="U255" i="9"/>
  <c r="AE255" i="9" s="1"/>
  <c r="T255" i="9"/>
  <c r="S255" i="9"/>
  <c r="AD254" i="9"/>
  <c r="AC254" i="9"/>
  <c r="AB254" i="9"/>
  <c r="AA254" i="9"/>
  <c r="Z254" i="9"/>
  <c r="Y254" i="9"/>
  <c r="X254" i="9"/>
  <c r="W254" i="9"/>
  <c r="V254" i="9"/>
  <c r="U254" i="9"/>
  <c r="AE254" i="9" s="1"/>
  <c r="T254" i="9"/>
  <c r="S254" i="9"/>
  <c r="AD253" i="9"/>
  <c r="AC253" i="9"/>
  <c r="AB253" i="9"/>
  <c r="AA253" i="9"/>
  <c r="Z253" i="9"/>
  <c r="Y253" i="9"/>
  <c r="X253" i="9"/>
  <c r="W253" i="9"/>
  <c r="V253" i="9"/>
  <c r="U253" i="9"/>
  <c r="AE253" i="9" s="1"/>
  <c r="T253" i="9"/>
  <c r="S253" i="9"/>
  <c r="AD252" i="9"/>
  <c r="AC252" i="9"/>
  <c r="AB252" i="9"/>
  <c r="AA252" i="9"/>
  <c r="Z252" i="9"/>
  <c r="Y252" i="9"/>
  <c r="X252" i="9"/>
  <c r="W252" i="9"/>
  <c r="V252" i="9"/>
  <c r="U252" i="9"/>
  <c r="AE252" i="9" s="1"/>
  <c r="T252" i="9"/>
  <c r="S252" i="9"/>
  <c r="AD251" i="9"/>
  <c r="AC251" i="9"/>
  <c r="AB251" i="9"/>
  <c r="AA251" i="9"/>
  <c r="Z251" i="9"/>
  <c r="Y251" i="9"/>
  <c r="X251" i="9"/>
  <c r="W251" i="9"/>
  <c r="V251" i="9"/>
  <c r="U251" i="9"/>
  <c r="AE251" i="9" s="1"/>
  <c r="T251" i="9"/>
  <c r="S251" i="9"/>
  <c r="AD248" i="9"/>
  <c r="AC248" i="9"/>
  <c r="AB248" i="9"/>
  <c r="AA248" i="9"/>
  <c r="Z248" i="9"/>
  <c r="Y248" i="9"/>
  <c r="X248" i="9"/>
  <c r="W248" i="9"/>
  <c r="V248" i="9"/>
  <c r="U248" i="9"/>
  <c r="AE248" i="9" s="1"/>
  <c r="T248" i="9"/>
  <c r="S248" i="9"/>
  <c r="AD247" i="9"/>
  <c r="AC247" i="9"/>
  <c r="AB247" i="9"/>
  <c r="AA247" i="9"/>
  <c r="Z247" i="9"/>
  <c r="Y247" i="9"/>
  <c r="X247" i="9"/>
  <c r="W247" i="9"/>
  <c r="V247" i="9"/>
  <c r="U247" i="9"/>
  <c r="AE247" i="9" s="1"/>
  <c r="T247" i="9"/>
  <c r="S247" i="9"/>
  <c r="AD246" i="9"/>
  <c r="AC246" i="9"/>
  <c r="AB246" i="9"/>
  <c r="AA246" i="9"/>
  <c r="Z246" i="9"/>
  <c r="Y246" i="9"/>
  <c r="X246" i="9"/>
  <c r="W246" i="9"/>
  <c r="V246" i="9"/>
  <c r="U246" i="9"/>
  <c r="AE246" i="9" s="1"/>
  <c r="T246" i="9"/>
  <c r="S246" i="9"/>
  <c r="AD245" i="9"/>
  <c r="AC245" i="9"/>
  <c r="AB245" i="9"/>
  <c r="AA245" i="9"/>
  <c r="Z245" i="9"/>
  <c r="Y245" i="9"/>
  <c r="X245" i="9"/>
  <c r="W245" i="9"/>
  <c r="V245" i="9"/>
  <c r="U245" i="9"/>
  <c r="AE245" i="9" s="1"/>
  <c r="T245" i="9"/>
  <c r="S245" i="9"/>
  <c r="AD244" i="9"/>
  <c r="AC244" i="9"/>
  <c r="AB244" i="9"/>
  <c r="AA244" i="9"/>
  <c r="Z244" i="9"/>
  <c r="Y244" i="9"/>
  <c r="X244" i="9"/>
  <c r="W244" i="9"/>
  <c r="V244" i="9"/>
  <c r="U244" i="9"/>
  <c r="AE244" i="9" s="1"/>
  <c r="T244" i="9"/>
  <c r="S244" i="9"/>
  <c r="AD243" i="9"/>
  <c r="AC243" i="9"/>
  <c r="AB243" i="9"/>
  <c r="AA243" i="9"/>
  <c r="Z243" i="9"/>
  <c r="Y243" i="9"/>
  <c r="X243" i="9"/>
  <c r="W243" i="9"/>
  <c r="V243" i="9"/>
  <c r="U243" i="9"/>
  <c r="AE243" i="9" s="1"/>
  <c r="T243" i="9"/>
  <c r="S243" i="9"/>
  <c r="AD242" i="9"/>
  <c r="AC242" i="9"/>
  <c r="AB242" i="9"/>
  <c r="AA242" i="9"/>
  <c r="Z242" i="9"/>
  <c r="Y242" i="9"/>
  <c r="X242" i="9"/>
  <c r="W242" i="9"/>
  <c r="V242" i="9"/>
  <c r="U242" i="9"/>
  <c r="AE242" i="9" s="1"/>
  <c r="T242" i="9"/>
  <c r="S242" i="9"/>
  <c r="AD241" i="9"/>
  <c r="AC241" i="9"/>
  <c r="AB241" i="9"/>
  <c r="AA241" i="9"/>
  <c r="Z241" i="9"/>
  <c r="Y241" i="9"/>
  <c r="X241" i="9"/>
  <c r="W241" i="9"/>
  <c r="V241" i="9"/>
  <c r="U241" i="9"/>
  <c r="AE241" i="9" s="1"/>
  <c r="T241" i="9"/>
  <c r="S241" i="9"/>
  <c r="AD240" i="9"/>
  <c r="AC240" i="9"/>
  <c r="AB240" i="9"/>
  <c r="AA240" i="9"/>
  <c r="Z240" i="9"/>
  <c r="Y240" i="9"/>
  <c r="X240" i="9"/>
  <c r="W240" i="9"/>
  <c r="V240" i="9"/>
  <c r="U240" i="9"/>
  <c r="AE240" i="9" s="1"/>
  <c r="T240" i="9"/>
  <c r="S240" i="9"/>
  <c r="AD239" i="9"/>
  <c r="AC239" i="9"/>
  <c r="AB239" i="9"/>
  <c r="AA239" i="9"/>
  <c r="Z239" i="9"/>
  <c r="Y239" i="9"/>
  <c r="X239" i="9"/>
  <c r="W239" i="9"/>
  <c r="V239" i="9"/>
  <c r="U239" i="9"/>
  <c r="AE239" i="9" s="1"/>
  <c r="T239" i="9"/>
  <c r="S239" i="9"/>
  <c r="AD238" i="9"/>
  <c r="AC238" i="9"/>
  <c r="AB238" i="9"/>
  <c r="AA238" i="9"/>
  <c r="Z238" i="9"/>
  <c r="Y238" i="9"/>
  <c r="X238" i="9"/>
  <c r="W238" i="9"/>
  <c r="V238" i="9"/>
  <c r="U238" i="9"/>
  <c r="AE238" i="9" s="1"/>
  <c r="T238" i="9"/>
  <c r="S238" i="9"/>
  <c r="AD237" i="9"/>
  <c r="AC237" i="9"/>
  <c r="AB237" i="9"/>
  <c r="AA237" i="9"/>
  <c r="Z237" i="9"/>
  <c r="Y237" i="9"/>
  <c r="X237" i="9"/>
  <c r="W237" i="9"/>
  <c r="V237" i="9"/>
  <c r="U237" i="9"/>
  <c r="AE237" i="9" s="1"/>
  <c r="T237" i="9"/>
  <c r="S237" i="9"/>
  <c r="AD236" i="9"/>
  <c r="AC236" i="9"/>
  <c r="AB236" i="9"/>
  <c r="AA236" i="9"/>
  <c r="Z236" i="9"/>
  <c r="Y236" i="9"/>
  <c r="X236" i="9"/>
  <c r="W236" i="9"/>
  <c r="V236" i="9"/>
  <c r="U236" i="9"/>
  <c r="AE236" i="9" s="1"/>
  <c r="T236" i="9"/>
  <c r="S236" i="9"/>
  <c r="AD235" i="9"/>
  <c r="AC235" i="9"/>
  <c r="AB235" i="9"/>
  <c r="AA235" i="9"/>
  <c r="Z235" i="9"/>
  <c r="Y235" i="9"/>
  <c r="X235" i="9"/>
  <c r="W235" i="9"/>
  <c r="V235" i="9"/>
  <c r="U235" i="9"/>
  <c r="AE235" i="9" s="1"/>
  <c r="T235" i="9"/>
  <c r="S235" i="9"/>
  <c r="AD234" i="9"/>
  <c r="AC234" i="9"/>
  <c r="AB234" i="9"/>
  <c r="AA234" i="9"/>
  <c r="Z234" i="9"/>
  <c r="Y234" i="9"/>
  <c r="X234" i="9"/>
  <c r="W234" i="9"/>
  <c r="V234" i="9"/>
  <c r="U234" i="9"/>
  <c r="AE234" i="9" s="1"/>
  <c r="T234" i="9"/>
  <c r="S234" i="9"/>
  <c r="AD233" i="9"/>
  <c r="AC233" i="9"/>
  <c r="AB233" i="9"/>
  <c r="AA233" i="9"/>
  <c r="Z233" i="9"/>
  <c r="Y233" i="9"/>
  <c r="X233" i="9"/>
  <c r="W233" i="9"/>
  <c r="V233" i="9"/>
  <c r="U233" i="9"/>
  <c r="AE233" i="9" s="1"/>
  <c r="T233" i="9"/>
  <c r="S233" i="9"/>
  <c r="AD232" i="9"/>
  <c r="AC232" i="9"/>
  <c r="AB232" i="9"/>
  <c r="AA232" i="9"/>
  <c r="Z232" i="9"/>
  <c r="Y232" i="9"/>
  <c r="X232" i="9"/>
  <c r="W232" i="9"/>
  <c r="V232" i="9"/>
  <c r="U232" i="9"/>
  <c r="AE232" i="9" s="1"/>
  <c r="T232" i="9"/>
  <c r="S232" i="9"/>
  <c r="AD231" i="9"/>
  <c r="AC231" i="9"/>
  <c r="AB231" i="9"/>
  <c r="AA231" i="9"/>
  <c r="Z231" i="9"/>
  <c r="Y231" i="9"/>
  <c r="X231" i="9"/>
  <c r="W231" i="9"/>
  <c r="V231" i="9"/>
  <c r="U231" i="9"/>
  <c r="AE231" i="9" s="1"/>
  <c r="T231" i="9"/>
  <c r="S231" i="9"/>
  <c r="AD230" i="9"/>
  <c r="AC230" i="9"/>
  <c r="AB230" i="9"/>
  <c r="AA230" i="9"/>
  <c r="Z230" i="9"/>
  <c r="Y230" i="9"/>
  <c r="X230" i="9"/>
  <c r="W230" i="9"/>
  <c r="V230" i="9"/>
  <c r="U230" i="9"/>
  <c r="AE230" i="9" s="1"/>
  <c r="T230" i="9"/>
  <c r="S230" i="9"/>
  <c r="AD229" i="9"/>
  <c r="AC229" i="9"/>
  <c r="AB229" i="9"/>
  <c r="AA229" i="9"/>
  <c r="Z229" i="9"/>
  <c r="Y229" i="9"/>
  <c r="X229" i="9"/>
  <c r="W229" i="9"/>
  <c r="V229" i="9"/>
  <c r="U229" i="9"/>
  <c r="AE229" i="9" s="1"/>
  <c r="T229" i="9"/>
  <c r="S229" i="9"/>
  <c r="AD228" i="9"/>
  <c r="AC228" i="9"/>
  <c r="AB228" i="9"/>
  <c r="AA228" i="9"/>
  <c r="Z228" i="9"/>
  <c r="Y228" i="9"/>
  <c r="X228" i="9"/>
  <c r="W228" i="9"/>
  <c r="V228" i="9"/>
  <c r="U228" i="9"/>
  <c r="AE228" i="9" s="1"/>
  <c r="T228" i="9"/>
  <c r="S228" i="9"/>
  <c r="AD227" i="9"/>
  <c r="AC227" i="9"/>
  <c r="AB227" i="9"/>
  <c r="AA227" i="9"/>
  <c r="Z227" i="9"/>
  <c r="Y227" i="9"/>
  <c r="X227" i="9"/>
  <c r="W227" i="9"/>
  <c r="V227" i="9"/>
  <c r="U227" i="9"/>
  <c r="AE227" i="9" s="1"/>
  <c r="T227" i="9"/>
  <c r="S227" i="9"/>
  <c r="AD226" i="9"/>
  <c r="AC226" i="9"/>
  <c r="AB226" i="9"/>
  <c r="AA226" i="9"/>
  <c r="Z226" i="9"/>
  <c r="Y226" i="9"/>
  <c r="X226" i="9"/>
  <c r="W226" i="9"/>
  <c r="V226" i="9"/>
  <c r="U226" i="9"/>
  <c r="AE226" i="9" s="1"/>
  <c r="T226" i="9"/>
  <c r="S226" i="9"/>
  <c r="AD225" i="9"/>
  <c r="AC225" i="9"/>
  <c r="AB225" i="9"/>
  <c r="AA225" i="9"/>
  <c r="Z225" i="9"/>
  <c r="Y225" i="9"/>
  <c r="X225" i="9"/>
  <c r="W225" i="9"/>
  <c r="V225" i="9"/>
  <c r="U225" i="9"/>
  <c r="AE225" i="9" s="1"/>
  <c r="T225" i="9"/>
  <c r="S225" i="9"/>
  <c r="AD224" i="9"/>
  <c r="AC224" i="9"/>
  <c r="AB224" i="9"/>
  <c r="AA224" i="9"/>
  <c r="Z224" i="9"/>
  <c r="Y224" i="9"/>
  <c r="X224" i="9"/>
  <c r="W224" i="9"/>
  <c r="V224" i="9"/>
  <c r="U224" i="9"/>
  <c r="AE224" i="9" s="1"/>
  <c r="T224" i="9"/>
  <c r="S224" i="9"/>
  <c r="AD223" i="9"/>
  <c r="AC223" i="9"/>
  <c r="AB223" i="9"/>
  <c r="AA223" i="9"/>
  <c r="Z223" i="9"/>
  <c r="Y223" i="9"/>
  <c r="X223" i="9"/>
  <c r="W223" i="9"/>
  <c r="V223" i="9"/>
  <c r="U223" i="9"/>
  <c r="AE223" i="9" s="1"/>
  <c r="T223" i="9"/>
  <c r="S223" i="9"/>
  <c r="R249" i="9"/>
  <c r="Q249" i="9"/>
  <c r="P249" i="9"/>
  <c r="O249" i="9"/>
  <c r="N249" i="9"/>
  <c r="M249" i="9"/>
  <c r="L249" i="9"/>
  <c r="K249" i="9"/>
  <c r="J249" i="9"/>
  <c r="I249" i="9"/>
  <c r="H249" i="9"/>
  <c r="AD221" i="9"/>
  <c r="AC221" i="9"/>
  <c r="AB221" i="9"/>
  <c r="AA221" i="9"/>
  <c r="Z221" i="9"/>
  <c r="Y221" i="9"/>
  <c r="X221" i="9"/>
  <c r="W221" i="9"/>
  <c r="V221" i="9"/>
  <c r="U221" i="9"/>
  <c r="AE221" i="9" s="1"/>
  <c r="T221" i="9"/>
  <c r="S221" i="9"/>
  <c r="AD220" i="9"/>
  <c r="AC220" i="9"/>
  <c r="AB220" i="9"/>
  <c r="AA220" i="9"/>
  <c r="Z220" i="9"/>
  <c r="Y220" i="9"/>
  <c r="X220" i="9"/>
  <c r="W220" i="9"/>
  <c r="V220" i="9"/>
  <c r="U220" i="9"/>
  <c r="AE220" i="9" s="1"/>
  <c r="T220" i="9"/>
  <c r="S220" i="9"/>
  <c r="AD219" i="9"/>
  <c r="AC219" i="9"/>
  <c r="AB219" i="9"/>
  <c r="AA219" i="9"/>
  <c r="Z219" i="9"/>
  <c r="Y219" i="9"/>
  <c r="X219" i="9"/>
  <c r="W219" i="9"/>
  <c r="V219" i="9"/>
  <c r="U219" i="9"/>
  <c r="AE219" i="9" s="1"/>
  <c r="T219" i="9"/>
  <c r="S219" i="9"/>
  <c r="AD218" i="9"/>
  <c r="AC218" i="9"/>
  <c r="AB218" i="9"/>
  <c r="AA218" i="9"/>
  <c r="Z218" i="9"/>
  <c r="Y218" i="9"/>
  <c r="X218" i="9"/>
  <c r="W218" i="9"/>
  <c r="V218" i="9"/>
  <c r="U218" i="9"/>
  <c r="AE218" i="9" s="1"/>
  <c r="T218" i="9"/>
  <c r="S218" i="9"/>
  <c r="AD215" i="9"/>
  <c r="AC215" i="9"/>
  <c r="AB215" i="9"/>
  <c r="AA215" i="9"/>
  <c r="Z215" i="9"/>
  <c r="Y215" i="9"/>
  <c r="X215" i="9"/>
  <c r="W215" i="9"/>
  <c r="V215" i="9"/>
  <c r="U215" i="9"/>
  <c r="AE215" i="9" s="1"/>
  <c r="T215" i="9"/>
  <c r="S215" i="9"/>
  <c r="AD214" i="9"/>
  <c r="AC214" i="9"/>
  <c r="AB214" i="9"/>
  <c r="AA214" i="9"/>
  <c r="Z214" i="9"/>
  <c r="Y214" i="9"/>
  <c r="X214" i="9"/>
  <c r="W214" i="9"/>
  <c r="V214" i="9"/>
  <c r="U214" i="9"/>
  <c r="AE214" i="9" s="1"/>
  <c r="T214" i="9"/>
  <c r="S214" i="9"/>
  <c r="AD206" i="9"/>
  <c r="AC206" i="9"/>
  <c r="AB206" i="9"/>
  <c r="AA206" i="9"/>
  <c r="Z206" i="9"/>
  <c r="Y206" i="9"/>
  <c r="X206" i="9"/>
  <c r="W206" i="9"/>
  <c r="V206" i="9"/>
  <c r="U206" i="9"/>
  <c r="AE206" i="9" s="1"/>
  <c r="T206" i="9"/>
  <c r="S206" i="9"/>
  <c r="AD205" i="9"/>
  <c r="AC205" i="9"/>
  <c r="AB205" i="9"/>
  <c r="AA205" i="9"/>
  <c r="Z205" i="9"/>
  <c r="Y205" i="9"/>
  <c r="X205" i="9"/>
  <c r="W205" i="9"/>
  <c r="V205" i="9"/>
  <c r="U205" i="9"/>
  <c r="AE205" i="9" s="1"/>
  <c r="T205" i="9"/>
  <c r="S205" i="9"/>
  <c r="AD204" i="9"/>
  <c r="AC204" i="9"/>
  <c r="AB204" i="9"/>
  <c r="AA204" i="9"/>
  <c r="Z204" i="9"/>
  <c r="Y204" i="9"/>
  <c r="X204" i="9"/>
  <c r="W204" i="9"/>
  <c r="V204" i="9"/>
  <c r="U204" i="9"/>
  <c r="AE204" i="9" s="1"/>
  <c r="T204" i="9"/>
  <c r="S204" i="9"/>
  <c r="AD203" i="9"/>
  <c r="AC203" i="9"/>
  <c r="AB203" i="9"/>
  <c r="AA203" i="9"/>
  <c r="Z203" i="9"/>
  <c r="Y203" i="9"/>
  <c r="X203" i="9"/>
  <c r="W203" i="9"/>
  <c r="V203" i="9"/>
  <c r="U203" i="9"/>
  <c r="AE203" i="9" s="1"/>
  <c r="T203" i="9"/>
  <c r="S203" i="9"/>
  <c r="AD202" i="9"/>
  <c r="AC202" i="9"/>
  <c r="AB202" i="9"/>
  <c r="AA202" i="9"/>
  <c r="Z202" i="9"/>
  <c r="Y202" i="9"/>
  <c r="X202" i="9"/>
  <c r="W202" i="9"/>
  <c r="V202" i="9"/>
  <c r="U202" i="9"/>
  <c r="AE202" i="9" s="1"/>
  <c r="T202" i="9"/>
  <c r="S202" i="9"/>
  <c r="AD201" i="9"/>
  <c r="AC201" i="9"/>
  <c r="AB201" i="9"/>
  <c r="AA201" i="9"/>
  <c r="Z201" i="9"/>
  <c r="Y201" i="9"/>
  <c r="X201" i="9"/>
  <c r="W201" i="9"/>
  <c r="V201" i="9"/>
  <c r="U201" i="9"/>
  <c r="AE201" i="9" s="1"/>
  <c r="T201" i="9"/>
  <c r="S201" i="9"/>
  <c r="AD200" i="9"/>
  <c r="AC200" i="9"/>
  <c r="AB200" i="9"/>
  <c r="AA200" i="9"/>
  <c r="Z200" i="9"/>
  <c r="Y200" i="9"/>
  <c r="X200" i="9"/>
  <c r="W200" i="9"/>
  <c r="V200" i="9"/>
  <c r="U200" i="9"/>
  <c r="AE200" i="9" s="1"/>
  <c r="T200" i="9"/>
  <c r="S200" i="9"/>
  <c r="AD199" i="9"/>
  <c r="AC199" i="9"/>
  <c r="AB199" i="9"/>
  <c r="AA199" i="9"/>
  <c r="Z199" i="9"/>
  <c r="Y199" i="9"/>
  <c r="X199" i="9"/>
  <c r="W199" i="9"/>
  <c r="V199" i="9"/>
  <c r="U199" i="9"/>
  <c r="AE199" i="9" s="1"/>
  <c r="T199" i="9"/>
  <c r="S199" i="9"/>
  <c r="AD198" i="9"/>
  <c r="AC198" i="9"/>
  <c r="AB198" i="9"/>
  <c r="AA198" i="9"/>
  <c r="Z198" i="9"/>
  <c r="Y198" i="9"/>
  <c r="X198" i="9"/>
  <c r="W198" i="9"/>
  <c r="V198" i="9"/>
  <c r="U198" i="9"/>
  <c r="AE198" i="9" s="1"/>
  <c r="T198" i="9"/>
  <c r="S198" i="9"/>
  <c r="AD197" i="9"/>
  <c r="AC197" i="9"/>
  <c r="AB197" i="9"/>
  <c r="AA197" i="9"/>
  <c r="Z197" i="9"/>
  <c r="Y197" i="9"/>
  <c r="X197" i="9"/>
  <c r="W197" i="9"/>
  <c r="V197" i="9"/>
  <c r="U197" i="9"/>
  <c r="AE197" i="9" s="1"/>
  <c r="T197" i="9"/>
  <c r="S197" i="9"/>
  <c r="AD196" i="9"/>
  <c r="AC196" i="9"/>
  <c r="AB196" i="9"/>
  <c r="AA196" i="9"/>
  <c r="Z196" i="9"/>
  <c r="Y196" i="9"/>
  <c r="X196" i="9"/>
  <c r="W196" i="9"/>
  <c r="V196" i="9"/>
  <c r="U196" i="9"/>
  <c r="AE196" i="9" s="1"/>
  <c r="T196" i="9"/>
  <c r="S196" i="9"/>
  <c r="AD195" i="9"/>
  <c r="AC195" i="9"/>
  <c r="AB195" i="9"/>
  <c r="AA195" i="9"/>
  <c r="Z195" i="9"/>
  <c r="Y195" i="9"/>
  <c r="X195" i="9"/>
  <c r="W195" i="9"/>
  <c r="V195" i="9"/>
  <c r="U195" i="9"/>
  <c r="AE195" i="9" s="1"/>
  <c r="T195" i="9"/>
  <c r="S195" i="9"/>
  <c r="AD194" i="9"/>
  <c r="AC194" i="9"/>
  <c r="AB194" i="9"/>
  <c r="AA194" i="9"/>
  <c r="Z194" i="9"/>
  <c r="Y194" i="9"/>
  <c r="X194" i="9"/>
  <c r="W194" i="9"/>
  <c r="V194" i="9"/>
  <c r="U194" i="9"/>
  <c r="AE194" i="9" s="1"/>
  <c r="T194" i="9"/>
  <c r="S194" i="9"/>
  <c r="AD193" i="9"/>
  <c r="AC193" i="9"/>
  <c r="AB193" i="9"/>
  <c r="AA193" i="9"/>
  <c r="Z193" i="9"/>
  <c r="Y193" i="9"/>
  <c r="X193" i="9"/>
  <c r="W193" i="9"/>
  <c r="V193" i="9"/>
  <c r="U193" i="9"/>
  <c r="AE193" i="9" s="1"/>
  <c r="T193" i="9"/>
  <c r="S193" i="9"/>
  <c r="AD192" i="9"/>
  <c r="AC192" i="9"/>
  <c r="AB192" i="9"/>
  <c r="AA192" i="9"/>
  <c r="Z192" i="9"/>
  <c r="Y192" i="9"/>
  <c r="X192" i="9"/>
  <c r="W192" i="9"/>
  <c r="V192" i="9"/>
  <c r="U192" i="9"/>
  <c r="AE192" i="9" s="1"/>
  <c r="T192" i="9"/>
  <c r="S192" i="9"/>
  <c r="AD191" i="9"/>
  <c r="AC191" i="9"/>
  <c r="AB191" i="9"/>
  <c r="AA191" i="9"/>
  <c r="Z191" i="9"/>
  <c r="Y191" i="9"/>
  <c r="X191" i="9"/>
  <c r="W191" i="9"/>
  <c r="V191" i="9"/>
  <c r="U191" i="9"/>
  <c r="AE191" i="9" s="1"/>
  <c r="T191" i="9"/>
  <c r="S191" i="9"/>
  <c r="AD190" i="9"/>
  <c r="AC190" i="9"/>
  <c r="AB190" i="9"/>
  <c r="AA190" i="9"/>
  <c r="Z190" i="9"/>
  <c r="Y190" i="9"/>
  <c r="X190" i="9"/>
  <c r="W190" i="9"/>
  <c r="V190" i="9"/>
  <c r="U190" i="9"/>
  <c r="AE190" i="9" s="1"/>
  <c r="T190" i="9"/>
  <c r="S190" i="9"/>
  <c r="AD189" i="9"/>
  <c r="AC189" i="9"/>
  <c r="AB189" i="9"/>
  <c r="AA189" i="9"/>
  <c r="Z189" i="9"/>
  <c r="Y189" i="9"/>
  <c r="X189" i="9"/>
  <c r="W189" i="9"/>
  <c r="V189" i="9"/>
  <c r="U189" i="9"/>
  <c r="AE189" i="9" s="1"/>
  <c r="T189" i="9"/>
  <c r="S189" i="9"/>
  <c r="AD188" i="9"/>
  <c r="AC188" i="9"/>
  <c r="AB188" i="9"/>
  <c r="AA188" i="9"/>
  <c r="Z188" i="9"/>
  <c r="Y188" i="9"/>
  <c r="X188" i="9"/>
  <c r="W188" i="9"/>
  <c r="V188" i="9"/>
  <c r="U188" i="9"/>
  <c r="AE188" i="9" s="1"/>
  <c r="T188" i="9"/>
  <c r="S188" i="9"/>
  <c r="AD187" i="9"/>
  <c r="AC187" i="9"/>
  <c r="AB187" i="9"/>
  <c r="AA187" i="9"/>
  <c r="Z187" i="9"/>
  <c r="Y187" i="9"/>
  <c r="X187" i="9"/>
  <c r="W187" i="9"/>
  <c r="V187" i="9"/>
  <c r="U187" i="9"/>
  <c r="AE187" i="9" s="1"/>
  <c r="T187" i="9"/>
  <c r="S187" i="9"/>
  <c r="AD186" i="9"/>
  <c r="AC186" i="9"/>
  <c r="AB186" i="9"/>
  <c r="AA186" i="9"/>
  <c r="Z186" i="9"/>
  <c r="Y186" i="9"/>
  <c r="X186" i="9"/>
  <c r="W186" i="9"/>
  <c r="V186" i="9"/>
  <c r="U186" i="9"/>
  <c r="AE186" i="9" s="1"/>
  <c r="T186" i="9"/>
  <c r="S186" i="9"/>
  <c r="AD185" i="9"/>
  <c r="AC185" i="9"/>
  <c r="AB185" i="9"/>
  <c r="AA185" i="9"/>
  <c r="Z185" i="9"/>
  <c r="Y185" i="9"/>
  <c r="X185" i="9"/>
  <c r="W185" i="9"/>
  <c r="V185" i="9"/>
  <c r="U185" i="9"/>
  <c r="AE185" i="9" s="1"/>
  <c r="T185" i="9"/>
  <c r="S185" i="9"/>
  <c r="AD184" i="9"/>
  <c r="AC184" i="9"/>
  <c r="AB184" i="9"/>
  <c r="AA184" i="9"/>
  <c r="Z184" i="9"/>
  <c r="Y184" i="9"/>
  <c r="X184" i="9"/>
  <c r="W184" i="9"/>
  <c r="V184" i="9"/>
  <c r="U184" i="9"/>
  <c r="AE184" i="9" s="1"/>
  <c r="T184" i="9"/>
  <c r="S184" i="9"/>
  <c r="AD183" i="9"/>
  <c r="AC183" i="9"/>
  <c r="AB183" i="9"/>
  <c r="AA183" i="9"/>
  <c r="Z183" i="9"/>
  <c r="Y183" i="9"/>
  <c r="X183" i="9"/>
  <c r="W183" i="9"/>
  <c r="V183" i="9"/>
  <c r="U183" i="9"/>
  <c r="AE183" i="9" s="1"/>
  <c r="T183" i="9"/>
  <c r="S183" i="9"/>
  <c r="AD182" i="9"/>
  <c r="AC182" i="9"/>
  <c r="AB182" i="9"/>
  <c r="AA182" i="9"/>
  <c r="Z182" i="9"/>
  <c r="Y182" i="9"/>
  <c r="X182" i="9"/>
  <c r="W182" i="9"/>
  <c r="V182" i="9"/>
  <c r="U182" i="9"/>
  <c r="AE182" i="9" s="1"/>
  <c r="T182" i="9"/>
  <c r="S182" i="9"/>
  <c r="AD181" i="9"/>
  <c r="AC181" i="9"/>
  <c r="AB181" i="9"/>
  <c r="AA181" i="9"/>
  <c r="Z181" i="9"/>
  <c r="Y181" i="9"/>
  <c r="X181" i="9"/>
  <c r="W181" i="9"/>
  <c r="V181" i="9"/>
  <c r="U181" i="9"/>
  <c r="AE181" i="9" s="1"/>
  <c r="T181" i="9"/>
  <c r="S181" i="9"/>
  <c r="AD180" i="9"/>
  <c r="AC180" i="9"/>
  <c r="AB180" i="9"/>
  <c r="AA180" i="9"/>
  <c r="Z180" i="9"/>
  <c r="Y180" i="9"/>
  <c r="X180" i="9"/>
  <c r="W180" i="9"/>
  <c r="V180" i="9"/>
  <c r="U180" i="9"/>
  <c r="AE180" i="9" s="1"/>
  <c r="T180" i="9"/>
  <c r="S180" i="9"/>
  <c r="AD179" i="9"/>
  <c r="AC179" i="9"/>
  <c r="AB179" i="9"/>
  <c r="AA179" i="9"/>
  <c r="Z179" i="9"/>
  <c r="Y179" i="9"/>
  <c r="X179" i="9"/>
  <c r="W179" i="9"/>
  <c r="V179" i="9"/>
  <c r="U179" i="9"/>
  <c r="AE179" i="9" s="1"/>
  <c r="T179" i="9"/>
  <c r="S179" i="9"/>
  <c r="AD178" i="9"/>
  <c r="AC178" i="9"/>
  <c r="AB178" i="9"/>
  <c r="AA178" i="9"/>
  <c r="Z178" i="9"/>
  <c r="Y178" i="9"/>
  <c r="X178" i="9"/>
  <c r="W178" i="9"/>
  <c r="V178" i="9"/>
  <c r="U178" i="9"/>
  <c r="AE178" i="9" s="1"/>
  <c r="T178" i="9"/>
  <c r="S178" i="9"/>
  <c r="AD177" i="9"/>
  <c r="AC177" i="9"/>
  <c r="AB177" i="9"/>
  <c r="AA177" i="9"/>
  <c r="Z177" i="9"/>
  <c r="Y177" i="9"/>
  <c r="X177" i="9"/>
  <c r="W177" i="9"/>
  <c r="V177" i="9"/>
  <c r="U177" i="9"/>
  <c r="AE177" i="9" s="1"/>
  <c r="T177" i="9"/>
  <c r="S177" i="9"/>
  <c r="AD176" i="9"/>
  <c r="AC176" i="9"/>
  <c r="AB176" i="9"/>
  <c r="AA176" i="9"/>
  <c r="Z176" i="9"/>
  <c r="Y176" i="9"/>
  <c r="X176" i="9"/>
  <c r="W176" i="9"/>
  <c r="V176" i="9"/>
  <c r="U176" i="9"/>
  <c r="AE176" i="9" s="1"/>
  <c r="T176" i="9"/>
  <c r="S176" i="9"/>
  <c r="AD175" i="9"/>
  <c r="AC175" i="9"/>
  <c r="AB175" i="9"/>
  <c r="AA175" i="9"/>
  <c r="Z175" i="9"/>
  <c r="Y175" i="9"/>
  <c r="X175" i="9"/>
  <c r="W175" i="9"/>
  <c r="V175" i="9"/>
  <c r="U175" i="9"/>
  <c r="AE175" i="9" s="1"/>
  <c r="T175" i="9"/>
  <c r="S175" i="9"/>
  <c r="AD174" i="9"/>
  <c r="AC174" i="9"/>
  <c r="AB174" i="9"/>
  <c r="AA174" i="9"/>
  <c r="Z174" i="9"/>
  <c r="Y174" i="9"/>
  <c r="X174" i="9"/>
  <c r="W174" i="9"/>
  <c r="V174" i="9"/>
  <c r="U174" i="9"/>
  <c r="AE174" i="9" s="1"/>
  <c r="T174" i="9"/>
  <c r="S174" i="9"/>
  <c r="AD173" i="9"/>
  <c r="AC173" i="9"/>
  <c r="AB173" i="9"/>
  <c r="AA173" i="9"/>
  <c r="Z173" i="9"/>
  <c r="Y173" i="9"/>
  <c r="X173" i="9"/>
  <c r="W173" i="9"/>
  <c r="V173" i="9"/>
  <c r="U173" i="9"/>
  <c r="AE173" i="9" s="1"/>
  <c r="T173" i="9"/>
  <c r="S173" i="9"/>
  <c r="AD172" i="9"/>
  <c r="AC172" i="9"/>
  <c r="AB172" i="9"/>
  <c r="AA172" i="9"/>
  <c r="Z172" i="9"/>
  <c r="Y172" i="9"/>
  <c r="X172" i="9"/>
  <c r="W172" i="9"/>
  <c r="V172" i="9"/>
  <c r="U172" i="9"/>
  <c r="AE172" i="9" s="1"/>
  <c r="T172" i="9"/>
  <c r="S172" i="9"/>
  <c r="AD171" i="9"/>
  <c r="AC171" i="9"/>
  <c r="AB171" i="9"/>
  <c r="AA171" i="9"/>
  <c r="Z171" i="9"/>
  <c r="Y171" i="9"/>
  <c r="X171" i="9"/>
  <c r="W171" i="9"/>
  <c r="V171" i="9"/>
  <c r="U171" i="9"/>
  <c r="AE171" i="9" s="1"/>
  <c r="T171" i="9"/>
  <c r="S171" i="9"/>
  <c r="AD170" i="9"/>
  <c r="AC170" i="9"/>
  <c r="AB170" i="9"/>
  <c r="AA170" i="9"/>
  <c r="Z170" i="9"/>
  <c r="Y170" i="9"/>
  <c r="X170" i="9"/>
  <c r="W170" i="9"/>
  <c r="V170" i="9"/>
  <c r="U170" i="9"/>
  <c r="AE170" i="9" s="1"/>
  <c r="T170" i="9"/>
  <c r="S170" i="9"/>
  <c r="AD169" i="9"/>
  <c r="AC169" i="9"/>
  <c r="AB169" i="9"/>
  <c r="AA169" i="9"/>
  <c r="Z169" i="9"/>
  <c r="Y169" i="9"/>
  <c r="X169" i="9"/>
  <c r="W169" i="9"/>
  <c r="V169" i="9"/>
  <c r="U169" i="9"/>
  <c r="AE169" i="9" s="1"/>
  <c r="T169" i="9"/>
  <c r="S169" i="9"/>
  <c r="AD168" i="9"/>
  <c r="AC168" i="9"/>
  <c r="AB168" i="9"/>
  <c r="AA168" i="9"/>
  <c r="Z168" i="9"/>
  <c r="Y168" i="9"/>
  <c r="X168" i="9"/>
  <c r="W168" i="9"/>
  <c r="V168" i="9"/>
  <c r="U168" i="9"/>
  <c r="AE168" i="9" s="1"/>
  <c r="T168" i="9"/>
  <c r="S168" i="9"/>
  <c r="AD167" i="9"/>
  <c r="AC167" i="9"/>
  <c r="AB167" i="9"/>
  <c r="AA167" i="9"/>
  <c r="Z167" i="9"/>
  <c r="Y167" i="9"/>
  <c r="X167" i="9"/>
  <c r="W167" i="9"/>
  <c r="V167" i="9"/>
  <c r="U167" i="9"/>
  <c r="AE167" i="9" s="1"/>
  <c r="T167" i="9"/>
  <c r="S167" i="9"/>
  <c r="AD166" i="9"/>
  <c r="AC166" i="9"/>
  <c r="AB166" i="9"/>
  <c r="AA166" i="9"/>
  <c r="Z166" i="9"/>
  <c r="Y166" i="9"/>
  <c r="X166" i="9"/>
  <c r="W166" i="9"/>
  <c r="V166" i="9"/>
  <c r="U166" i="9"/>
  <c r="AE166" i="9" s="1"/>
  <c r="T166" i="9"/>
  <c r="S166" i="9"/>
  <c r="AD165" i="9"/>
  <c r="AC165" i="9"/>
  <c r="AB165" i="9"/>
  <c r="AA165" i="9"/>
  <c r="Z165" i="9"/>
  <c r="Y165" i="9"/>
  <c r="X165" i="9"/>
  <c r="W165" i="9"/>
  <c r="V165" i="9"/>
  <c r="U165" i="9"/>
  <c r="AE165" i="9" s="1"/>
  <c r="T165" i="9"/>
  <c r="S165" i="9"/>
  <c r="AD164" i="9"/>
  <c r="AC164" i="9"/>
  <c r="AB164" i="9"/>
  <c r="AA164" i="9"/>
  <c r="Z164" i="9"/>
  <c r="Y164" i="9"/>
  <c r="X164" i="9"/>
  <c r="W164" i="9"/>
  <c r="V164" i="9"/>
  <c r="U164" i="9"/>
  <c r="AE164" i="9" s="1"/>
  <c r="T164" i="9"/>
  <c r="S164" i="9"/>
  <c r="AD163" i="9"/>
  <c r="AC163" i="9"/>
  <c r="AB163" i="9"/>
  <c r="AA163" i="9"/>
  <c r="Z163" i="9"/>
  <c r="Y163" i="9"/>
  <c r="X163" i="9"/>
  <c r="W163" i="9"/>
  <c r="V163" i="9"/>
  <c r="U163" i="9"/>
  <c r="AE163" i="9" s="1"/>
  <c r="T163" i="9"/>
  <c r="S163" i="9"/>
  <c r="AD162" i="9"/>
  <c r="AC162" i="9"/>
  <c r="AB162" i="9"/>
  <c r="AA162" i="9"/>
  <c r="Z162" i="9"/>
  <c r="Y162" i="9"/>
  <c r="X162" i="9"/>
  <c r="W162" i="9"/>
  <c r="V162" i="9"/>
  <c r="U162" i="9"/>
  <c r="AE162" i="9" s="1"/>
  <c r="T162" i="9"/>
  <c r="S162" i="9"/>
  <c r="AD161" i="9"/>
  <c r="AC161" i="9"/>
  <c r="AB161" i="9"/>
  <c r="AA161" i="9"/>
  <c r="Z161" i="9"/>
  <c r="Y161" i="9"/>
  <c r="X161" i="9"/>
  <c r="W161" i="9"/>
  <c r="V161" i="9"/>
  <c r="U161" i="9"/>
  <c r="AE161" i="9" s="1"/>
  <c r="T161" i="9"/>
  <c r="S161" i="9"/>
  <c r="AD160" i="9"/>
  <c r="AC160" i="9"/>
  <c r="AB160" i="9"/>
  <c r="AA160" i="9"/>
  <c r="Z160" i="9"/>
  <c r="Y160" i="9"/>
  <c r="X160" i="9"/>
  <c r="W160" i="9"/>
  <c r="V160" i="9"/>
  <c r="U160" i="9"/>
  <c r="AE160" i="9" s="1"/>
  <c r="T160" i="9"/>
  <c r="S160" i="9"/>
  <c r="AD159" i="9"/>
  <c r="AC159" i="9"/>
  <c r="AB159" i="9"/>
  <c r="AA159" i="9"/>
  <c r="Z159" i="9"/>
  <c r="Y159" i="9"/>
  <c r="X159" i="9"/>
  <c r="W159" i="9"/>
  <c r="V159" i="9"/>
  <c r="U159" i="9"/>
  <c r="AE159" i="9" s="1"/>
  <c r="T159" i="9"/>
  <c r="S159" i="9"/>
  <c r="AD158" i="9"/>
  <c r="AC158" i="9"/>
  <c r="AB158" i="9"/>
  <c r="AA158" i="9"/>
  <c r="Z158" i="9"/>
  <c r="Y158" i="9"/>
  <c r="X158" i="9"/>
  <c r="W158" i="9"/>
  <c r="V158" i="9"/>
  <c r="U158" i="9"/>
  <c r="AE158" i="9" s="1"/>
  <c r="T158" i="9"/>
  <c r="S158" i="9"/>
  <c r="AD157" i="9"/>
  <c r="AC157" i="9"/>
  <c r="AB157" i="9"/>
  <c r="AA157" i="9"/>
  <c r="Z157" i="9"/>
  <c r="Y157" i="9"/>
  <c r="X157" i="9"/>
  <c r="W157" i="9"/>
  <c r="V157" i="9"/>
  <c r="U157" i="9"/>
  <c r="AE157" i="9" s="1"/>
  <c r="T157" i="9"/>
  <c r="S157" i="9"/>
  <c r="AD156" i="9"/>
  <c r="AC156" i="9"/>
  <c r="AB156" i="9"/>
  <c r="AA156" i="9"/>
  <c r="Z156" i="9"/>
  <c r="Y156" i="9"/>
  <c r="X156" i="9"/>
  <c r="W156" i="9"/>
  <c r="V156" i="9"/>
  <c r="U156" i="9"/>
  <c r="AE156" i="9" s="1"/>
  <c r="T156" i="9"/>
  <c r="S156" i="9"/>
  <c r="AD155" i="9"/>
  <c r="AC155" i="9"/>
  <c r="AB155" i="9"/>
  <c r="AA155" i="9"/>
  <c r="Z155" i="9"/>
  <c r="Y155" i="9"/>
  <c r="X155" i="9"/>
  <c r="W155" i="9"/>
  <c r="V155" i="9"/>
  <c r="U155" i="9"/>
  <c r="AE155" i="9" s="1"/>
  <c r="T155" i="9"/>
  <c r="S155" i="9"/>
  <c r="AD154" i="9"/>
  <c r="AC154" i="9"/>
  <c r="AB154" i="9"/>
  <c r="AA154" i="9"/>
  <c r="Z154" i="9"/>
  <c r="Y154" i="9"/>
  <c r="X154" i="9"/>
  <c r="W154" i="9"/>
  <c r="V154" i="9"/>
  <c r="U154" i="9"/>
  <c r="AE154" i="9" s="1"/>
  <c r="T154" i="9"/>
  <c r="S154" i="9"/>
  <c r="AD153" i="9"/>
  <c r="AC153" i="9"/>
  <c r="AB153" i="9"/>
  <c r="AA153" i="9"/>
  <c r="Z153" i="9"/>
  <c r="Y153" i="9"/>
  <c r="X153" i="9"/>
  <c r="W153" i="9"/>
  <c r="V153" i="9"/>
  <c r="U153" i="9"/>
  <c r="AE153" i="9" s="1"/>
  <c r="T153" i="9"/>
  <c r="S153" i="9"/>
  <c r="AD152" i="9"/>
  <c r="AC152" i="9"/>
  <c r="AB152" i="9"/>
  <c r="AA152" i="9"/>
  <c r="Z152" i="9"/>
  <c r="Y152" i="9"/>
  <c r="X152" i="9"/>
  <c r="W152" i="9"/>
  <c r="V152" i="9"/>
  <c r="U152" i="9"/>
  <c r="AE152" i="9" s="1"/>
  <c r="T152" i="9"/>
  <c r="S152" i="9"/>
  <c r="AD151" i="9"/>
  <c r="AC151" i="9"/>
  <c r="AB151" i="9"/>
  <c r="AA151" i="9"/>
  <c r="Z151" i="9"/>
  <c r="Y151" i="9"/>
  <c r="X151" i="9"/>
  <c r="W151" i="9"/>
  <c r="V151" i="9"/>
  <c r="U151" i="9"/>
  <c r="AE151" i="9" s="1"/>
  <c r="T151" i="9"/>
  <c r="S151" i="9"/>
  <c r="AD150" i="9"/>
  <c r="AC150" i="9"/>
  <c r="AB150" i="9"/>
  <c r="AA150" i="9"/>
  <c r="Z150" i="9"/>
  <c r="Y150" i="9"/>
  <c r="X150" i="9"/>
  <c r="W150" i="9"/>
  <c r="V150" i="9"/>
  <c r="U150" i="9"/>
  <c r="AE150" i="9" s="1"/>
  <c r="T150" i="9"/>
  <c r="S150" i="9"/>
  <c r="AD149" i="9"/>
  <c r="AC149" i="9"/>
  <c r="AB149" i="9"/>
  <c r="AA149" i="9"/>
  <c r="Z149" i="9"/>
  <c r="Y149" i="9"/>
  <c r="X149" i="9"/>
  <c r="W149" i="9"/>
  <c r="V149" i="9"/>
  <c r="U149" i="9"/>
  <c r="AE149" i="9" s="1"/>
  <c r="T149" i="9"/>
  <c r="S149" i="9"/>
  <c r="AD148" i="9"/>
  <c r="AC148" i="9"/>
  <c r="AB148" i="9"/>
  <c r="AA148" i="9"/>
  <c r="Z148" i="9"/>
  <c r="Y148" i="9"/>
  <c r="X148" i="9"/>
  <c r="W148" i="9"/>
  <c r="V148" i="9"/>
  <c r="U148" i="9"/>
  <c r="AE148" i="9" s="1"/>
  <c r="T148" i="9"/>
  <c r="S148" i="9"/>
  <c r="AD147" i="9"/>
  <c r="AC147" i="9"/>
  <c r="AB147" i="9"/>
  <c r="AA147" i="9"/>
  <c r="Z147" i="9"/>
  <c r="Y147" i="9"/>
  <c r="X147" i="9"/>
  <c r="W147" i="9"/>
  <c r="V147" i="9"/>
  <c r="U147" i="9"/>
  <c r="AE147" i="9" s="1"/>
  <c r="T147" i="9"/>
  <c r="S147" i="9"/>
  <c r="AD146" i="9"/>
  <c r="AC146" i="9"/>
  <c r="AB146" i="9"/>
  <c r="AA146" i="9"/>
  <c r="Z146" i="9"/>
  <c r="Y146" i="9"/>
  <c r="X146" i="9"/>
  <c r="W146" i="9"/>
  <c r="V146" i="9"/>
  <c r="U146" i="9"/>
  <c r="AE146" i="9" s="1"/>
  <c r="T146" i="9"/>
  <c r="S146" i="9"/>
  <c r="AD145" i="9"/>
  <c r="AC145" i="9"/>
  <c r="AB145" i="9"/>
  <c r="AA145" i="9"/>
  <c r="Z145" i="9"/>
  <c r="Y145" i="9"/>
  <c r="X145" i="9"/>
  <c r="W145" i="9"/>
  <c r="V145" i="9"/>
  <c r="U145" i="9"/>
  <c r="AE145" i="9" s="1"/>
  <c r="T145" i="9"/>
  <c r="S145" i="9"/>
  <c r="AD144" i="9"/>
  <c r="AC144" i="9"/>
  <c r="AB144" i="9"/>
  <c r="AA144" i="9"/>
  <c r="Z144" i="9"/>
  <c r="Y144" i="9"/>
  <c r="X144" i="9"/>
  <c r="W144" i="9"/>
  <c r="V144" i="9"/>
  <c r="U144" i="9"/>
  <c r="AE144" i="9" s="1"/>
  <c r="T144" i="9"/>
  <c r="S144" i="9"/>
  <c r="AD141" i="9"/>
  <c r="AC141" i="9"/>
  <c r="AB141" i="9"/>
  <c r="AA141" i="9"/>
  <c r="Z141" i="9"/>
  <c r="Y141" i="9"/>
  <c r="X141" i="9"/>
  <c r="W141" i="9"/>
  <c r="V141" i="9"/>
  <c r="U141" i="9"/>
  <c r="AE141" i="9" s="1"/>
  <c r="T141" i="9"/>
  <c r="S141" i="9"/>
  <c r="AD135" i="9"/>
  <c r="AC135" i="9"/>
  <c r="AB135" i="9"/>
  <c r="AA135" i="9"/>
  <c r="Z135" i="9"/>
  <c r="Y135" i="9"/>
  <c r="X135" i="9"/>
  <c r="W135" i="9"/>
  <c r="V135" i="9"/>
  <c r="U135" i="9"/>
  <c r="AE135" i="9" s="1"/>
  <c r="T135" i="9"/>
  <c r="S135" i="9"/>
  <c r="AD134" i="9"/>
  <c r="AC134" i="9"/>
  <c r="AB134" i="9"/>
  <c r="AA134" i="9"/>
  <c r="Z134" i="9"/>
  <c r="Y134" i="9"/>
  <c r="X134" i="9"/>
  <c r="W134" i="9"/>
  <c r="V134" i="9"/>
  <c r="U134" i="9"/>
  <c r="AE134" i="9" s="1"/>
  <c r="T134" i="9"/>
  <c r="S134" i="9"/>
  <c r="AD133" i="9"/>
  <c r="AC133" i="9"/>
  <c r="AB133" i="9"/>
  <c r="AA133" i="9"/>
  <c r="Z133" i="9"/>
  <c r="Y133" i="9"/>
  <c r="X133" i="9"/>
  <c r="W133" i="9"/>
  <c r="V133" i="9"/>
  <c r="U133" i="9"/>
  <c r="AE133" i="9" s="1"/>
  <c r="T133" i="9"/>
  <c r="S133" i="9"/>
  <c r="AD132" i="9"/>
  <c r="AC132" i="9"/>
  <c r="AB132" i="9"/>
  <c r="AA132" i="9"/>
  <c r="Z132" i="9"/>
  <c r="Y132" i="9"/>
  <c r="X132" i="9"/>
  <c r="W132" i="9"/>
  <c r="V132" i="9"/>
  <c r="U132" i="9"/>
  <c r="AE132" i="9" s="1"/>
  <c r="T132" i="9"/>
  <c r="S132" i="9"/>
  <c r="AD131" i="9"/>
  <c r="AC131" i="9"/>
  <c r="AB131" i="9"/>
  <c r="AA131" i="9"/>
  <c r="Z131" i="9"/>
  <c r="Y131" i="9"/>
  <c r="X131" i="9"/>
  <c r="W131" i="9"/>
  <c r="V131" i="9"/>
  <c r="U131" i="9"/>
  <c r="AE131" i="9" s="1"/>
  <c r="T131" i="9"/>
  <c r="S131" i="9"/>
  <c r="AD130" i="9"/>
  <c r="AC130" i="9"/>
  <c r="AB130" i="9"/>
  <c r="AA130" i="9"/>
  <c r="Z130" i="9"/>
  <c r="Y130" i="9"/>
  <c r="X130" i="9"/>
  <c r="W130" i="9"/>
  <c r="V130" i="9"/>
  <c r="U130" i="9"/>
  <c r="AE130" i="9" s="1"/>
  <c r="T130" i="9"/>
  <c r="S130" i="9"/>
  <c r="AD129" i="9"/>
  <c r="AC129" i="9"/>
  <c r="AB129" i="9"/>
  <c r="AA129" i="9"/>
  <c r="Z129" i="9"/>
  <c r="Y129" i="9"/>
  <c r="X129" i="9"/>
  <c r="W129" i="9"/>
  <c r="V129" i="9"/>
  <c r="U129" i="9"/>
  <c r="AE129" i="9" s="1"/>
  <c r="T129" i="9"/>
  <c r="S129" i="9"/>
  <c r="AD128" i="9"/>
  <c r="AC128" i="9"/>
  <c r="AB128" i="9"/>
  <c r="AA128" i="9"/>
  <c r="Z128" i="9"/>
  <c r="Y128" i="9"/>
  <c r="X128" i="9"/>
  <c r="W128" i="9"/>
  <c r="V128" i="9"/>
  <c r="U128" i="9"/>
  <c r="AE128" i="9" s="1"/>
  <c r="T128" i="9"/>
  <c r="S128" i="9"/>
  <c r="AD127" i="9"/>
  <c r="AC127" i="9"/>
  <c r="AB127" i="9"/>
  <c r="AA127" i="9"/>
  <c r="Z127" i="9"/>
  <c r="Y127" i="9"/>
  <c r="X127" i="9"/>
  <c r="W127" i="9"/>
  <c r="V127" i="9"/>
  <c r="U127" i="9"/>
  <c r="AE127" i="9" s="1"/>
  <c r="T127" i="9"/>
  <c r="S127" i="9"/>
  <c r="AD126" i="9"/>
  <c r="AC126" i="9"/>
  <c r="AB126" i="9"/>
  <c r="AA126" i="9"/>
  <c r="Z126" i="9"/>
  <c r="Y126" i="9"/>
  <c r="X126" i="9"/>
  <c r="W126" i="9"/>
  <c r="V126" i="9"/>
  <c r="U126" i="9"/>
  <c r="AE126" i="9" s="1"/>
  <c r="T126" i="9"/>
  <c r="S126" i="9"/>
  <c r="AD125" i="9"/>
  <c r="AC125" i="9"/>
  <c r="AB125" i="9"/>
  <c r="AA125" i="9"/>
  <c r="Z125" i="9"/>
  <c r="Y125" i="9"/>
  <c r="X125" i="9"/>
  <c r="W125" i="9"/>
  <c r="V125" i="9"/>
  <c r="U125" i="9"/>
  <c r="AE125" i="9" s="1"/>
  <c r="T125" i="9"/>
  <c r="S125" i="9"/>
  <c r="AD124" i="9"/>
  <c r="AC124" i="9"/>
  <c r="AB124" i="9"/>
  <c r="AA124" i="9"/>
  <c r="Z124" i="9"/>
  <c r="Y124" i="9"/>
  <c r="X124" i="9"/>
  <c r="W124" i="9"/>
  <c r="V124" i="9"/>
  <c r="U124" i="9"/>
  <c r="AE124" i="9" s="1"/>
  <c r="T124" i="9"/>
  <c r="S124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2" i="9"/>
  <c r="Q92" i="9"/>
  <c r="M92" i="9"/>
  <c r="L92" i="9"/>
  <c r="AD34" i="9"/>
  <c r="AC34" i="9"/>
  <c r="AB34" i="9"/>
  <c r="AA34" i="9"/>
  <c r="Z34" i="9"/>
  <c r="Y34" i="9"/>
  <c r="X34" i="9"/>
  <c r="W34" i="9"/>
  <c r="V34" i="9"/>
  <c r="U34" i="9"/>
  <c r="AE34" i="9" s="1"/>
  <c r="T34" i="9"/>
  <c r="S34" i="9"/>
  <c r="AD32" i="9"/>
  <c r="AC32" i="9"/>
  <c r="AB32" i="9"/>
  <c r="AA32" i="9"/>
  <c r="Z32" i="9"/>
  <c r="Y32" i="9"/>
  <c r="X32" i="9"/>
  <c r="W32" i="9"/>
  <c r="V32" i="9"/>
  <c r="U32" i="9"/>
  <c r="AE32" i="9" s="1"/>
  <c r="T32" i="9"/>
  <c r="S32" i="9"/>
  <c r="Q143" i="9"/>
  <c r="M143" i="9"/>
  <c r="K143" i="9"/>
  <c r="Q142" i="9"/>
  <c r="I142" i="9"/>
  <c r="S28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R120" i="9"/>
  <c r="Q120" i="9"/>
  <c r="P120" i="9"/>
  <c r="O120" i="9"/>
  <c r="N120" i="9"/>
  <c r="M120" i="9"/>
  <c r="L120" i="9"/>
  <c r="K120" i="9"/>
  <c r="J120" i="9"/>
  <c r="I120" i="9"/>
  <c r="H120" i="9"/>
  <c r="R81" i="9"/>
  <c r="Q81" i="9"/>
  <c r="J81" i="9"/>
  <c r="I81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Q138" i="9"/>
  <c r="K138" i="9"/>
  <c r="I138" i="9"/>
  <c r="I77" i="9"/>
  <c r="R76" i="9"/>
  <c r="J76" i="9"/>
  <c r="R74" i="9"/>
  <c r="J74" i="9"/>
  <c r="R72" i="9"/>
  <c r="J72" i="9"/>
  <c r="R70" i="9"/>
  <c r="R69" i="9"/>
  <c r="Q69" i="9"/>
  <c r="J69" i="9"/>
  <c r="I69" i="9"/>
  <c r="R68" i="9"/>
  <c r="Q68" i="9"/>
  <c r="J68" i="9"/>
  <c r="I68" i="9"/>
  <c r="R67" i="9"/>
  <c r="Q67" i="9"/>
  <c r="J67" i="9"/>
  <c r="I67" i="9"/>
  <c r="Q66" i="9"/>
  <c r="I66" i="9"/>
  <c r="C61" i="9"/>
  <c r="AG99" i="10" l="1"/>
  <c r="AK217" i="10"/>
  <c r="AL217" i="10" s="1"/>
  <c r="AG100" i="10"/>
  <c r="AH50" i="10"/>
  <c r="AH100" i="10" s="1"/>
  <c r="AJ49" i="10"/>
  <c r="AF267" i="9"/>
  <c r="AI267" i="9" s="1"/>
  <c r="AF271" i="9"/>
  <c r="AF281" i="9"/>
  <c r="AI281" i="9" s="1"/>
  <c r="AF287" i="9"/>
  <c r="AI287" i="9" s="1"/>
  <c r="S23" i="9"/>
  <c r="G120" i="9"/>
  <c r="AF307" i="9"/>
  <c r="AI307" i="9" s="1"/>
  <c r="AF319" i="9"/>
  <c r="Q97" i="9"/>
  <c r="M47" i="9"/>
  <c r="M98" i="9" s="1"/>
  <c r="M96" i="9"/>
  <c r="K47" i="9"/>
  <c r="K98" i="9" s="1"/>
  <c r="K96" i="9"/>
  <c r="G97" i="9"/>
  <c r="O97" i="9"/>
  <c r="P97" i="9"/>
  <c r="N96" i="9"/>
  <c r="J97" i="9"/>
  <c r="R97" i="9"/>
  <c r="G47" i="9"/>
  <c r="G98" i="9" s="1"/>
  <c r="G96" i="9"/>
  <c r="O47" i="9"/>
  <c r="O98" i="9" s="1"/>
  <c r="O96" i="9"/>
  <c r="K97" i="9"/>
  <c r="L47" i="9"/>
  <c r="L98" i="9" s="1"/>
  <c r="L96" i="9"/>
  <c r="H47" i="9"/>
  <c r="H98" i="9" s="1"/>
  <c r="H96" i="9"/>
  <c r="P47" i="9"/>
  <c r="P98" i="9" s="1"/>
  <c r="P96" i="9"/>
  <c r="L97" i="9"/>
  <c r="I47" i="9"/>
  <c r="I98" i="9" s="1"/>
  <c r="I96" i="9"/>
  <c r="Q47" i="9"/>
  <c r="Q98" i="9" s="1"/>
  <c r="Q96" i="9"/>
  <c r="M97" i="9"/>
  <c r="H97" i="9"/>
  <c r="I97" i="9"/>
  <c r="J47" i="9"/>
  <c r="J98" i="9" s="1"/>
  <c r="J96" i="9"/>
  <c r="R47" i="9"/>
  <c r="R98" i="9" s="1"/>
  <c r="R96" i="9"/>
  <c r="N97" i="9"/>
  <c r="AF224" i="9"/>
  <c r="AG224" i="9" s="1"/>
  <c r="N44" i="9"/>
  <c r="N47" i="9"/>
  <c r="N98" i="9" s="1"/>
  <c r="AF291" i="9"/>
  <c r="P66" i="9"/>
  <c r="P68" i="9"/>
  <c r="H70" i="9"/>
  <c r="P70" i="9"/>
  <c r="H74" i="9"/>
  <c r="P74" i="9"/>
  <c r="H77" i="9"/>
  <c r="P77" i="9"/>
  <c r="AF269" i="9"/>
  <c r="AG269" i="9" s="1"/>
  <c r="AF295" i="9"/>
  <c r="AG295" i="9" s="1"/>
  <c r="AF299" i="9"/>
  <c r="AI299" i="9" s="1"/>
  <c r="AF264" i="9"/>
  <c r="AG264" i="9" s="1"/>
  <c r="AH264" i="9" s="1"/>
  <c r="AJ264" i="9" s="1"/>
  <c r="H67" i="9"/>
  <c r="P67" i="9"/>
  <c r="H69" i="9"/>
  <c r="P69" i="9"/>
  <c r="P72" i="9"/>
  <c r="H76" i="9"/>
  <c r="P76" i="9"/>
  <c r="P81" i="9"/>
  <c r="AF268" i="9"/>
  <c r="AG268" i="9" s="1"/>
  <c r="AH268" i="9" s="1"/>
  <c r="AJ268" i="9" s="1"/>
  <c r="X222" i="9"/>
  <c r="AF301" i="9"/>
  <c r="AI301" i="9" s="1"/>
  <c r="AF300" i="9"/>
  <c r="AF265" i="9"/>
  <c r="AF257" i="9"/>
  <c r="AI257" i="9" s="1"/>
  <c r="AF276" i="9"/>
  <c r="AG276" i="9" s="1"/>
  <c r="AH276" i="9" s="1"/>
  <c r="AJ276" i="9" s="1"/>
  <c r="AF278" i="9"/>
  <c r="AG278" i="9" s="1"/>
  <c r="AH278" i="9" s="1"/>
  <c r="AJ278" i="9" s="1"/>
  <c r="AF280" i="9"/>
  <c r="AG280" i="9" s="1"/>
  <c r="AH280" i="9" s="1"/>
  <c r="AJ280" i="9" s="1"/>
  <c r="AF180" i="9"/>
  <c r="AI180" i="9" s="1"/>
  <c r="AF259" i="9"/>
  <c r="AG259" i="9" s="1"/>
  <c r="AF283" i="9"/>
  <c r="AI283" i="9" s="1"/>
  <c r="AF286" i="9"/>
  <c r="AG286" i="9" s="1"/>
  <c r="AH286" i="9" s="1"/>
  <c r="AJ286" i="9" s="1"/>
  <c r="AF309" i="9"/>
  <c r="AG309" i="9" s="1"/>
  <c r="AF318" i="9"/>
  <c r="AG318" i="9" s="1"/>
  <c r="AH318" i="9" s="1"/>
  <c r="AJ318" i="9" s="1"/>
  <c r="AF302" i="9"/>
  <c r="AG302" i="9" s="1"/>
  <c r="AH302" i="9" s="1"/>
  <c r="AJ302" i="9" s="1"/>
  <c r="AF315" i="9"/>
  <c r="AI315" i="9" s="1"/>
  <c r="AF126" i="9"/>
  <c r="AI126" i="9" s="1"/>
  <c r="AF188" i="9"/>
  <c r="AI188" i="9" s="1"/>
  <c r="AF261" i="9"/>
  <c r="AI261" i="9" s="1"/>
  <c r="AG271" i="9"/>
  <c r="AH271" i="9" s="1"/>
  <c r="AJ271" i="9" s="1"/>
  <c r="AF313" i="9"/>
  <c r="AG313" i="9" s="1"/>
  <c r="AF236" i="9"/>
  <c r="AI236" i="9" s="1"/>
  <c r="AF263" i="9"/>
  <c r="AG263" i="9" s="1"/>
  <c r="AH263" i="9" s="1"/>
  <c r="AJ263" i="9" s="1"/>
  <c r="AF285" i="9"/>
  <c r="AI285" i="9" s="1"/>
  <c r="AG319" i="9"/>
  <c r="AH319" i="9" s="1"/>
  <c r="AJ319" i="9" s="1"/>
  <c r="AF310" i="9"/>
  <c r="AG310" i="9" s="1"/>
  <c r="AF275" i="9"/>
  <c r="AG275" i="9" s="1"/>
  <c r="AF270" i="9"/>
  <c r="AG270" i="9" s="1"/>
  <c r="AH270" i="9" s="1"/>
  <c r="AJ270" i="9" s="1"/>
  <c r="AF303" i="9"/>
  <c r="AG303" i="9" s="1"/>
  <c r="AH303" i="9" s="1"/>
  <c r="AJ303" i="9" s="1"/>
  <c r="AF323" i="9"/>
  <c r="AI323" i="9" s="1"/>
  <c r="AF317" i="9"/>
  <c r="AG317" i="9" s="1"/>
  <c r="AF185" i="9"/>
  <c r="AG185" i="9" s="1"/>
  <c r="AF225" i="9"/>
  <c r="AG225" i="9" s="1"/>
  <c r="AF125" i="9"/>
  <c r="AF150" i="9"/>
  <c r="AI150" i="9" s="1"/>
  <c r="AF158" i="9"/>
  <c r="AF166" i="9"/>
  <c r="AI166" i="9" s="1"/>
  <c r="AF174" i="9"/>
  <c r="AI174" i="9" s="1"/>
  <c r="AF182" i="9"/>
  <c r="AG182" i="9" s="1"/>
  <c r="AF190" i="9"/>
  <c r="AI190" i="9" s="1"/>
  <c r="AF198" i="9"/>
  <c r="AI198" i="9" s="1"/>
  <c r="AF255" i="9"/>
  <c r="AI255" i="9" s="1"/>
  <c r="AG291" i="9"/>
  <c r="S327" i="9"/>
  <c r="AF256" i="9"/>
  <c r="AI256" i="9" s="1"/>
  <c r="AF201" i="9"/>
  <c r="AI201" i="9" s="1"/>
  <c r="AF130" i="9"/>
  <c r="AI130" i="9" s="1"/>
  <c r="AF147" i="9"/>
  <c r="AI147" i="9" s="1"/>
  <c r="AF155" i="9"/>
  <c r="AI155" i="9" s="1"/>
  <c r="AF163" i="9"/>
  <c r="AI163" i="9" s="1"/>
  <c r="AF171" i="9"/>
  <c r="AF179" i="9"/>
  <c r="AG179" i="9" s="1"/>
  <c r="AF187" i="9"/>
  <c r="AI187" i="9" s="1"/>
  <c r="AF195" i="9"/>
  <c r="AI195" i="9" s="1"/>
  <c r="AF203" i="9"/>
  <c r="AG203" i="9" s="1"/>
  <c r="AH203" i="9" s="1"/>
  <c r="AJ203" i="9" s="1"/>
  <c r="AF206" i="9"/>
  <c r="AI206" i="9" s="1"/>
  <c r="AF220" i="9"/>
  <c r="AG220" i="9" s="1"/>
  <c r="AH220" i="9" s="1"/>
  <c r="AF228" i="9"/>
  <c r="AI228" i="9" s="1"/>
  <c r="AF238" i="9"/>
  <c r="AI238" i="9" s="1"/>
  <c r="AF247" i="9"/>
  <c r="AI247" i="9" s="1"/>
  <c r="AF252" i="9"/>
  <c r="AI252" i="9" s="1"/>
  <c r="AI271" i="9"/>
  <c r="AG281" i="9"/>
  <c r="AI319" i="9"/>
  <c r="U327" i="9"/>
  <c r="AE327" i="9" s="1"/>
  <c r="AF172" i="9"/>
  <c r="AI172" i="9" s="1"/>
  <c r="AF196" i="9"/>
  <c r="AI196" i="9" s="1"/>
  <c r="AF214" i="9"/>
  <c r="AG214" i="9" s="1"/>
  <c r="AF128" i="9"/>
  <c r="AG128" i="9" s="1"/>
  <c r="AF145" i="9"/>
  <c r="AF169" i="9"/>
  <c r="AG169" i="9" s="1"/>
  <c r="AF127" i="9"/>
  <c r="AG127" i="9" s="1"/>
  <c r="AF144" i="9"/>
  <c r="AI144" i="9" s="1"/>
  <c r="AF152" i="9"/>
  <c r="AI152" i="9" s="1"/>
  <c r="AF160" i="9"/>
  <c r="AI160" i="9" s="1"/>
  <c r="AF168" i="9"/>
  <c r="AI168" i="9" s="1"/>
  <c r="AF176" i="9"/>
  <c r="AI176" i="9" s="1"/>
  <c r="AF184" i="9"/>
  <c r="AI184" i="9" s="1"/>
  <c r="AF192" i="9"/>
  <c r="AI192" i="9" s="1"/>
  <c r="AF200" i="9"/>
  <c r="AI200" i="9" s="1"/>
  <c r="AF230" i="9"/>
  <c r="AI230" i="9" s="1"/>
  <c r="AF243" i="9"/>
  <c r="AG243" i="9" s="1"/>
  <c r="W327" i="9"/>
  <c r="AF148" i="9"/>
  <c r="AG148" i="9" s="1"/>
  <c r="AF164" i="9"/>
  <c r="AI164" i="9" s="1"/>
  <c r="AF153" i="9"/>
  <c r="AG153" i="9" s="1"/>
  <c r="AF177" i="9"/>
  <c r="AI177" i="9" s="1"/>
  <c r="AF124" i="9"/>
  <c r="AI124" i="9" s="1"/>
  <c r="AF132" i="9"/>
  <c r="AI132" i="9" s="1"/>
  <c r="AF149" i="9"/>
  <c r="AF157" i="9"/>
  <c r="AG157" i="9" s="1"/>
  <c r="AF165" i="9"/>
  <c r="AI165" i="9" s="1"/>
  <c r="AF173" i="9"/>
  <c r="AG173" i="9" s="1"/>
  <c r="AF181" i="9"/>
  <c r="AI181" i="9" s="1"/>
  <c r="AF189" i="9"/>
  <c r="AG189" i="9" s="1"/>
  <c r="AF197" i="9"/>
  <c r="AG197" i="9" s="1"/>
  <c r="S222" i="9"/>
  <c r="AF223" i="9"/>
  <c r="AG223" i="9" s="1"/>
  <c r="AH223" i="9" s="1"/>
  <c r="AJ223" i="9" s="1"/>
  <c r="AF232" i="9"/>
  <c r="AG232" i="9" s="1"/>
  <c r="AF237" i="9"/>
  <c r="AI237" i="9" s="1"/>
  <c r="AF240" i="9"/>
  <c r="AI240" i="9" s="1"/>
  <c r="AG307" i="9"/>
  <c r="AH307" i="9" s="1"/>
  <c r="AJ307" i="9" s="1"/>
  <c r="AK307" i="9" s="1"/>
  <c r="AL307" i="9" s="1"/>
  <c r="AB327" i="9"/>
  <c r="AF156" i="9"/>
  <c r="AI156" i="9" s="1"/>
  <c r="AF221" i="9"/>
  <c r="AI221" i="9" s="1"/>
  <c r="AF239" i="9"/>
  <c r="AI239" i="9" s="1"/>
  <c r="AF248" i="9"/>
  <c r="AI248" i="9" s="1"/>
  <c r="AF161" i="9"/>
  <c r="AI161" i="9" s="1"/>
  <c r="AF193" i="9"/>
  <c r="AG193" i="9" s="1"/>
  <c r="AF204" i="9"/>
  <c r="AI204" i="9" s="1"/>
  <c r="AF129" i="9"/>
  <c r="AG129" i="9" s="1"/>
  <c r="T140" i="9"/>
  <c r="AF146" i="9"/>
  <c r="AG146" i="9" s="1"/>
  <c r="AF154" i="9"/>
  <c r="AG154" i="9" s="1"/>
  <c r="AF162" i="9"/>
  <c r="AF170" i="9"/>
  <c r="AG170" i="9" s="1"/>
  <c r="AF178" i="9"/>
  <c r="AI178" i="9" s="1"/>
  <c r="AF186" i="9"/>
  <c r="AI186" i="9" s="1"/>
  <c r="AF194" i="9"/>
  <c r="AI194" i="9" s="1"/>
  <c r="AF202" i="9"/>
  <c r="AI202" i="9" s="1"/>
  <c r="AF205" i="9"/>
  <c r="AI205" i="9" s="1"/>
  <c r="AF215" i="9"/>
  <c r="AI215" i="9" s="1"/>
  <c r="AF219" i="9"/>
  <c r="AG219" i="9" s="1"/>
  <c r="AH219" i="9" s="1"/>
  <c r="AF245" i="9"/>
  <c r="AG245" i="9" s="1"/>
  <c r="AF246" i="9"/>
  <c r="AI246" i="9" s="1"/>
  <c r="AF311" i="9"/>
  <c r="AG311" i="9" s="1"/>
  <c r="AH311" i="9" s="1"/>
  <c r="AJ311" i="9" s="1"/>
  <c r="AC327" i="9"/>
  <c r="AF218" i="9"/>
  <c r="AI218" i="9" s="1"/>
  <c r="AF233" i="9"/>
  <c r="AG233" i="9" s="1"/>
  <c r="AF141" i="9"/>
  <c r="AI141" i="9" s="1"/>
  <c r="AF151" i="9"/>
  <c r="AG151" i="9" s="1"/>
  <c r="AF159" i="9"/>
  <c r="AG159" i="9" s="1"/>
  <c r="AG160" i="9"/>
  <c r="AF167" i="9"/>
  <c r="AI167" i="9" s="1"/>
  <c r="AF175" i="9"/>
  <c r="AF183" i="9"/>
  <c r="AG183" i="9" s="1"/>
  <c r="AF191" i="9"/>
  <c r="AF199" i="9"/>
  <c r="AG199" i="9" s="1"/>
  <c r="AF226" i="9"/>
  <c r="AI226" i="9" s="1"/>
  <c r="AG230" i="9"/>
  <c r="AH230" i="9" s="1"/>
  <c r="AJ230" i="9" s="1"/>
  <c r="AK230" i="9" s="1"/>
  <c r="AL230" i="9" s="1"/>
  <c r="AF234" i="9"/>
  <c r="AI234" i="9" s="1"/>
  <c r="AF242" i="9"/>
  <c r="AI242" i="9" s="1"/>
  <c r="AG267" i="9"/>
  <c r="AH267" i="9" s="1"/>
  <c r="AJ267" i="9" s="1"/>
  <c r="AK267" i="9" s="1"/>
  <c r="AL267" i="9" s="1"/>
  <c r="AG283" i="9"/>
  <c r="AH283" i="9" s="1"/>
  <c r="AJ283" i="9" s="1"/>
  <c r="AK283" i="9" s="1"/>
  <c r="AL283" i="9" s="1"/>
  <c r="AI291" i="9"/>
  <c r="AH310" i="9"/>
  <c r="M77" i="9"/>
  <c r="T7" i="9"/>
  <c r="N66" i="9"/>
  <c r="G66" i="9"/>
  <c r="O66" i="9"/>
  <c r="N68" i="9"/>
  <c r="N70" i="9"/>
  <c r="N74" i="9"/>
  <c r="X37" i="9"/>
  <c r="G68" i="9"/>
  <c r="O68" i="9"/>
  <c r="G70" i="9"/>
  <c r="O70" i="9"/>
  <c r="G74" i="9"/>
  <c r="O74" i="9"/>
  <c r="O77" i="9"/>
  <c r="G67" i="9"/>
  <c r="O67" i="9"/>
  <c r="N69" i="9"/>
  <c r="N72" i="9"/>
  <c r="N81" i="9"/>
  <c r="G69" i="9"/>
  <c r="O69" i="9"/>
  <c r="G72" i="9"/>
  <c r="O72" i="9"/>
  <c r="O76" i="9"/>
  <c r="O81" i="9"/>
  <c r="N67" i="9"/>
  <c r="M76" i="9"/>
  <c r="V36" i="9"/>
  <c r="Q44" i="9"/>
  <c r="L67" i="9"/>
  <c r="W17" i="9"/>
  <c r="L69" i="9"/>
  <c r="L72" i="9"/>
  <c r="L76" i="9"/>
  <c r="L81" i="9"/>
  <c r="L84" i="9"/>
  <c r="L86" i="9"/>
  <c r="U6" i="9"/>
  <c r="AE6" i="9" s="1"/>
  <c r="G44" i="9"/>
  <c r="L66" i="9"/>
  <c r="V16" i="9"/>
  <c r="K77" i="9"/>
  <c r="L68" i="9"/>
  <c r="L70" i="9"/>
  <c r="L77" i="9"/>
  <c r="W19" i="9"/>
  <c r="Q85" i="9"/>
  <c r="S7" i="9"/>
  <c r="I72" i="9"/>
  <c r="Q72" i="9"/>
  <c r="I76" i="9"/>
  <c r="Q76" i="9"/>
  <c r="V19" i="9"/>
  <c r="W24" i="9"/>
  <c r="W26" i="9"/>
  <c r="Z139" i="9"/>
  <c r="W140" i="9"/>
  <c r="T6" i="9"/>
  <c r="AD20" i="9"/>
  <c r="I70" i="9"/>
  <c r="Q70" i="9"/>
  <c r="I74" i="9"/>
  <c r="Q74" i="9"/>
  <c r="V23" i="9"/>
  <c r="X28" i="9"/>
  <c r="Q77" i="9"/>
  <c r="U16" i="9"/>
  <c r="AE16" i="9" s="1"/>
  <c r="M66" i="9"/>
  <c r="AD14" i="9"/>
  <c r="W16" i="9"/>
  <c r="W23" i="9"/>
  <c r="X26" i="9"/>
  <c r="V28" i="9"/>
  <c r="I44" i="9"/>
  <c r="V139" i="9"/>
  <c r="Z140" i="9"/>
  <c r="Z6" i="9"/>
  <c r="M67" i="9"/>
  <c r="U7" i="9"/>
  <c r="V20" i="9"/>
  <c r="W28" i="9"/>
  <c r="W36" i="9"/>
  <c r="W92" i="9" s="1"/>
  <c r="S43" i="9"/>
  <c r="Q46" i="9"/>
  <c r="AA140" i="9"/>
  <c r="AB6" i="9"/>
  <c r="V7" i="9"/>
  <c r="S8" i="9"/>
  <c r="S9" i="9"/>
  <c r="S10" i="9"/>
  <c r="S19" i="9"/>
  <c r="S20" i="9"/>
  <c r="M81" i="9"/>
  <c r="S41" i="9"/>
  <c r="AD43" i="9"/>
  <c r="AB7" i="9"/>
  <c r="T8" i="9"/>
  <c r="T9" i="9"/>
  <c r="T10" i="9"/>
  <c r="S12" i="9"/>
  <c r="S14" i="9"/>
  <c r="U19" i="9"/>
  <c r="AE19" i="9" s="1"/>
  <c r="S37" i="9"/>
  <c r="U41" i="9"/>
  <c r="AJ43" i="9"/>
  <c r="Q79" i="9"/>
  <c r="I83" i="9"/>
  <c r="I88" i="9"/>
  <c r="AC7" i="9"/>
  <c r="M68" i="9"/>
  <c r="U8" i="9"/>
  <c r="AE8" i="9" s="1"/>
  <c r="M69" i="9"/>
  <c r="U9" i="9"/>
  <c r="AE9" i="9" s="1"/>
  <c r="M70" i="9"/>
  <c r="U10" i="9"/>
  <c r="AE10" i="9" s="1"/>
  <c r="T12" i="9"/>
  <c r="T14" i="9"/>
  <c r="V21" i="9"/>
  <c r="T37" i="9"/>
  <c r="Q88" i="9"/>
  <c r="L94" i="9"/>
  <c r="AA139" i="9"/>
  <c r="AB14" i="9"/>
  <c r="AA6" i="9"/>
  <c r="AD6" i="9"/>
  <c r="AD7" i="9"/>
  <c r="V8" i="9"/>
  <c r="V9" i="9"/>
  <c r="V10" i="9"/>
  <c r="M72" i="9"/>
  <c r="U12" i="9"/>
  <c r="AE12" i="9" s="1"/>
  <c r="M74" i="9"/>
  <c r="U14" i="9"/>
  <c r="AE14" i="9" s="1"/>
  <c r="S16" i="9"/>
  <c r="AA17" i="9"/>
  <c r="U23" i="9"/>
  <c r="AE23" i="9" s="1"/>
  <c r="K76" i="9"/>
  <c r="S36" i="9"/>
  <c r="W37" i="9"/>
  <c r="N80" i="9"/>
  <c r="Q94" i="9"/>
  <c r="K90" i="9"/>
  <c r="S6" i="9"/>
  <c r="M11" i="9"/>
  <c r="M38" i="9" s="1"/>
  <c r="V12" i="9"/>
  <c r="V14" i="9"/>
  <c r="AA43" i="9"/>
  <c r="I85" i="9"/>
  <c r="N138" i="9"/>
  <c r="N79" i="9"/>
  <c r="AC41" i="9"/>
  <c r="AB41" i="9"/>
  <c r="K44" i="9"/>
  <c r="K46" i="9"/>
  <c r="AB10" i="9"/>
  <c r="N11" i="9"/>
  <c r="N38" i="9" s="1"/>
  <c r="H81" i="9"/>
  <c r="W21" i="9"/>
  <c r="J85" i="9"/>
  <c r="R85" i="9"/>
  <c r="J143" i="9"/>
  <c r="J90" i="9"/>
  <c r="R143" i="9"/>
  <c r="R90" i="9"/>
  <c r="AC6" i="9"/>
  <c r="AC10" i="9"/>
  <c r="W20" i="9"/>
  <c r="X24" i="9"/>
  <c r="N142" i="9"/>
  <c r="N88" i="9"/>
  <c r="AB9" i="9"/>
  <c r="AB12" i="9"/>
  <c r="AA12" i="9"/>
  <c r="Z10" i="9"/>
  <c r="Z21" i="9"/>
  <c r="AB8" i="9"/>
  <c r="AD12" i="9"/>
  <c r="R66" i="9"/>
  <c r="R11" i="9"/>
  <c r="R38" i="9" s="1"/>
  <c r="AC9" i="9"/>
  <c r="AC12" i="9"/>
  <c r="R84" i="9"/>
  <c r="AD9" i="9"/>
  <c r="L74" i="9"/>
  <c r="AC14" i="9"/>
  <c r="AA8" i="9"/>
  <c r="AC8" i="9"/>
  <c r="N76" i="9"/>
  <c r="AD16" i="9"/>
  <c r="K80" i="9"/>
  <c r="AA20" i="9"/>
  <c r="W25" i="9"/>
  <c r="J86" i="9"/>
  <c r="R86" i="9"/>
  <c r="W30" i="9"/>
  <c r="J84" i="9"/>
  <c r="J66" i="9"/>
  <c r="J11" i="9"/>
  <c r="J38" i="9" s="1"/>
  <c r="AD10" i="9"/>
  <c r="V6" i="9"/>
  <c r="AD8" i="9"/>
  <c r="L11" i="9"/>
  <c r="M83" i="9"/>
  <c r="X25" i="9"/>
  <c r="X30" i="9"/>
  <c r="W6" i="9"/>
  <c r="W7" i="9"/>
  <c r="W8" i="9"/>
  <c r="W9" i="9"/>
  <c r="W10" i="9"/>
  <c r="G11" i="9"/>
  <c r="G38" i="9" s="1"/>
  <c r="O11" i="9"/>
  <c r="O38" i="9" s="1"/>
  <c r="W12" i="9"/>
  <c r="W14" i="9"/>
  <c r="G76" i="9"/>
  <c r="AB16" i="9"/>
  <c r="T16" i="9"/>
  <c r="X16" i="9"/>
  <c r="J77" i="9"/>
  <c r="J51" i="9" s="1"/>
  <c r="R77" i="9"/>
  <c r="R51" i="9" s="1"/>
  <c r="AC17" i="9"/>
  <c r="G79" i="9"/>
  <c r="G138" i="9"/>
  <c r="AB19" i="9"/>
  <c r="T19" i="9"/>
  <c r="Y19" i="9"/>
  <c r="O138" i="9"/>
  <c r="O79" i="9"/>
  <c r="X19" i="9"/>
  <c r="U20" i="9"/>
  <c r="AA21" i="9"/>
  <c r="N83" i="9"/>
  <c r="K84" i="9"/>
  <c r="S24" i="9"/>
  <c r="S25" i="9"/>
  <c r="K86" i="9"/>
  <c r="S26" i="9"/>
  <c r="G142" i="9"/>
  <c r="G88" i="9"/>
  <c r="AC28" i="9"/>
  <c r="U28" i="9"/>
  <c r="AB28" i="9"/>
  <c r="T28" i="9"/>
  <c r="Y28" i="9"/>
  <c r="O88" i="9"/>
  <c r="O142" i="9"/>
  <c r="Z28" i="9"/>
  <c r="S30" i="9"/>
  <c r="L46" i="9"/>
  <c r="L44" i="9"/>
  <c r="T41" i="9"/>
  <c r="AF43" i="9"/>
  <c r="H72" i="9"/>
  <c r="N84" i="9"/>
  <c r="X10" i="9"/>
  <c r="H11" i="9"/>
  <c r="H38" i="9" s="1"/>
  <c r="X12" i="9"/>
  <c r="X14" i="9"/>
  <c r="S17" i="9"/>
  <c r="H138" i="9"/>
  <c r="H79" i="9"/>
  <c r="Z19" i="9"/>
  <c r="O83" i="9"/>
  <c r="V26" i="9"/>
  <c r="H142" i="9"/>
  <c r="H88" i="9"/>
  <c r="AA28" i="9"/>
  <c r="V30" i="9"/>
  <c r="N94" i="9"/>
  <c r="N92" i="9"/>
  <c r="AK43" i="9"/>
  <c r="R46" i="9"/>
  <c r="J70" i="9"/>
  <c r="K79" i="9"/>
  <c r="X6" i="9"/>
  <c r="X7" i="9"/>
  <c r="X8" i="9"/>
  <c r="X9" i="9"/>
  <c r="P11" i="9"/>
  <c r="Y16" i="9"/>
  <c r="AD17" i="9"/>
  <c r="P138" i="9"/>
  <c r="P79" i="9"/>
  <c r="M80" i="9"/>
  <c r="AC21" i="9"/>
  <c r="G83" i="9"/>
  <c r="AB23" i="9"/>
  <c r="T23" i="9"/>
  <c r="Y23" i="9"/>
  <c r="X23" i="9"/>
  <c r="V24" i="9"/>
  <c r="V25" i="9"/>
  <c r="P142" i="9"/>
  <c r="P88" i="9"/>
  <c r="X36" i="9"/>
  <c r="X94" i="9" s="1"/>
  <c r="AD37" i="9"/>
  <c r="V37" i="9"/>
  <c r="AC37" i="9"/>
  <c r="U37" i="9"/>
  <c r="Z37" i="9"/>
  <c r="Y37" i="9"/>
  <c r="M46" i="9"/>
  <c r="M44" i="9"/>
  <c r="K72" i="9"/>
  <c r="Y6" i="9"/>
  <c r="Y7" i="9"/>
  <c r="Y8" i="9"/>
  <c r="Y9" i="9"/>
  <c r="Y10" i="9"/>
  <c r="I11" i="9"/>
  <c r="Q11" i="9"/>
  <c r="Y12" i="9"/>
  <c r="Y14" i="9"/>
  <c r="Z16" i="9"/>
  <c r="U17" i="9"/>
  <c r="AA19" i="9"/>
  <c r="K81" i="9"/>
  <c r="S21" i="9"/>
  <c r="AD21" i="9"/>
  <c r="H83" i="9"/>
  <c r="P83" i="9"/>
  <c r="Z23" i="9"/>
  <c r="AD28" i="9"/>
  <c r="AF34" i="9"/>
  <c r="AI34" i="9" s="1"/>
  <c r="G92" i="9"/>
  <c r="G94" i="9"/>
  <c r="AC36" i="9"/>
  <c r="U36" i="9"/>
  <c r="U94" i="9" s="1"/>
  <c r="AB36" i="9"/>
  <c r="T36" i="9"/>
  <c r="Y36" i="9"/>
  <c r="O94" i="9"/>
  <c r="O92" i="9"/>
  <c r="Z36" i="9"/>
  <c r="Z92" i="9" s="1"/>
  <c r="AA37" i="9"/>
  <c r="W41" i="9"/>
  <c r="T43" i="9"/>
  <c r="H68" i="9"/>
  <c r="K83" i="9"/>
  <c r="J92" i="9"/>
  <c r="Z7" i="9"/>
  <c r="AA16" i="9"/>
  <c r="V17" i="9"/>
  <c r="R138" i="9"/>
  <c r="R79" i="9"/>
  <c r="G80" i="9"/>
  <c r="AB20" i="9"/>
  <c r="T20" i="9"/>
  <c r="Y20" i="9"/>
  <c r="O80" i="9"/>
  <c r="AA23" i="9"/>
  <c r="J142" i="9"/>
  <c r="J88" i="9"/>
  <c r="N143" i="9"/>
  <c r="N90" i="9"/>
  <c r="H92" i="9"/>
  <c r="H94" i="9"/>
  <c r="AA36" i="9"/>
  <c r="AA94" i="9" s="1"/>
  <c r="AB37" i="9"/>
  <c r="G46" i="9"/>
  <c r="Z41" i="9"/>
  <c r="Y41" i="9"/>
  <c r="AD41" i="9"/>
  <c r="V41" i="9"/>
  <c r="X41" i="9"/>
  <c r="AG43" i="9"/>
  <c r="U43" i="9"/>
  <c r="N46" i="9"/>
  <c r="H66" i="9"/>
  <c r="Z8" i="9"/>
  <c r="Z9" i="9"/>
  <c r="Z12" i="9"/>
  <c r="Z14" i="9"/>
  <c r="J138" i="9"/>
  <c r="J79" i="9"/>
  <c r="AC19" i="9"/>
  <c r="X20" i="9"/>
  <c r="U21" i="9"/>
  <c r="N85" i="9"/>
  <c r="R142" i="9"/>
  <c r="R88" i="9"/>
  <c r="P92" i="9"/>
  <c r="P94" i="9"/>
  <c r="O46" i="9"/>
  <c r="K66" i="9"/>
  <c r="K67" i="9"/>
  <c r="AA7" i="9"/>
  <c r="K68" i="9"/>
  <c r="K69" i="9"/>
  <c r="AA9" i="9"/>
  <c r="K70" i="9"/>
  <c r="AA10" i="9"/>
  <c r="K11" i="9"/>
  <c r="K74" i="9"/>
  <c r="AA14" i="9"/>
  <c r="AC16" i="9"/>
  <c r="N77" i="9"/>
  <c r="AD19" i="9"/>
  <c r="H80" i="9"/>
  <c r="P80" i="9"/>
  <c r="Z20" i="9"/>
  <c r="J83" i="9"/>
  <c r="R83" i="9"/>
  <c r="AC23" i="9"/>
  <c r="G84" i="9"/>
  <c r="AC24" i="9"/>
  <c r="U24" i="9"/>
  <c r="AB24" i="9"/>
  <c r="T24" i="9"/>
  <c r="Y24" i="9"/>
  <c r="O84" i="9"/>
  <c r="Z24" i="9"/>
  <c r="G85" i="9"/>
  <c r="AC25" i="9"/>
  <c r="U25" i="9"/>
  <c r="AB25" i="9"/>
  <c r="T25" i="9"/>
  <c r="Y25" i="9"/>
  <c r="O85" i="9"/>
  <c r="Z25" i="9"/>
  <c r="G86" i="9"/>
  <c r="AC26" i="9"/>
  <c r="U26" i="9"/>
  <c r="AB26" i="9"/>
  <c r="T26" i="9"/>
  <c r="Y26" i="9"/>
  <c r="O86" i="9"/>
  <c r="Z26" i="9"/>
  <c r="K142" i="9"/>
  <c r="K88" i="9"/>
  <c r="G143" i="9"/>
  <c r="G90" i="9"/>
  <c r="AC30" i="9"/>
  <c r="U30" i="9"/>
  <c r="AB30" i="9"/>
  <c r="T30" i="9"/>
  <c r="Y30" i="9"/>
  <c r="O143" i="9"/>
  <c r="O90" i="9"/>
  <c r="Z30" i="9"/>
  <c r="AD36" i="9"/>
  <c r="H44" i="9"/>
  <c r="H46" i="9"/>
  <c r="P44" i="9"/>
  <c r="P46" i="9"/>
  <c r="AA41" i="9"/>
  <c r="AA96" i="9" s="1"/>
  <c r="Z43" i="9"/>
  <c r="Z97" i="9" s="1"/>
  <c r="G77" i="9"/>
  <c r="AB17" i="9"/>
  <c r="T17" i="9"/>
  <c r="Y17" i="9"/>
  <c r="X17" i="9"/>
  <c r="AD23" i="9"/>
  <c r="H84" i="9"/>
  <c r="P84" i="9"/>
  <c r="AA24" i="9"/>
  <c r="H85" i="9"/>
  <c r="P85" i="9"/>
  <c r="AA25" i="9"/>
  <c r="H86" i="9"/>
  <c r="P86" i="9"/>
  <c r="AA26" i="9"/>
  <c r="H90" i="9"/>
  <c r="H143" i="9"/>
  <c r="P143" i="9"/>
  <c r="P90" i="9"/>
  <c r="AA30" i="9"/>
  <c r="AG34" i="9"/>
  <c r="J94" i="9"/>
  <c r="R92" i="9"/>
  <c r="R94" i="9"/>
  <c r="O44" i="9"/>
  <c r="N86" i="9"/>
  <c r="Z17" i="9"/>
  <c r="M138" i="9"/>
  <c r="M79" i="9"/>
  <c r="J80" i="9"/>
  <c r="R80" i="9"/>
  <c r="AC20" i="9"/>
  <c r="G81" i="9"/>
  <c r="AB21" i="9"/>
  <c r="T21" i="9"/>
  <c r="Y21" i="9"/>
  <c r="X21" i="9"/>
  <c r="AD24" i="9"/>
  <c r="AD25" i="9"/>
  <c r="AD26" i="9"/>
  <c r="AD30" i="9"/>
  <c r="K94" i="9"/>
  <c r="K92" i="9"/>
  <c r="AI43" i="9"/>
  <c r="X43" i="9"/>
  <c r="V43" i="9"/>
  <c r="AC43" i="9"/>
  <c r="AH43" i="9"/>
  <c r="AB43" i="9"/>
  <c r="K85" i="9"/>
  <c r="I143" i="9"/>
  <c r="I90" i="9"/>
  <c r="I94" i="9"/>
  <c r="I92" i="9"/>
  <c r="Q86" i="9"/>
  <c r="AG149" i="9"/>
  <c r="I80" i="9"/>
  <c r="Q84" i="9"/>
  <c r="M90" i="9"/>
  <c r="AG125" i="9"/>
  <c r="AG145" i="9"/>
  <c r="L138" i="9"/>
  <c r="L79" i="9"/>
  <c r="L80" i="9"/>
  <c r="L83" i="9"/>
  <c r="L85" i="9"/>
  <c r="L142" i="9"/>
  <c r="L88" i="9"/>
  <c r="L143" i="9"/>
  <c r="L90" i="9"/>
  <c r="AF32" i="9"/>
  <c r="AG32" i="9" s="1"/>
  <c r="I46" i="9"/>
  <c r="I79" i="9"/>
  <c r="Q83" i="9"/>
  <c r="Q90" i="9"/>
  <c r="AF135" i="9"/>
  <c r="AI135" i="9" s="1"/>
  <c r="M84" i="9"/>
  <c r="M85" i="9"/>
  <c r="M86" i="9"/>
  <c r="M142" i="9"/>
  <c r="M88" i="9"/>
  <c r="M94" i="9"/>
  <c r="J44" i="9"/>
  <c r="R44" i="9"/>
  <c r="Y43" i="9"/>
  <c r="J46" i="9"/>
  <c r="I86" i="9"/>
  <c r="AI169" i="9"/>
  <c r="Q80" i="9"/>
  <c r="I84" i="9"/>
  <c r="AI125" i="9"/>
  <c r="AI145" i="9"/>
  <c r="W43" i="9"/>
  <c r="AE43" i="9"/>
  <c r="AG188" i="9"/>
  <c r="AG161" i="9"/>
  <c r="AG191" i="9"/>
  <c r="AI149" i="9"/>
  <c r="AG175" i="9"/>
  <c r="AF133" i="9"/>
  <c r="AI133" i="9" s="1"/>
  <c r="AI157" i="9"/>
  <c r="AH160" i="9"/>
  <c r="AJ160" i="9" s="1"/>
  <c r="AI171" i="9"/>
  <c r="S139" i="9"/>
  <c r="Y140" i="9"/>
  <c r="X140" i="9"/>
  <c r="AC140" i="9"/>
  <c r="U140" i="9"/>
  <c r="AE140" i="9" s="1"/>
  <c r="V140" i="9"/>
  <c r="S140" i="9"/>
  <c r="AB140" i="9"/>
  <c r="AD140" i="9"/>
  <c r="AI154" i="9"/>
  <c r="AG158" i="9"/>
  <c r="AI162" i="9"/>
  <c r="AF131" i="9"/>
  <c r="AI131" i="9" s="1"/>
  <c r="AF134" i="9"/>
  <c r="AI134" i="9" s="1"/>
  <c r="AG147" i="9"/>
  <c r="AI159" i="9"/>
  <c r="AG171" i="9"/>
  <c r="AI175" i="9"/>
  <c r="Y139" i="9"/>
  <c r="X139" i="9"/>
  <c r="AC139" i="9"/>
  <c r="U139" i="9"/>
  <c r="AE139" i="9" s="1"/>
  <c r="W139" i="9"/>
  <c r="T139" i="9"/>
  <c r="AD139" i="9"/>
  <c r="AB139" i="9"/>
  <c r="AG141" i="9"/>
  <c r="AI158" i="9"/>
  <c r="AG162" i="9"/>
  <c r="AG132" i="9"/>
  <c r="AH132" i="9" s="1"/>
  <c r="AG144" i="9"/>
  <c r="AI199" i="9"/>
  <c r="AH214" i="9"/>
  <c r="AJ214" i="9" s="1"/>
  <c r="AI219" i="9"/>
  <c r="AG257" i="9"/>
  <c r="AH295" i="9"/>
  <c r="AJ295" i="9" s="1"/>
  <c r="AH259" i="9"/>
  <c r="AJ259" i="9" s="1"/>
  <c r="AF262" i="9"/>
  <c r="AG262" i="9" s="1"/>
  <c r="AH269" i="9"/>
  <c r="AJ269" i="9" s="1"/>
  <c r="AJ219" i="9"/>
  <c r="AF284" i="9"/>
  <c r="AG284" i="9" s="1"/>
  <c r="AH284" i="9" s="1"/>
  <c r="AI189" i="9"/>
  <c r="AI191" i="9"/>
  <c r="AC222" i="9"/>
  <c r="U222" i="9"/>
  <c r="AE222" i="9" s="1"/>
  <c r="G249" i="9"/>
  <c r="AB222" i="9"/>
  <c r="T222" i="9"/>
  <c r="Y222" i="9"/>
  <c r="Z222" i="9"/>
  <c r="AF229" i="9"/>
  <c r="AG229" i="9" s="1"/>
  <c r="AF321" i="9"/>
  <c r="AG321" i="9" s="1"/>
  <c r="AF324" i="9"/>
  <c r="AG324" i="9" s="1"/>
  <c r="AH324" i="9" s="1"/>
  <c r="AA222" i="9"/>
  <c r="AF297" i="9"/>
  <c r="AG297" i="9" s="1"/>
  <c r="AJ310" i="9"/>
  <c r="AH317" i="9"/>
  <c r="AJ317" i="9" s="1"/>
  <c r="AG215" i="9"/>
  <c r="AD222" i="9"/>
  <c r="AF260" i="9"/>
  <c r="AG260" i="9" s="1"/>
  <c r="AI268" i="9"/>
  <c r="AF289" i="9"/>
  <c r="AI289" i="9" s="1"/>
  <c r="AF305" i="9"/>
  <c r="AI305" i="9" s="1"/>
  <c r="AG315" i="9"/>
  <c r="AF254" i="9"/>
  <c r="AG254" i="9" s="1"/>
  <c r="AF279" i="9"/>
  <c r="AG279" i="9" s="1"/>
  <c r="AF293" i="9"/>
  <c r="AG293" i="9" s="1"/>
  <c r="AG300" i="9"/>
  <c r="AH300" i="9" s="1"/>
  <c r="AI300" i="9"/>
  <c r="AF308" i="9"/>
  <c r="AG308" i="9" s="1"/>
  <c r="AH308" i="9" s="1"/>
  <c r="AF316" i="9"/>
  <c r="AG316" i="9" s="1"/>
  <c r="AH316" i="9" s="1"/>
  <c r="AF320" i="9"/>
  <c r="AG320" i="9" s="1"/>
  <c r="AH320" i="9" s="1"/>
  <c r="AF253" i="9"/>
  <c r="AG253" i="9" s="1"/>
  <c r="AF266" i="9"/>
  <c r="AG266" i="9" s="1"/>
  <c r="AH266" i="9" s="1"/>
  <c r="AF273" i="9"/>
  <c r="AI273" i="9" s="1"/>
  <c r="AF288" i="9"/>
  <c r="AG288" i="9" s="1"/>
  <c r="AH288" i="9" s="1"/>
  <c r="AF292" i="9"/>
  <c r="AG292" i="9" s="1"/>
  <c r="AH292" i="9" s="1"/>
  <c r="AF296" i="9"/>
  <c r="AG296" i="9" s="1"/>
  <c r="AH296" i="9" s="1"/>
  <c r="AF304" i="9"/>
  <c r="AG304" i="9" s="1"/>
  <c r="AH304" i="9" s="1"/>
  <c r="V222" i="9"/>
  <c r="AI224" i="9"/>
  <c r="AF272" i="9"/>
  <c r="AG272" i="9" s="1"/>
  <c r="AH272" i="9" s="1"/>
  <c r="AG312" i="9"/>
  <c r="AH312" i="9" s="1"/>
  <c r="AI312" i="9"/>
  <c r="AG206" i="9"/>
  <c r="AH206" i="9" s="1"/>
  <c r="W222" i="9"/>
  <c r="AH224" i="9"/>
  <c r="AJ224" i="9" s="1"/>
  <c r="AF227" i="9"/>
  <c r="AG227" i="9" s="1"/>
  <c r="AF244" i="9"/>
  <c r="AI244" i="9" s="1"/>
  <c r="AI265" i="9"/>
  <c r="AG265" i="9"/>
  <c r="AF277" i="9"/>
  <c r="AI277" i="9" s="1"/>
  <c r="AF282" i="9"/>
  <c r="AG282" i="9" s="1"/>
  <c r="AH282" i="9" s="1"/>
  <c r="AF231" i="9"/>
  <c r="AG231" i="9" s="1"/>
  <c r="AF235" i="9"/>
  <c r="AI235" i="9" s="1"/>
  <c r="AF241" i="9"/>
  <c r="AI241" i="9" s="1"/>
  <c r="AF251" i="9"/>
  <c r="AI251" i="9" s="1"/>
  <c r="AG256" i="9"/>
  <c r="AF274" i="9"/>
  <c r="AG274" i="9" s="1"/>
  <c r="AH274" i="9" s="1"/>
  <c r="AF306" i="9"/>
  <c r="AG306" i="9" s="1"/>
  <c r="AH306" i="9" s="1"/>
  <c r="AI317" i="9"/>
  <c r="AF314" i="9"/>
  <c r="AG314" i="9" s="1"/>
  <c r="AH314" i="9" s="1"/>
  <c r="AF294" i="9"/>
  <c r="AG294" i="9" s="1"/>
  <c r="AH294" i="9" s="1"/>
  <c r="AF325" i="9"/>
  <c r="AG325" i="9" s="1"/>
  <c r="AF326" i="9"/>
  <c r="AG326" i="9" s="1"/>
  <c r="AH326" i="9" s="1"/>
  <c r="AG252" i="9"/>
  <c r="AF258" i="9"/>
  <c r="AG258" i="9" s="1"/>
  <c r="AH258" i="9" s="1"/>
  <c r="AI259" i="9"/>
  <c r="AI269" i="9"/>
  <c r="AF290" i="9"/>
  <c r="AG290" i="9" s="1"/>
  <c r="AH290" i="9" s="1"/>
  <c r="AI295" i="9"/>
  <c r="AF322" i="9"/>
  <c r="AG322" i="9" s="1"/>
  <c r="AH322" i="9" s="1"/>
  <c r="AF298" i="9"/>
  <c r="AG298" i="9" s="1"/>
  <c r="AH298" i="9" s="1"/>
  <c r="AI309" i="9"/>
  <c r="AI310" i="9"/>
  <c r="Z327" i="9"/>
  <c r="Y327" i="9"/>
  <c r="AD327" i="9"/>
  <c r="V327" i="9"/>
  <c r="X327" i="9"/>
  <c r="AF327" i="9" s="1"/>
  <c r="AI327" i="9" s="1"/>
  <c r="AA327" i="9"/>
  <c r="S47" i="9" l="1"/>
  <c r="S98" i="9" s="1"/>
  <c r="AC97" i="9"/>
  <c r="AI280" i="9"/>
  <c r="AI264" i="9"/>
  <c r="AG242" i="9"/>
  <c r="AG181" i="9"/>
  <c r="AG287" i="9"/>
  <c r="AH287" i="9" s="1"/>
  <c r="AI278" i="9"/>
  <c r="AI128" i="9"/>
  <c r="T97" i="9"/>
  <c r="X97" i="9"/>
  <c r="U97" i="9"/>
  <c r="V97" i="9"/>
  <c r="AK331" i="10"/>
  <c r="T47" i="9"/>
  <c r="T98" i="9" s="1"/>
  <c r="AJ99" i="10"/>
  <c r="AK49" i="10"/>
  <c r="AJ50" i="10"/>
  <c r="AG126" i="9"/>
  <c r="AI197" i="9"/>
  <c r="AI263" i="9"/>
  <c r="AG285" i="9"/>
  <c r="AH285" i="9" s="1"/>
  <c r="AJ285" i="9" s="1"/>
  <c r="AI302" i="9"/>
  <c r="AG305" i="9"/>
  <c r="AI243" i="9"/>
  <c r="AG239" i="9"/>
  <c r="AG163" i="9"/>
  <c r="U47" i="9"/>
  <c r="AE47" i="9" s="1"/>
  <c r="AG124" i="9"/>
  <c r="AH124" i="9" s="1"/>
  <c r="Y47" i="9"/>
  <c r="Y98" i="9" s="1"/>
  <c r="X47" i="9"/>
  <c r="W47" i="9"/>
  <c r="W98" i="9" s="1"/>
  <c r="AB97" i="9"/>
  <c r="V96" i="9"/>
  <c r="AI183" i="9"/>
  <c r="V47" i="9"/>
  <c r="AI170" i="9"/>
  <c r="AI173" i="9"/>
  <c r="AI185" i="9"/>
  <c r="AI193" i="9"/>
  <c r="AG176" i="9"/>
  <c r="AH176" i="9" s="1"/>
  <c r="AJ176" i="9" s="1"/>
  <c r="AK176" i="9" s="1"/>
  <c r="AL176" i="9" s="1"/>
  <c r="AG178" i="9"/>
  <c r="AG174" i="9"/>
  <c r="AH174" i="9" s="1"/>
  <c r="AJ174" i="9" s="1"/>
  <c r="AK174" i="9" s="1"/>
  <c r="AL174" i="9" s="1"/>
  <c r="AI311" i="9"/>
  <c r="AK319" i="9"/>
  <c r="AL319" i="9" s="1"/>
  <c r="AK271" i="9"/>
  <c r="AL271" i="9" s="1"/>
  <c r="AD47" i="9"/>
  <c r="AD98" i="9" s="1"/>
  <c r="AI286" i="9"/>
  <c r="Y97" i="9"/>
  <c r="AG255" i="9"/>
  <c r="AH255" i="9" s="1"/>
  <c r="AJ255" i="9" s="1"/>
  <c r="AK255" i="9" s="1"/>
  <c r="AL255" i="9" s="1"/>
  <c r="AG186" i="9"/>
  <c r="AH186" i="9" s="1"/>
  <c r="AJ186" i="9" s="1"/>
  <c r="AK186" i="9" s="1"/>
  <c r="AL186" i="9" s="1"/>
  <c r="AG177" i="9"/>
  <c r="AI276" i="9"/>
  <c r="AG204" i="9"/>
  <c r="AG155" i="9"/>
  <c r="P51" i="9"/>
  <c r="AB47" i="9"/>
  <c r="AB98" i="9" s="1"/>
  <c r="AG261" i="9"/>
  <c r="AH261" i="9" s="1"/>
  <c r="AJ261" i="9" s="1"/>
  <c r="AK261" i="9" s="1"/>
  <c r="AL261" i="9" s="1"/>
  <c r="AA97" i="9"/>
  <c r="S97" i="9"/>
  <c r="AG299" i="9"/>
  <c r="Y96" i="9"/>
  <c r="V86" i="9"/>
  <c r="V74" i="9"/>
  <c r="Z96" i="9"/>
  <c r="W97" i="9"/>
  <c r="V84" i="9"/>
  <c r="X96" i="9"/>
  <c r="AD96" i="9"/>
  <c r="T96" i="9"/>
  <c r="W72" i="9"/>
  <c r="W85" i="9"/>
  <c r="W70" i="9"/>
  <c r="W90" i="9"/>
  <c r="W80" i="9"/>
  <c r="V98" i="9"/>
  <c r="W69" i="9"/>
  <c r="AB96" i="9"/>
  <c r="AE41" i="9"/>
  <c r="AF41" i="9" s="1"/>
  <c r="U96" i="9"/>
  <c r="W96" i="9"/>
  <c r="W94" i="9"/>
  <c r="W68" i="9"/>
  <c r="AC96" i="9"/>
  <c r="AD97" i="9"/>
  <c r="W67" i="9"/>
  <c r="W81" i="9"/>
  <c r="S46" i="9"/>
  <c r="S96" i="9"/>
  <c r="AC47" i="9"/>
  <c r="AC98" i="9" s="1"/>
  <c r="W74" i="9"/>
  <c r="H51" i="9"/>
  <c r="AI322" i="9"/>
  <c r="W86" i="9"/>
  <c r="AG289" i="9"/>
  <c r="I51" i="9"/>
  <c r="AG152" i="9"/>
  <c r="AH152" i="9" s="1"/>
  <c r="AJ152" i="9" s="1"/>
  <c r="AA47" i="9"/>
  <c r="AA98" i="9" s="1"/>
  <c r="Z47" i="9"/>
  <c r="Z98" i="9" s="1"/>
  <c r="AH313" i="9"/>
  <c r="AJ313" i="9" s="1"/>
  <c r="AH309" i="9"/>
  <c r="AJ309" i="9" s="1"/>
  <c r="AK309" i="9" s="1"/>
  <c r="AL309" i="9" s="1"/>
  <c r="AI318" i="9"/>
  <c r="AG195" i="9"/>
  <c r="AG135" i="9"/>
  <c r="AH135" i="9" s="1"/>
  <c r="AJ135" i="9" s="1"/>
  <c r="AK135" i="9" s="1"/>
  <c r="AL135" i="9" s="1"/>
  <c r="AG167" i="9"/>
  <c r="AH167" i="9" s="1"/>
  <c r="AJ167" i="9" s="1"/>
  <c r="AK167" i="9" s="1"/>
  <c r="AL167" i="9" s="1"/>
  <c r="AG133" i="9"/>
  <c r="AG168" i="9"/>
  <c r="AH168" i="9" s="1"/>
  <c r="AJ168" i="9" s="1"/>
  <c r="AK168" i="9" s="1"/>
  <c r="AL168" i="9" s="1"/>
  <c r="AG237" i="9"/>
  <c r="AH237" i="9" s="1"/>
  <c r="AJ237" i="9" s="1"/>
  <c r="AJ287" i="9"/>
  <c r="AK287" i="9" s="1"/>
  <c r="AL287" i="9" s="1"/>
  <c r="AI313" i="9"/>
  <c r="AG202" i="9"/>
  <c r="AH202" i="9" s="1"/>
  <c r="AF222" i="9"/>
  <c r="AG222" i="9" s="1"/>
  <c r="AH222" i="9" s="1"/>
  <c r="AJ222" i="9" s="1"/>
  <c r="AI182" i="9"/>
  <c r="AG201" i="9"/>
  <c r="AH201" i="9" s="1"/>
  <c r="AJ201" i="9" s="1"/>
  <c r="AK201" i="9" s="1"/>
  <c r="AL201" i="9" s="1"/>
  <c r="AG190" i="9"/>
  <c r="AH190" i="9" s="1"/>
  <c r="AJ190" i="9" s="1"/>
  <c r="AK190" i="9" s="1"/>
  <c r="AL190" i="9" s="1"/>
  <c r="AG130" i="9"/>
  <c r="AH130" i="9" s="1"/>
  <c r="AJ130" i="9" s="1"/>
  <c r="AK130" i="9" s="1"/>
  <c r="AL130" i="9" s="1"/>
  <c r="AI233" i="9"/>
  <c r="AG301" i="9"/>
  <c r="M51" i="9"/>
  <c r="AI270" i="9"/>
  <c r="AK270" i="9" s="1"/>
  <c r="AL270" i="9" s="1"/>
  <c r="AI225" i="9"/>
  <c r="AG218" i="9"/>
  <c r="AG180" i="9"/>
  <c r="AH180" i="9" s="1"/>
  <c r="AJ180" i="9" s="1"/>
  <c r="AK180" i="9" s="1"/>
  <c r="AL180" i="9" s="1"/>
  <c r="AI303" i="9"/>
  <c r="AK303" i="9" s="1"/>
  <c r="AL303" i="9" s="1"/>
  <c r="AI275" i="9"/>
  <c r="AI304" i="9"/>
  <c r="AG205" i="9"/>
  <c r="AH205" i="9" s="1"/>
  <c r="AG166" i="9"/>
  <c r="AI153" i="9"/>
  <c r="V79" i="9"/>
  <c r="AI214" i="9"/>
  <c r="AK214" i="9" s="1"/>
  <c r="AL214" i="9" s="1"/>
  <c r="AG235" i="9"/>
  <c r="AG240" i="9"/>
  <c r="AH240" i="9" s="1"/>
  <c r="AI231" i="9"/>
  <c r="AG184" i="9"/>
  <c r="AH184" i="9" s="1"/>
  <c r="AJ184" i="9" s="1"/>
  <c r="AK295" i="9"/>
  <c r="AL295" i="9" s="1"/>
  <c r="AK310" i="9"/>
  <c r="AL310" i="9" s="1"/>
  <c r="AI326" i="9"/>
  <c r="AI220" i="9"/>
  <c r="AI227" i="9"/>
  <c r="AG226" i="9"/>
  <c r="AH226" i="9" s="1"/>
  <c r="AJ226" i="9" s="1"/>
  <c r="AK226" i="9" s="1"/>
  <c r="AL226" i="9" s="1"/>
  <c r="AG236" i="9"/>
  <c r="AJ220" i="9"/>
  <c r="AI272" i="9"/>
  <c r="AI325" i="9"/>
  <c r="AI146" i="9"/>
  <c r="AG228" i="9"/>
  <c r="AH228" i="9" s="1"/>
  <c r="AJ228" i="9" s="1"/>
  <c r="AK228" i="9" s="1"/>
  <c r="AL228" i="9" s="1"/>
  <c r="AI266" i="9"/>
  <c r="AG248" i="9"/>
  <c r="AH248" i="9" s="1"/>
  <c r="AK152" i="9"/>
  <c r="AL152" i="9" s="1"/>
  <c r="AH129" i="9"/>
  <c r="AJ129" i="9" s="1"/>
  <c r="AH233" i="9"/>
  <c r="AJ233" i="9" s="1"/>
  <c r="AH245" i="9"/>
  <c r="AJ245" i="9" s="1"/>
  <c r="AH159" i="9"/>
  <c r="AJ159" i="9" s="1"/>
  <c r="AK159" i="9" s="1"/>
  <c r="AL159" i="9" s="1"/>
  <c r="AK237" i="9"/>
  <c r="AL237" i="9" s="1"/>
  <c r="AH225" i="9"/>
  <c r="AJ225" i="9" s="1"/>
  <c r="AK225" i="9" s="1"/>
  <c r="AL225" i="9" s="1"/>
  <c r="AG246" i="9"/>
  <c r="AH246" i="9" s="1"/>
  <c r="AJ246" i="9" s="1"/>
  <c r="AK246" i="9" s="1"/>
  <c r="AL246" i="9" s="1"/>
  <c r="AI129" i="9"/>
  <c r="AI148" i="9"/>
  <c r="AG194" i="9"/>
  <c r="AH194" i="9" s="1"/>
  <c r="AJ194" i="9" s="1"/>
  <c r="AK194" i="9" s="1"/>
  <c r="AL194" i="9" s="1"/>
  <c r="AI223" i="9"/>
  <c r="AK223" i="9" s="1"/>
  <c r="AL223" i="9" s="1"/>
  <c r="AI306" i="9"/>
  <c r="AI290" i="9"/>
  <c r="AI232" i="9"/>
  <c r="AK219" i="9"/>
  <c r="AL219" i="9" s="1"/>
  <c r="AI254" i="9"/>
  <c r="AG156" i="9"/>
  <c r="AH156" i="9" s="1"/>
  <c r="AJ156" i="9" s="1"/>
  <c r="AK156" i="9" s="1"/>
  <c r="AL156" i="9" s="1"/>
  <c r="AG198" i="9"/>
  <c r="AH198" i="9" s="1"/>
  <c r="AJ198" i="9" s="1"/>
  <c r="AK198" i="9" s="1"/>
  <c r="AL198" i="9" s="1"/>
  <c r="AG323" i="9"/>
  <c r="AI284" i="9"/>
  <c r="AG165" i="9"/>
  <c r="AH165" i="9" s="1"/>
  <c r="AJ165" i="9" s="1"/>
  <c r="AK165" i="9" s="1"/>
  <c r="AL165" i="9" s="1"/>
  <c r="AI298" i="9"/>
  <c r="AG238" i="9"/>
  <c r="AH238" i="9" s="1"/>
  <c r="AJ238" i="9" s="1"/>
  <c r="AK238" i="9" s="1"/>
  <c r="AL238" i="9" s="1"/>
  <c r="AI308" i="9"/>
  <c r="AG187" i="9"/>
  <c r="AH187" i="9" s="1"/>
  <c r="AJ187" i="9" s="1"/>
  <c r="AK187" i="9" s="1"/>
  <c r="AL187" i="9" s="1"/>
  <c r="AI179" i="9"/>
  <c r="AI245" i="9"/>
  <c r="AI297" i="9"/>
  <c r="AI314" i="9"/>
  <c r="AG234" i="9"/>
  <c r="AI294" i="9"/>
  <c r="AG247" i="9"/>
  <c r="AG200" i="9"/>
  <c r="AH200" i="9" s="1"/>
  <c r="AJ200" i="9" s="1"/>
  <c r="AK200" i="9" s="1"/>
  <c r="AL200" i="9" s="1"/>
  <c r="AG221" i="9"/>
  <c r="AH221" i="9" s="1"/>
  <c r="AI151" i="9"/>
  <c r="AG172" i="9"/>
  <c r="AH172" i="9" s="1"/>
  <c r="AJ172" i="9" s="1"/>
  <c r="AK172" i="9" s="1"/>
  <c r="AL172" i="9" s="1"/>
  <c r="AI127" i="9"/>
  <c r="AG192" i="9"/>
  <c r="AH281" i="9"/>
  <c r="AJ281" i="9" s="1"/>
  <c r="AK281" i="9" s="1"/>
  <c r="AL281" i="9" s="1"/>
  <c r="AH291" i="9"/>
  <c r="AJ291" i="9" s="1"/>
  <c r="AK291" i="9" s="1"/>
  <c r="AL291" i="9" s="1"/>
  <c r="AI203" i="9"/>
  <c r="AK203" i="9" s="1"/>
  <c r="AL203" i="9" s="1"/>
  <c r="AI292" i="9"/>
  <c r="AG244" i="9"/>
  <c r="AH244" i="9" s="1"/>
  <c r="AG196" i="9"/>
  <c r="AH196" i="9" s="1"/>
  <c r="AG150" i="9"/>
  <c r="AG164" i="9"/>
  <c r="AH275" i="9"/>
  <c r="AJ275" i="9" s="1"/>
  <c r="AK275" i="9" s="1"/>
  <c r="AL275" i="9" s="1"/>
  <c r="AI258" i="9"/>
  <c r="AK259" i="9"/>
  <c r="AL259" i="9" s="1"/>
  <c r="AG251" i="9"/>
  <c r="AK317" i="9"/>
  <c r="AL317" i="9" s="1"/>
  <c r="AI274" i="9"/>
  <c r="AK160" i="9"/>
  <c r="AL160" i="9" s="1"/>
  <c r="W88" i="9"/>
  <c r="V85" i="9"/>
  <c r="S86" i="9"/>
  <c r="S81" i="9"/>
  <c r="V69" i="9"/>
  <c r="V72" i="9"/>
  <c r="V70" i="9"/>
  <c r="S92" i="9"/>
  <c r="V68" i="9"/>
  <c r="V67" i="9"/>
  <c r="V80" i="9"/>
  <c r="V88" i="9"/>
  <c r="V77" i="9"/>
  <c r="V90" i="9"/>
  <c r="V94" i="9"/>
  <c r="S84" i="9"/>
  <c r="V81" i="9"/>
  <c r="V83" i="9"/>
  <c r="O51" i="9"/>
  <c r="V92" i="9"/>
  <c r="S74" i="9"/>
  <c r="S85" i="9"/>
  <c r="S90" i="9"/>
  <c r="S76" i="9"/>
  <c r="S68" i="9"/>
  <c r="S77" i="9"/>
  <c r="S83" i="9"/>
  <c r="V76" i="9"/>
  <c r="Z72" i="9"/>
  <c r="S67" i="9"/>
  <c r="AB85" i="9"/>
  <c r="U79" i="9"/>
  <c r="T85" i="9"/>
  <c r="AC67" i="9"/>
  <c r="S79" i="9"/>
  <c r="AD67" i="9"/>
  <c r="S70" i="9"/>
  <c r="T77" i="9"/>
  <c r="T81" i="9"/>
  <c r="U46" i="9"/>
  <c r="Z68" i="9"/>
  <c r="AD74" i="9"/>
  <c r="T80" i="9"/>
  <c r="L51" i="9"/>
  <c r="M42" i="9"/>
  <c r="S11" i="9"/>
  <c r="S42" i="9" s="1"/>
  <c r="M13" i="9"/>
  <c r="M73" i="9" s="1"/>
  <c r="T11" i="9"/>
  <c r="T13" i="9" s="1"/>
  <c r="T15" i="9" s="1"/>
  <c r="AC83" i="9"/>
  <c r="M71" i="9"/>
  <c r="AA11" i="9"/>
  <c r="AA42" i="9" s="1"/>
  <c r="U76" i="9"/>
  <c r="Q51" i="9"/>
  <c r="S72" i="9"/>
  <c r="AD11" i="9"/>
  <c r="AD71" i="9" s="1"/>
  <c r="G51" i="9"/>
  <c r="S66" i="9"/>
  <c r="Z76" i="9"/>
  <c r="U11" i="9"/>
  <c r="U42" i="9" s="1"/>
  <c r="T74" i="9"/>
  <c r="Y90" i="9"/>
  <c r="Y84" i="9"/>
  <c r="AA77" i="9"/>
  <c r="W84" i="9"/>
  <c r="W76" i="9"/>
  <c r="AC86" i="9"/>
  <c r="K51" i="9"/>
  <c r="T92" i="9"/>
  <c r="N51" i="9"/>
  <c r="AC74" i="9"/>
  <c r="S80" i="9"/>
  <c r="AC94" i="9"/>
  <c r="T70" i="9"/>
  <c r="AB11" i="9"/>
  <c r="AB71" i="9" s="1"/>
  <c r="W83" i="9"/>
  <c r="AC85" i="9"/>
  <c r="AD94" i="9"/>
  <c r="AD80" i="9"/>
  <c r="T67" i="9"/>
  <c r="AA66" i="9"/>
  <c r="AD66" i="9"/>
  <c r="AE7" i="9"/>
  <c r="AE11" i="9" s="1"/>
  <c r="S69" i="9"/>
  <c r="AF140" i="9"/>
  <c r="AG140" i="9" s="1"/>
  <c r="AH140" i="9" s="1"/>
  <c r="AJ140" i="9" s="1"/>
  <c r="AA92" i="9"/>
  <c r="T69" i="9"/>
  <c r="T66" i="9"/>
  <c r="U69" i="9"/>
  <c r="S94" i="9"/>
  <c r="S88" i="9"/>
  <c r="U70" i="9"/>
  <c r="S44" i="9"/>
  <c r="W77" i="9"/>
  <c r="W79" i="9"/>
  <c r="AH231" i="9"/>
  <c r="AJ231" i="9" s="1"/>
  <c r="AK231" i="9" s="1"/>
  <c r="AL231" i="9" s="1"/>
  <c r="AH321" i="9"/>
  <c r="AJ321" i="9" s="1"/>
  <c r="AH253" i="9"/>
  <c r="AJ253" i="9" s="1"/>
  <c r="AH32" i="9"/>
  <c r="AJ32" i="9" s="1"/>
  <c r="AH293" i="9"/>
  <c r="AJ293" i="9" s="1"/>
  <c r="AH315" i="9"/>
  <c r="AJ315" i="9" s="1"/>
  <c r="AK315" i="9" s="1"/>
  <c r="AL315" i="9" s="1"/>
  <c r="AH229" i="9"/>
  <c r="AJ229" i="9" s="1"/>
  <c r="AH175" i="9"/>
  <c r="AJ175" i="9" s="1"/>
  <c r="AK175" i="9" s="1"/>
  <c r="AL175" i="9" s="1"/>
  <c r="Y92" i="9"/>
  <c r="AB83" i="9"/>
  <c r="AJ322" i="9"/>
  <c r="AK322" i="9" s="1"/>
  <c r="AL322" i="9" s="1"/>
  <c r="AH297" i="9"/>
  <c r="AJ297" i="9" s="1"/>
  <c r="AG241" i="9"/>
  <c r="AK318" i="9"/>
  <c r="AL318" i="9" s="1"/>
  <c r="AJ274" i="9"/>
  <c r="AI282" i="9"/>
  <c r="AJ304" i="9"/>
  <c r="AK304" i="9" s="1"/>
  <c r="AL304" i="9" s="1"/>
  <c r="AJ266" i="9"/>
  <c r="AK266" i="9" s="1"/>
  <c r="AL266" i="9" s="1"/>
  <c r="AH234" i="9"/>
  <c r="AJ234" i="9" s="1"/>
  <c r="AK234" i="9" s="1"/>
  <c r="AL234" i="9" s="1"/>
  <c r="AI320" i="9"/>
  <c r="AH218" i="9"/>
  <c r="AJ218" i="9" s="1"/>
  <c r="AK218" i="9" s="1"/>
  <c r="AL218" i="9" s="1"/>
  <c r="AG273" i="9"/>
  <c r="AH199" i="9"/>
  <c r="AJ199" i="9" s="1"/>
  <c r="AK199" i="9" s="1"/>
  <c r="AL199" i="9" s="1"/>
  <c r="AJ284" i="9"/>
  <c r="AI229" i="9"/>
  <c r="AH197" i="9"/>
  <c r="AJ197" i="9" s="1"/>
  <c r="AK197" i="9" s="1"/>
  <c r="AL197" i="9" s="1"/>
  <c r="AH162" i="9"/>
  <c r="AJ162" i="9" s="1"/>
  <c r="AK162" i="9" s="1"/>
  <c r="AL162" i="9" s="1"/>
  <c r="AH171" i="9"/>
  <c r="AJ171" i="9" s="1"/>
  <c r="AK171" i="9" s="1"/>
  <c r="AL171" i="9" s="1"/>
  <c r="AG131" i="9"/>
  <c r="AH157" i="9"/>
  <c r="AJ157" i="9" s="1"/>
  <c r="AK157" i="9" s="1"/>
  <c r="AL157" i="9" s="1"/>
  <c r="AH185" i="9"/>
  <c r="AJ185" i="9" s="1"/>
  <c r="AK185" i="9" s="1"/>
  <c r="AL185" i="9" s="1"/>
  <c r="AD86" i="9"/>
  <c r="AC80" i="9"/>
  <c r="Z77" i="9"/>
  <c r="AA86" i="9"/>
  <c r="X77" i="9"/>
  <c r="AA44" i="9"/>
  <c r="AA46" i="9"/>
  <c r="T90" i="9"/>
  <c r="Z86" i="9"/>
  <c r="Y123" i="9"/>
  <c r="X123" i="9"/>
  <c r="AC123" i="9"/>
  <c r="U123" i="9"/>
  <c r="AE123" i="9" s="1"/>
  <c r="V123" i="9"/>
  <c r="S123" i="9"/>
  <c r="AB123" i="9"/>
  <c r="Z123" i="9"/>
  <c r="W123" i="9"/>
  <c r="AD123" i="9"/>
  <c r="T123" i="9"/>
  <c r="AA123" i="9"/>
  <c r="U85" i="9"/>
  <c r="AE25" i="9"/>
  <c r="AF25" i="9" s="1"/>
  <c r="T84" i="9"/>
  <c r="AD79" i="9"/>
  <c r="Z69" i="9"/>
  <c r="Y80" i="9"/>
  <c r="AA76" i="9"/>
  <c r="S38" i="9"/>
  <c r="Y74" i="9"/>
  <c r="Y67" i="9"/>
  <c r="AE37" i="9"/>
  <c r="AE97" i="9" s="1"/>
  <c r="X120" i="9"/>
  <c r="AD120" i="9"/>
  <c r="V120" i="9"/>
  <c r="AB120" i="9"/>
  <c r="T120" i="9"/>
  <c r="Z120" i="9"/>
  <c r="Y120" i="9"/>
  <c r="S120" i="9"/>
  <c r="AA120" i="9"/>
  <c r="AC120" i="9"/>
  <c r="W120" i="9"/>
  <c r="U120" i="9"/>
  <c r="AE120" i="9" s="1"/>
  <c r="Y76" i="9"/>
  <c r="T88" i="9"/>
  <c r="X79" i="9"/>
  <c r="AF19" i="9"/>
  <c r="AG19" i="9" s="1"/>
  <c r="AC77" i="9"/>
  <c r="AD68" i="9"/>
  <c r="U74" i="9"/>
  <c r="AC70" i="9"/>
  <c r="AH236" i="9"/>
  <c r="AJ236" i="9" s="1"/>
  <c r="AK236" i="9" s="1"/>
  <c r="AL236" i="9" s="1"/>
  <c r="AH188" i="9"/>
  <c r="AJ188" i="9" s="1"/>
  <c r="AK188" i="9" s="1"/>
  <c r="AL188" i="9" s="1"/>
  <c r="AD83" i="9"/>
  <c r="AH252" i="9"/>
  <c r="AJ252" i="9" s="1"/>
  <c r="AK252" i="9" s="1"/>
  <c r="AL252" i="9" s="1"/>
  <c r="AJ294" i="9"/>
  <c r="AK294" i="9" s="1"/>
  <c r="AL294" i="9" s="1"/>
  <c r="AH232" i="9"/>
  <c r="AJ232" i="9" s="1"/>
  <c r="AJ300" i="9"/>
  <c r="AK300" i="9" s="1"/>
  <c r="AL300" i="9" s="1"/>
  <c r="AG277" i="9"/>
  <c r="AH189" i="9"/>
  <c r="AJ189" i="9" s="1"/>
  <c r="AK189" i="9" s="1"/>
  <c r="AL189" i="9" s="1"/>
  <c r="AH166" i="9"/>
  <c r="AJ166" i="9" s="1"/>
  <c r="AK166" i="9" s="1"/>
  <c r="AL166" i="9" s="1"/>
  <c r="AH177" i="9"/>
  <c r="AJ177" i="9" s="1"/>
  <c r="AK177" i="9" s="1"/>
  <c r="AL177" i="9" s="1"/>
  <c r="AH164" i="9"/>
  <c r="AJ164" i="9" s="1"/>
  <c r="AK164" i="9" s="1"/>
  <c r="AL164" i="9" s="1"/>
  <c r="Y94" i="9"/>
  <c r="AD85" i="9"/>
  <c r="AH34" i="9"/>
  <c r="AJ34" i="9" s="1"/>
  <c r="AK34" i="9" s="1"/>
  <c r="Y77" i="9"/>
  <c r="AB90" i="9"/>
  <c r="AB84" i="9"/>
  <c r="K71" i="9"/>
  <c r="K42" i="9"/>
  <c r="K13" i="9"/>
  <c r="AA67" i="9"/>
  <c r="AE21" i="9"/>
  <c r="AF21" i="9" s="1"/>
  <c r="AG21" i="9" s="1"/>
  <c r="U81" i="9"/>
  <c r="Z94" i="9"/>
  <c r="Y66" i="9"/>
  <c r="Y11" i="9"/>
  <c r="P71" i="9"/>
  <c r="P38" i="9"/>
  <c r="P42" i="9"/>
  <c r="P13" i="9"/>
  <c r="X74" i="9"/>
  <c r="AF14" i="9"/>
  <c r="AI14" i="9" s="1"/>
  <c r="AB88" i="9"/>
  <c r="V66" i="9"/>
  <c r="V11" i="9"/>
  <c r="AA80" i="9"/>
  <c r="U68" i="9"/>
  <c r="Z70" i="9"/>
  <c r="AB74" i="9"/>
  <c r="AJ282" i="9"/>
  <c r="W46" i="9"/>
  <c r="W44" i="9"/>
  <c r="AB92" i="9"/>
  <c r="Y88" i="9"/>
  <c r="AK269" i="9"/>
  <c r="AL269" i="9" s="1"/>
  <c r="AH242" i="9"/>
  <c r="AJ242" i="9" s="1"/>
  <c r="AK242" i="9" s="1"/>
  <c r="AL242" i="9" s="1"/>
  <c r="AK311" i="9"/>
  <c r="AL311" i="9" s="1"/>
  <c r="AH227" i="9"/>
  <c r="AJ227" i="9" s="1"/>
  <c r="AK227" i="9" s="1"/>
  <c r="AL227" i="9" s="1"/>
  <c r="AJ296" i="9"/>
  <c r="AH325" i="9"/>
  <c r="AJ325" i="9" s="1"/>
  <c r="AK325" i="9" s="1"/>
  <c r="AL325" i="9" s="1"/>
  <c r="AI296" i="9"/>
  <c r="AI321" i="9"/>
  <c r="AH195" i="9"/>
  <c r="AJ195" i="9" s="1"/>
  <c r="AK195" i="9" s="1"/>
  <c r="AL195" i="9" s="1"/>
  <c r="AI262" i="9"/>
  <c r="AH193" i="9"/>
  <c r="AJ193" i="9" s="1"/>
  <c r="AK193" i="9" s="1"/>
  <c r="AL193" i="9" s="1"/>
  <c r="AH154" i="9"/>
  <c r="AJ154" i="9" s="1"/>
  <c r="AK154" i="9" s="1"/>
  <c r="AL154" i="9" s="1"/>
  <c r="AH163" i="9"/>
  <c r="AJ163" i="9" s="1"/>
  <c r="AK163" i="9" s="1"/>
  <c r="AL163" i="9" s="1"/>
  <c r="AH181" i="9"/>
  <c r="AJ181" i="9" s="1"/>
  <c r="AK181" i="9" s="1"/>
  <c r="AL181" i="9" s="1"/>
  <c r="AH191" i="9"/>
  <c r="AJ191" i="9" s="1"/>
  <c r="AK191" i="9" s="1"/>
  <c r="AL191" i="9" s="1"/>
  <c r="AH148" i="9"/>
  <c r="AJ148" i="9" s="1"/>
  <c r="AH133" i="9"/>
  <c r="AJ133" i="9" s="1"/>
  <c r="AK133" i="9" s="1"/>
  <c r="AL133" i="9" s="1"/>
  <c r="U92" i="9"/>
  <c r="K38" i="9"/>
  <c r="AD84" i="9"/>
  <c r="AA84" i="9"/>
  <c r="U90" i="9"/>
  <c r="AE30" i="9"/>
  <c r="AF30" i="9" s="1"/>
  <c r="Z85" i="9"/>
  <c r="Y122" i="9"/>
  <c r="X122" i="9"/>
  <c r="AC122" i="9"/>
  <c r="U122" i="9"/>
  <c r="AE122" i="9" s="1"/>
  <c r="AB122" i="9"/>
  <c r="Z122" i="9"/>
  <c r="V122" i="9"/>
  <c r="AA122" i="9"/>
  <c r="AD122" i="9"/>
  <c r="T122" i="9"/>
  <c r="S122" i="9"/>
  <c r="W122" i="9"/>
  <c r="U84" i="9"/>
  <c r="AE24" i="9"/>
  <c r="AF24" i="9" s="1"/>
  <c r="AG24" i="9" s="1"/>
  <c r="AA70" i="9"/>
  <c r="X80" i="9"/>
  <c r="X44" i="9"/>
  <c r="X46" i="9"/>
  <c r="AB80" i="9"/>
  <c r="Z67" i="9"/>
  <c r="AD81" i="9"/>
  <c r="Y72" i="9"/>
  <c r="AC81" i="9"/>
  <c r="X69" i="9"/>
  <c r="AF9" i="9"/>
  <c r="T46" i="9"/>
  <c r="T44" i="9"/>
  <c r="U88" i="9"/>
  <c r="AE28" i="9"/>
  <c r="W66" i="9"/>
  <c r="W11" i="9"/>
  <c r="AC68" i="9"/>
  <c r="AC72" i="9"/>
  <c r="R71" i="9"/>
  <c r="R42" i="9"/>
  <c r="R13" i="9"/>
  <c r="AD72" i="9"/>
  <c r="Z11" i="9"/>
  <c r="X88" i="9"/>
  <c r="T68" i="9"/>
  <c r="AB67" i="9"/>
  <c r="AK285" i="9"/>
  <c r="AL285" i="9" s="1"/>
  <c r="AH279" i="9"/>
  <c r="AJ279" i="9" s="1"/>
  <c r="AH173" i="9"/>
  <c r="AJ173" i="9" s="1"/>
  <c r="AK173" i="9" s="1"/>
  <c r="AL173" i="9" s="1"/>
  <c r="AD77" i="9"/>
  <c r="AK302" i="9"/>
  <c r="AL302" i="9" s="1"/>
  <c r="AH262" i="9"/>
  <c r="AJ262" i="9" s="1"/>
  <c r="AJ326" i="9"/>
  <c r="AK326" i="9" s="1"/>
  <c r="AL326" i="9" s="1"/>
  <c r="AJ306" i="9"/>
  <c r="AH305" i="9"/>
  <c r="AJ305" i="9" s="1"/>
  <c r="AK305" i="9" s="1"/>
  <c r="AL305" i="9" s="1"/>
  <c r="AH265" i="9"/>
  <c r="AJ265" i="9" s="1"/>
  <c r="AK265" i="9" s="1"/>
  <c r="AL265" i="9" s="1"/>
  <c r="AK276" i="9"/>
  <c r="AL276" i="9" s="1"/>
  <c r="AK224" i="9"/>
  <c r="AL224" i="9" s="1"/>
  <c r="AJ292" i="9"/>
  <c r="AH251" i="9"/>
  <c r="AJ251" i="9" s="1"/>
  <c r="AK251" i="9" s="1"/>
  <c r="AL251" i="9" s="1"/>
  <c r="AJ320" i="9"/>
  <c r="AI293" i="9"/>
  <c r="AH243" i="9"/>
  <c r="AJ243" i="9" s="1"/>
  <c r="AI316" i="9"/>
  <c r="AJ205" i="9"/>
  <c r="AK205" i="9" s="1"/>
  <c r="AL205" i="9" s="1"/>
  <c r="AK184" i="9"/>
  <c r="AL184" i="9" s="1"/>
  <c r="AG134" i="9"/>
  <c r="AH257" i="9"/>
  <c r="AJ257" i="9" s="1"/>
  <c r="AK257" i="9" s="1"/>
  <c r="AL257" i="9" s="1"/>
  <c r="AH144" i="9"/>
  <c r="AJ144" i="9" s="1"/>
  <c r="AK144" i="9" s="1"/>
  <c r="AL144" i="9" s="1"/>
  <c r="AH158" i="9"/>
  <c r="AJ158" i="9" s="1"/>
  <c r="AK158" i="9" s="1"/>
  <c r="AL158" i="9" s="1"/>
  <c r="AB94" i="9"/>
  <c r="AH145" i="9"/>
  <c r="AJ145" i="9" s="1"/>
  <c r="AK145" i="9" s="1"/>
  <c r="AL145" i="9" s="1"/>
  <c r="AH149" i="9"/>
  <c r="AJ149" i="9" s="1"/>
  <c r="AK149" i="9" s="1"/>
  <c r="AL149" i="9" s="1"/>
  <c r="X81" i="9"/>
  <c r="AA90" i="9"/>
  <c r="AB77" i="9"/>
  <c r="AC90" i="9"/>
  <c r="Y86" i="9"/>
  <c r="AC84" i="9"/>
  <c r="Z80" i="9"/>
  <c r="AC76" i="9"/>
  <c r="AC79" i="9"/>
  <c r="U83" i="9"/>
  <c r="V44" i="9"/>
  <c r="V46" i="9"/>
  <c r="Q71" i="9"/>
  <c r="Q42" i="9"/>
  <c r="Q13" i="9"/>
  <c r="Q38" i="9"/>
  <c r="X68" i="9"/>
  <c r="AF8" i="9"/>
  <c r="AI8" i="9" s="1"/>
  <c r="X72" i="9"/>
  <c r="AF12" i="9"/>
  <c r="AG12" i="9" s="1"/>
  <c r="AC88" i="9"/>
  <c r="Y79" i="9"/>
  <c r="X76" i="9"/>
  <c r="AF16" i="9"/>
  <c r="AD70" i="9"/>
  <c r="AA68" i="9"/>
  <c r="AC69" i="9"/>
  <c r="AB68" i="9"/>
  <c r="Z66" i="9"/>
  <c r="AC66" i="9"/>
  <c r="AC11" i="9"/>
  <c r="U72" i="9"/>
  <c r="AH235" i="9"/>
  <c r="AJ235" i="9" s="1"/>
  <c r="AK235" i="9" s="1"/>
  <c r="AL235" i="9" s="1"/>
  <c r="AG327" i="9"/>
  <c r="AH260" i="9"/>
  <c r="AJ260" i="9" s="1"/>
  <c r="AJ314" i="9"/>
  <c r="AK314" i="9" s="1"/>
  <c r="AL314" i="9" s="1"/>
  <c r="AJ272" i="9"/>
  <c r="AJ316" i="9"/>
  <c r="AI253" i="9"/>
  <c r="AI288" i="9"/>
  <c r="AJ248" i="9"/>
  <c r="AK248" i="9" s="1"/>
  <c r="AL248" i="9" s="1"/>
  <c r="AH204" i="9"/>
  <c r="AJ204" i="9" s="1"/>
  <c r="AK204" i="9" s="1"/>
  <c r="AL204" i="9" s="1"/>
  <c r="AH126" i="9"/>
  <c r="AJ126" i="9" s="1"/>
  <c r="AK126" i="9" s="1"/>
  <c r="AL126" i="9" s="1"/>
  <c r="AJ132" i="9"/>
  <c r="AK132" i="9" s="1"/>
  <c r="AL132" i="9" s="1"/>
  <c r="AH146" i="9"/>
  <c r="AJ146" i="9" s="1"/>
  <c r="AF139" i="9"/>
  <c r="AG139" i="9" s="1"/>
  <c r="AH139" i="9" s="1"/>
  <c r="AH155" i="9"/>
  <c r="AJ155" i="9" s="1"/>
  <c r="AK155" i="9" s="1"/>
  <c r="AL155" i="9" s="1"/>
  <c r="AH183" i="9"/>
  <c r="AJ183" i="9" s="1"/>
  <c r="AK183" i="9" s="1"/>
  <c r="AL183" i="9" s="1"/>
  <c r="AH169" i="9"/>
  <c r="AJ169" i="9" s="1"/>
  <c r="AK169" i="9" s="1"/>
  <c r="AL169" i="9" s="1"/>
  <c r="AH127" i="9"/>
  <c r="AJ127" i="9" s="1"/>
  <c r="AK127" i="9" s="1"/>
  <c r="AL127" i="9" s="1"/>
  <c r="T94" i="9"/>
  <c r="Y81" i="9"/>
  <c r="Z90" i="9"/>
  <c r="T86" i="9"/>
  <c r="Z84" i="9"/>
  <c r="AD92" i="9"/>
  <c r="AD46" i="9"/>
  <c r="AD44" i="9"/>
  <c r="X119" i="9"/>
  <c r="AD119" i="9"/>
  <c r="V119" i="9"/>
  <c r="AB119" i="9"/>
  <c r="T119" i="9"/>
  <c r="S119" i="9"/>
  <c r="Z119" i="9"/>
  <c r="AA119" i="9"/>
  <c r="W119" i="9"/>
  <c r="AC119" i="9"/>
  <c r="Y119" i="9"/>
  <c r="U119" i="9"/>
  <c r="AE119" i="9" s="1"/>
  <c r="AD88" i="9"/>
  <c r="I71" i="9"/>
  <c r="I42" i="9"/>
  <c r="I38" i="9"/>
  <c r="I13" i="9"/>
  <c r="X83" i="9"/>
  <c r="AF23" i="9"/>
  <c r="AG23" i="9" s="1"/>
  <c r="X67" i="9"/>
  <c r="H71" i="9"/>
  <c r="H42" i="9"/>
  <c r="H13" i="9"/>
  <c r="Z88" i="9"/>
  <c r="T79" i="9"/>
  <c r="T76" i="9"/>
  <c r="O71" i="9"/>
  <c r="O42" i="9"/>
  <c r="O13" i="9"/>
  <c r="X90" i="9"/>
  <c r="J42" i="9"/>
  <c r="J13" i="9"/>
  <c r="J71" i="9"/>
  <c r="AD69" i="9"/>
  <c r="AB66" i="9"/>
  <c r="AA72" i="9"/>
  <c r="U44" i="9"/>
  <c r="N71" i="9"/>
  <c r="N42" i="9"/>
  <c r="N13" i="9"/>
  <c r="AB46" i="9"/>
  <c r="AB44" i="9"/>
  <c r="AG38" i="9"/>
  <c r="AJ244" i="9"/>
  <c r="AK244" i="9" s="1"/>
  <c r="AL244" i="9" s="1"/>
  <c r="T38" i="9"/>
  <c r="U80" i="9"/>
  <c r="AE20" i="9"/>
  <c r="AF20" i="9" s="1"/>
  <c r="AK264" i="9"/>
  <c r="AL264" i="9" s="1"/>
  <c r="AJ312" i="9"/>
  <c r="AK312" i="9" s="1"/>
  <c r="AL312" i="9" s="1"/>
  <c r="AJ288" i="9"/>
  <c r="AJ240" i="9"/>
  <c r="AK240" i="9" s="1"/>
  <c r="AL240" i="9" s="1"/>
  <c r="AK280" i="9"/>
  <c r="AL280" i="9" s="1"/>
  <c r="AI260" i="9"/>
  <c r="AJ324" i="9"/>
  <c r="AC249" i="9"/>
  <c r="U249" i="9"/>
  <c r="AE249" i="9" s="1"/>
  <c r="AB249" i="9"/>
  <c r="T249" i="9"/>
  <c r="Y249" i="9"/>
  <c r="V249" i="9"/>
  <c r="S249" i="9"/>
  <c r="AA249" i="9"/>
  <c r="X249" i="9"/>
  <c r="W249" i="9"/>
  <c r="AD249" i="9"/>
  <c r="Z249" i="9"/>
  <c r="AJ124" i="9"/>
  <c r="AK124" i="9" s="1"/>
  <c r="AL124" i="9" s="1"/>
  <c r="AH178" i="9"/>
  <c r="AJ178" i="9" s="1"/>
  <c r="AK178" i="9" s="1"/>
  <c r="AL178" i="9" s="1"/>
  <c r="AH141" i="9"/>
  <c r="AJ141" i="9" s="1"/>
  <c r="AK141" i="9" s="1"/>
  <c r="AL141" i="9" s="1"/>
  <c r="AH182" i="9"/>
  <c r="AJ182" i="9" s="1"/>
  <c r="AH150" i="9"/>
  <c r="AH151" i="9"/>
  <c r="AJ151" i="9" s="1"/>
  <c r="AK151" i="9" s="1"/>
  <c r="AL151" i="9" s="1"/>
  <c r="AH161" i="9"/>
  <c r="AJ161" i="9" s="1"/>
  <c r="AK161" i="9" s="1"/>
  <c r="AL161" i="9" s="1"/>
  <c r="AI32" i="9"/>
  <c r="AH125" i="9"/>
  <c r="AJ125" i="9" s="1"/>
  <c r="AK125" i="9" s="1"/>
  <c r="AL125" i="9" s="1"/>
  <c r="AA85" i="9"/>
  <c r="AC143" i="9"/>
  <c r="U143" i="9"/>
  <c r="AE143" i="9" s="1"/>
  <c r="AB143" i="9"/>
  <c r="T143" i="9"/>
  <c r="Y143" i="9"/>
  <c r="S143" i="9"/>
  <c r="AD143" i="9"/>
  <c r="Z143" i="9"/>
  <c r="AA143" i="9"/>
  <c r="X143" i="9"/>
  <c r="V143" i="9"/>
  <c r="W143" i="9"/>
  <c r="AB86" i="9"/>
  <c r="Y85" i="9"/>
  <c r="Y121" i="9"/>
  <c r="X121" i="9"/>
  <c r="AC121" i="9"/>
  <c r="U121" i="9"/>
  <c r="AE121" i="9" s="1"/>
  <c r="V121" i="9"/>
  <c r="S121" i="9"/>
  <c r="AB121" i="9"/>
  <c r="AA121" i="9"/>
  <c r="Z121" i="9"/>
  <c r="AD121" i="9"/>
  <c r="T121" i="9"/>
  <c r="W121" i="9"/>
  <c r="AA74" i="9"/>
  <c r="AA69" i="9"/>
  <c r="Y44" i="9"/>
  <c r="Y46" i="9"/>
  <c r="AA83" i="9"/>
  <c r="AE36" i="9"/>
  <c r="AE68" i="9" s="1"/>
  <c r="Z83" i="9"/>
  <c r="AA79" i="9"/>
  <c r="Y70" i="9"/>
  <c r="Y83" i="9"/>
  <c r="X11" i="9"/>
  <c r="AF6" i="9"/>
  <c r="AI6" i="9" s="1"/>
  <c r="X66" i="9"/>
  <c r="Z79" i="9"/>
  <c r="X70" i="9"/>
  <c r="AF10" i="9"/>
  <c r="AG10" i="9" s="1"/>
  <c r="AH10" i="9" s="1"/>
  <c r="AC142" i="9"/>
  <c r="U142" i="9"/>
  <c r="AE142" i="9" s="1"/>
  <c r="AB142" i="9"/>
  <c r="T142" i="9"/>
  <c r="Y142" i="9"/>
  <c r="Z142" i="9"/>
  <c r="W142" i="9"/>
  <c r="S142" i="9"/>
  <c r="AD142" i="9"/>
  <c r="AA142" i="9"/>
  <c r="X142" i="9"/>
  <c r="V142" i="9"/>
  <c r="AB79" i="9"/>
  <c r="AB76" i="9"/>
  <c r="G42" i="9"/>
  <c r="G71" i="9"/>
  <c r="G13" i="9"/>
  <c r="X85" i="9"/>
  <c r="L71" i="9"/>
  <c r="L38" i="9"/>
  <c r="L13" i="9"/>
  <c r="L42" i="9"/>
  <c r="X86" i="9"/>
  <c r="AB72" i="9"/>
  <c r="X84" i="9"/>
  <c r="AB70" i="9"/>
  <c r="AC46" i="9"/>
  <c r="AC44" i="9"/>
  <c r="AJ202" i="9"/>
  <c r="AK202" i="9" s="1"/>
  <c r="AL202" i="9" s="1"/>
  <c r="AK268" i="9"/>
  <c r="AL268" i="9" s="1"/>
  <c r="Y68" i="9"/>
  <c r="AA88" i="9"/>
  <c r="AJ298" i="9"/>
  <c r="AK298" i="9" s="1"/>
  <c r="AL298" i="9" s="1"/>
  <c r="AJ290" i="9"/>
  <c r="AJ258" i="9"/>
  <c r="AH256" i="9"/>
  <c r="AJ256" i="9" s="1"/>
  <c r="AK256" i="9" s="1"/>
  <c r="AL256" i="9" s="1"/>
  <c r="AK286" i="9"/>
  <c r="AL286" i="9" s="1"/>
  <c r="AK263" i="9"/>
  <c r="AL263" i="9" s="1"/>
  <c r="AJ206" i="9"/>
  <c r="AK206" i="9" s="1"/>
  <c r="AL206" i="9" s="1"/>
  <c r="AH289" i="9"/>
  <c r="AJ289" i="9" s="1"/>
  <c r="AK289" i="9" s="1"/>
  <c r="AL289" i="9" s="1"/>
  <c r="AK278" i="9"/>
  <c r="AL278" i="9" s="1"/>
  <c r="AH239" i="9"/>
  <c r="AJ239" i="9" s="1"/>
  <c r="AK239" i="9" s="1"/>
  <c r="AL239" i="9" s="1"/>
  <c r="AJ308" i="9"/>
  <c r="AK308" i="9" s="1"/>
  <c r="AL308" i="9" s="1"/>
  <c r="AI279" i="9"/>
  <c r="AH254" i="9"/>
  <c r="AJ254" i="9" s="1"/>
  <c r="AK254" i="9" s="1"/>
  <c r="AL254" i="9" s="1"/>
  <c r="AI324" i="9"/>
  <c r="AI222" i="9"/>
  <c r="AH215" i="9"/>
  <c r="AJ215" i="9" s="1"/>
  <c r="AK215" i="9" s="1"/>
  <c r="AL215" i="9" s="1"/>
  <c r="AH128" i="9"/>
  <c r="AJ128" i="9" s="1"/>
  <c r="AK128" i="9" s="1"/>
  <c r="AL128" i="9" s="1"/>
  <c r="AH170" i="9"/>
  <c r="AJ170" i="9" s="1"/>
  <c r="AK170" i="9" s="1"/>
  <c r="AL170" i="9" s="1"/>
  <c r="AH179" i="9"/>
  <c r="AJ179" i="9" s="1"/>
  <c r="AH147" i="9"/>
  <c r="AJ147" i="9" s="1"/>
  <c r="AK147" i="9" s="1"/>
  <c r="AL147" i="9" s="1"/>
  <c r="X92" i="9"/>
  <c r="AH153" i="9"/>
  <c r="AJ153" i="9" s="1"/>
  <c r="AD90" i="9"/>
  <c r="AB81" i="9"/>
  <c r="U86" i="9"/>
  <c r="AE26" i="9"/>
  <c r="Z74" i="9"/>
  <c r="Z44" i="9"/>
  <c r="Z46" i="9"/>
  <c r="AC92" i="9"/>
  <c r="U77" i="9"/>
  <c r="AE17" i="9"/>
  <c r="Y69" i="9"/>
  <c r="T83" i="9"/>
  <c r="AA81" i="9"/>
  <c r="Y138" i="9"/>
  <c r="X138" i="9"/>
  <c r="AC138" i="9"/>
  <c r="U138" i="9"/>
  <c r="AE138" i="9" s="1"/>
  <c r="Z138" i="9"/>
  <c r="V138" i="9"/>
  <c r="S138" i="9"/>
  <c r="AB138" i="9"/>
  <c r="AD138" i="9"/>
  <c r="W138" i="9"/>
  <c r="AA138" i="9"/>
  <c r="T138" i="9"/>
  <c r="T72" i="9"/>
  <c r="AD76" i="9"/>
  <c r="U66" i="9"/>
  <c r="U67" i="9"/>
  <c r="Z81" i="9"/>
  <c r="AB69" i="9"/>
  <c r="AF47" i="9" l="1"/>
  <c r="AI47" i="9" s="1"/>
  <c r="U98" i="9"/>
  <c r="X98" i="9"/>
  <c r="AK313" i="9"/>
  <c r="AL313" i="9" s="1"/>
  <c r="AK274" i="9"/>
  <c r="AL274" i="9" s="1"/>
  <c r="AE44" i="9"/>
  <c r="AK50" i="10"/>
  <c r="AJ100" i="10"/>
  <c r="AL49" i="10"/>
  <c r="AK99" i="10"/>
  <c r="AK243" i="9"/>
  <c r="AL243" i="9" s="1"/>
  <c r="AJ196" i="9"/>
  <c r="AK196" i="9" s="1"/>
  <c r="AL196" i="9" s="1"/>
  <c r="AK297" i="9"/>
  <c r="AL297" i="9" s="1"/>
  <c r="AK284" i="9"/>
  <c r="AL284" i="9" s="1"/>
  <c r="AK306" i="9"/>
  <c r="AL306" i="9" s="1"/>
  <c r="AK182" i="9"/>
  <c r="AL182" i="9" s="1"/>
  <c r="AK148" i="9"/>
  <c r="AL148" i="9" s="1"/>
  <c r="AK179" i="9"/>
  <c r="AL179" i="9" s="1"/>
  <c r="AH299" i="9"/>
  <c r="AJ299" i="9" s="1"/>
  <c r="AK299" i="9" s="1"/>
  <c r="AL299" i="9" s="1"/>
  <c r="AG41" i="9"/>
  <c r="AG46" i="9" s="1"/>
  <c r="V51" i="9"/>
  <c r="AE98" i="9"/>
  <c r="S13" i="9"/>
  <c r="S15" i="9" s="1"/>
  <c r="AE46" i="9"/>
  <c r="AE96" i="9"/>
  <c r="AK292" i="9"/>
  <c r="AL292" i="9" s="1"/>
  <c r="AH301" i="9"/>
  <c r="AJ301" i="9" s="1"/>
  <c r="AK301" i="9" s="1"/>
  <c r="AL301" i="9" s="1"/>
  <c r="AK272" i="9"/>
  <c r="AL272" i="9" s="1"/>
  <c r="AK245" i="9"/>
  <c r="AL245" i="9" s="1"/>
  <c r="AJ221" i="9"/>
  <c r="AK221" i="9" s="1"/>
  <c r="AL221" i="9" s="1"/>
  <c r="AK232" i="9"/>
  <c r="AL232" i="9" s="1"/>
  <c r="AK290" i="9"/>
  <c r="AL290" i="9" s="1"/>
  <c r="AK220" i="9"/>
  <c r="AL220" i="9" s="1"/>
  <c r="AK324" i="9"/>
  <c r="AL324" i="9" s="1"/>
  <c r="AK153" i="9"/>
  <c r="AL153" i="9" s="1"/>
  <c r="AK233" i="9"/>
  <c r="AL233" i="9" s="1"/>
  <c r="AK258" i="9"/>
  <c r="AL258" i="9" s="1"/>
  <c r="AK320" i="9"/>
  <c r="AL320" i="9" s="1"/>
  <c r="AK146" i="9"/>
  <c r="AL146" i="9" s="1"/>
  <c r="AK129" i="9"/>
  <c r="AL129" i="9" s="1"/>
  <c r="S51" i="9"/>
  <c r="AK321" i="9"/>
  <c r="AL321" i="9" s="1"/>
  <c r="AK296" i="9"/>
  <c r="AL296" i="9" s="1"/>
  <c r="AJ150" i="9"/>
  <c r="AK150" i="9" s="1"/>
  <c r="AL150" i="9" s="1"/>
  <c r="AK282" i="9"/>
  <c r="AL282" i="9" s="1"/>
  <c r="AF249" i="9"/>
  <c r="AH247" i="9"/>
  <c r="AJ247" i="9" s="1"/>
  <c r="AK247" i="9" s="1"/>
  <c r="AL247" i="9" s="1"/>
  <c r="AH192" i="9"/>
  <c r="AJ192" i="9" s="1"/>
  <c r="AK192" i="9" s="1"/>
  <c r="AL192" i="9" s="1"/>
  <c r="AH323" i="9"/>
  <c r="AJ323" i="9" s="1"/>
  <c r="AK323" i="9" s="1"/>
  <c r="AL323" i="9" s="1"/>
  <c r="S71" i="9"/>
  <c r="AG47" i="9"/>
  <c r="AG14" i="9"/>
  <c r="AH14" i="9" s="1"/>
  <c r="AF143" i="9"/>
  <c r="AG143" i="9" s="1"/>
  <c r="AH143" i="9" s="1"/>
  <c r="AJ143" i="9" s="1"/>
  <c r="U13" i="9"/>
  <c r="U73" i="9" s="1"/>
  <c r="AF122" i="9"/>
  <c r="AI122" i="9" s="1"/>
  <c r="T51" i="9"/>
  <c r="AA71" i="9"/>
  <c r="AI140" i="9"/>
  <c r="AK140" i="9" s="1"/>
  <c r="AL140" i="9" s="1"/>
  <c r="AI10" i="9"/>
  <c r="AJ38" i="9"/>
  <c r="AD51" i="9"/>
  <c r="T71" i="9"/>
  <c r="M15" i="9"/>
  <c r="M75" i="9" s="1"/>
  <c r="T73" i="9"/>
  <c r="AD13" i="9"/>
  <c r="AD15" i="9" s="1"/>
  <c r="T42" i="9"/>
  <c r="AD42" i="9"/>
  <c r="AB42" i="9"/>
  <c r="AF7" i="9"/>
  <c r="AG7" i="9" s="1"/>
  <c r="AH7" i="9" s="1"/>
  <c r="U71" i="9"/>
  <c r="W51" i="9"/>
  <c r="AB13" i="9"/>
  <c r="AB73" i="9" s="1"/>
  <c r="AC51" i="9"/>
  <c r="AA13" i="9"/>
  <c r="AA15" i="9" s="1"/>
  <c r="AG8" i="9"/>
  <c r="AH8" i="9" s="1"/>
  <c r="AE69" i="9"/>
  <c r="AF142" i="9"/>
  <c r="AG142" i="9" s="1"/>
  <c r="AA51" i="9"/>
  <c r="AF119" i="9"/>
  <c r="AG119" i="9" s="1"/>
  <c r="AH119" i="9" s="1"/>
  <c r="AJ119" i="9" s="1"/>
  <c r="Z51" i="9"/>
  <c r="AF121" i="9"/>
  <c r="AG121" i="9" s="1"/>
  <c r="W38" i="9"/>
  <c r="AE38" i="9"/>
  <c r="AF123" i="9"/>
  <c r="AG123" i="9" s="1"/>
  <c r="AH123" i="9" s="1"/>
  <c r="U51" i="9"/>
  <c r="AF36" i="9"/>
  <c r="AF81" i="9" s="1"/>
  <c r="X51" i="9"/>
  <c r="AE66" i="9"/>
  <c r="AB38" i="9"/>
  <c r="AG30" i="9"/>
  <c r="AG25" i="9"/>
  <c r="AH12" i="9"/>
  <c r="AH24" i="9"/>
  <c r="AJ24" i="9" s="1"/>
  <c r="AK222" i="9"/>
  <c r="AL222" i="9" s="1"/>
  <c r="AE72" i="9"/>
  <c r="AK262" i="9"/>
  <c r="AL262" i="9" s="1"/>
  <c r="AG20" i="9"/>
  <c r="K73" i="9"/>
  <c r="K15" i="9"/>
  <c r="AH277" i="9"/>
  <c r="AJ277" i="9" s="1"/>
  <c r="AK277" i="9" s="1"/>
  <c r="AL277" i="9" s="1"/>
  <c r="V38" i="9"/>
  <c r="AE70" i="9"/>
  <c r="L73" i="9"/>
  <c r="L15" i="9"/>
  <c r="AG249" i="9"/>
  <c r="AH249" i="9" s="1"/>
  <c r="U38" i="9"/>
  <c r="J73" i="9"/>
  <c r="J15" i="9"/>
  <c r="AC13" i="9"/>
  <c r="AC71" i="9"/>
  <c r="AC42" i="9"/>
  <c r="AK316" i="9"/>
  <c r="AL316" i="9" s="1"/>
  <c r="AH38" i="9"/>
  <c r="AE74" i="9"/>
  <c r="AB51" i="9"/>
  <c r="V42" i="9"/>
  <c r="V71" i="9"/>
  <c r="V13" i="9"/>
  <c r="AF38" i="9"/>
  <c r="AH241" i="9"/>
  <c r="AJ241" i="9" s="1"/>
  <c r="AK241" i="9" s="1"/>
  <c r="AL241" i="9" s="1"/>
  <c r="AJ10" i="9"/>
  <c r="AE86" i="9"/>
  <c r="AF26" i="9"/>
  <c r="AI23" i="9"/>
  <c r="Z71" i="9"/>
  <c r="Z13" i="9"/>
  <c r="Z42" i="9"/>
  <c r="AH23" i="9"/>
  <c r="AJ23" i="9" s="1"/>
  <c r="AF120" i="9"/>
  <c r="AI120" i="9" s="1"/>
  <c r="AH273" i="9"/>
  <c r="AJ273" i="9" s="1"/>
  <c r="AK273" i="9" s="1"/>
  <c r="AL273" i="9" s="1"/>
  <c r="X38" i="9"/>
  <c r="Y38" i="9"/>
  <c r="AF138" i="9"/>
  <c r="AI138" i="9" s="1"/>
  <c r="AK260" i="9"/>
  <c r="AL260" i="9" s="1"/>
  <c r="AK38" i="9"/>
  <c r="AK253" i="9"/>
  <c r="AL253" i="9" s="1"/>
  <c r="AK293" i="9"/>
  <c r="AL293" i="9" s="1"/>
  <c r="W71" i="9"/>
  <c r="W42" i="9"/>
  <c r="W13" i="9"/>
  <c r="AF44" i="9"/>
  <c r="AF46" i="9"/>
  <c r="AI41" i="9"/>
  <c r="AE84" i="9"/>
  <c r="AI24" i="9"/>
  <c r="Y42" i="9"/>
  <c r="Y71" i="9"/>
  <c r="Y13" i="9"/>
  <c r="AI16" i="9"/>
  <c r="AH327" i="9"/>
  <c r="AJ327" i="9" s="1"/>
  <c r="AK327" i="9" s="1"/>
  <c r="AL327" i="9" s="1"/>
  <c r="AI19" i="9"/>
  <c r="AF37" i="9"/>
  <c r="AG16" i="9"/>
  <c r="AH19" i="9"/>
  <c r="AI139" i="9"/>
  <c r="AE77" i="9"/>
  <c r="AE67" i="9"/>
  <c r="AK288" i="9"/>
  <c r="AL288" i="9" s="1"/>
  <c r="AE90" i="9"/>
  <c r="AI30" i="9"/>
  <c r="AI9" i="9"/>
  <c r="AK279" i="9"/>
  <c r="AL279" i="9" s="1"/>
  <c r="AE71" i="9"/>
  <c r="AE42" i="9"/>
  <c r="AE13" i="9"/>
  <c r="AG6" i="9"/>
  <c r="AG9" i="9"/>
  <c r="AE80" i="9"/>
  <c r="AI20" i="9"/>
  <c r="Z38" i="9"/>
  <c r="H15" i="9"/>
  <c r="H73" i="9"/>
  <c r="AH134" i="9"/>
  <c r="AJ134" i="9" s="1"/>
  <c r="AK134" i="9" s="1"/>
  <c r="AL134" i="9" s="1"/>
  <c r="AE81" i="9"/>
  <c r="AI21" i="9"/>
  <c r="AE76" i="9"/>
  <c r="AF17" i="9"/>
  <c r="AI17" i="9" s="1"/>
  <c r="AH131" i="9"/>
  <c r="AJ131" i="9" s="1"/>
  <c r="AK131" i="9" s="1"/>
  <c r="AL131" i="9" s="1"/>
  <c r="N73" i="9"/>
  <c r="N15" i="9"/>
  <c r="O73" i="9"/>
  <c r="O15" i="9"/>
  <c r="I73" i="9"/>
  <c r="I15" i="9"/>
  <c r="AJ139" i="9"/>
  <c r="T75" i="9"/>
  <c r="T18" i="9"/>
  <c r="Q73" i="9"/>
  <c r="Q15" i="9"/>
  <c r="R73" i="9"/>
  <c r="R15" i="9"/>
  <c r="AE88" i="9"/>
  <c r="AF28" i="9"/>
  <c r="AI28" i="9" s="1"/>
  <c r="AD38" i="9"/>
  <c r="AL34" i="9"/>
  <c r="AI38" i="9"/>
  <c r="X42" i="9"/>
  <c r="X71" i="9"/>
  <c r="X13" i="9"/>
  <c r="AE94" i="9"/>
  <c r="AE79" i="9"/>
  <c r="AE92" i="9"/>
  <c r="AE83" i="9"/>
  <c r="G73" i="9"/>
  <c r="G15" i="9"/>
  <c r="AK32" i="9"/>
  <c r="AI249" i="9"/>
  <c r="AC38" i="9"/>
  <c r="AI12" i="9"/>
  <c r="AH21" i="9"/>
  <c r="AJ21" i="9" s="1"/>
  <c r="P15" i="9"/>
  <c r="P73" i="9"/>
  <c r="AA38" i="9"/>
  <c r="Y51" i="9"/>
  <c r="AE85" i="9"/>
  <c r="AI25" i="9"/>
  <c r="AK229" i="9"/>
  <c r="AL229" i="9" s="1"/>
  <c r="S73" i="9" l="1"/>
  <c r="AI143" i="9"/>
  <c r="AL50" i="10"/>
  <c r="AK100" i="10"/>
  <c r="AG44" i="9"/>
  <c r="AD73" i="9"/>
  <c r="AF98" i="9"/>
  <c r="U15" i="9"/>
  <c r="U75" i="9" s="1"/>
  <c r="AI37" i="9"/>
  <c r="AI97" i="9" s="1"/>
  <c r="AF97" i="9"/>
  <c r="AF96" i="9"/>
  <c r="AH41" i="9"/>
  <c r="AG122" i="9"/>
  <c r="AH122" i="9" s="1"/>
  <c r="AJ122" i="9" s="1"/>
  <c r="AK122" i="9" s="1"/>
  <c r="AL122" i="9" s="1"/>
  <c r="AI119" i="9"/>
  <c r="AK119" i="9" s="1"/>
  <c r="AL119" i="9" s="1"/>
  <c r="AH47" i="9"/>
  <c r="AK10" i="9"/>
  <c r="AL10" i="9" s="1"/>
  <c r="AF11" i="9"/>
  <c r="AF71" i="9" s="1"/>
  <c r="AF76" i="9"/>
  <c r="AG36" i="9"/>
  <c r="AG68" i="9" s="1"/>
  <c r="AF84" i="9"/>
  <c r="AF66" i="9"/>
  <c r="AF92" i="9"/>
  <c r="AF83" i="9"/>
  <c r="AF67" i="9"/>
  <c r="M18" i="9"/>
  <c r="M78" i="9" s="1"/>
  <c r="AF68" i="9"/>
  <c r="AF74" i="9"/>
  <c r="AI123" i="9"/>
  <c r="AF94" i="9"/>
  <c r="AI142" i="9"/>
  <c r="AF79" i="9"/>
  <c r="AF72" i="9"/>
  <c r="AI36" i="9"/>
  <c r="AI92" i="9" s="1"/>
  <c r="AF69" i="9"/>
  <c r="AF70" i="9"/>
  <c r="AI7" i="9"/>
  <c r="AB15" i="9"/>
  <c r="AB75" i="9" s="1"/>
  <c r="AJ8" i="9"/>
  <c r="AK8" i="9" s="1"/>
  <c r="AL8" i="9" s="1"/>
  <c r="AA73" i="9"/>
  <c r="AI121" i="9"/>
  <c r="AK139" i="9"/>
  <c r="AL139" i="9" s="1"/>
  <c r="AF85" i="9"/>
  <c r="AF80" i="9"/>
  <c r="AF90" i="9"/>
  <c r="AG138" i="9"/>
  <c r="AH138" i="9" s="1"/>
  <c r="AJ138" i="9" s="1"/>
  <c r="AK138" i="9" s="1"/>
  <c r="AL138" i="9" s="1"/>
  <c r="AA75" i="9"/>
  <c r="AA18" i="9"/>
  <c r="AH20" i="9"/>
  <c r="AJ20" i="9" s="1"/>
  <c r="AK20" i="9" s="1"/>
  <c r="AJ14" i="9"/>
  <c r="T78" i="9"/>
  <c r="T22" i="9"/>
  <c r="T40" i="9"/>
  <c r="N75" i="9"/>
  <c r="N18" i="9"/>
  <c r="AK21" i="9"/>
  <c r="AE73" i="9"/>
  <c r="AE15" i="9"/>
  <c r="AH16" i="9"/>
  <c r="AJ16" i="9" s="1"/>
  <c r="AK16" i="9" s="1"/>
  <c r="Y73" i="9"/>
  <c r="Y15" i="9"/>
  <c r="AG120" i="9"/>
  <c r="AJ123" i="9"/>
  <c r="AC73" i="9"/>
  <c r="AC15" i="9"/>
  <c r="AK143" i="9"/>
  <c r="AL143" i="9" s="1"/>
  <c r="X73" i="9"/>
  <c r="X15" i="9"/>
  <c r="AG37" i="9"/>
  <c r="AG97" i="9" s="1"/>
  <c r="AK23" i="9"/>
  <c r="AJ12" i="9"/>
  <c r="W73" i="9"/>
  <c r="W15" i="9"/>
  <c r="H75" i="9"/>
  <c r="H18" i="9"/>
  <c r="R75" i="9"/>
  <c r="R18" i="9"/>
  <c r="S75" i="9"/>
  <c r="S18" i="9"/>
  <c r="AJ7" i="9"/>
  <c r="AH9" i="9"/>
  <c r="AH142" i="9"/>
  <c r="AJ142" i="9" s="1"/>
  <c r="AJ19" i="9"/>
  <c r="AK19" i="9" s="1"/>
  <c r="AH121" i="9"/>
  <c r="AJ121" i="9" s="1"/>
  <c r="V73" i="9"/>
  <c r="V15" i="9"/>
  <c r="AE51" i="9"/>
  <c r="L75" i="9"/>
  <c r="L18" i="9"/>
  <c r="AH25" i="9"/>
  <c r="AI44" i="9"/>
  <c r="AI46" i="9"/>
  <c r="G75" i="9"/>
  <c r="G18" i="9"/>
  <c r="Q18" i="9"/>
  <c r="Q75" i="9"/>
  <c r="I75" i="9"/>
  <c r="I18" i="9"/>
  <c r="AG11" i="9"/>
  <c r="AH6" i="9"/>
  <c r="AK24" i="9"/>
  <c r="AF86" i="9"/>
  <c r="AG26" i="9"/>
  <c r="J75" i="9"/>
  <c r="J18" i="9"/>
  <c r="K75" i="9"/>
  <c r="K18" i="9"/>
  <c r="AD75" i="9"/>
  <c r="AD18" i="9"/>
  <c r="AL32" i="9"/>
  <c r="Z73" i="9"/>
  <c r="Z15" i="9"/>
  <c r="AI26" i="9"/>
  <c r="AF77" i="9"/>
  <c r="AG17" i="9"/>
  <c r="AH30" i="9"/>
  <c r="O75" i="9"/>
  <c r="O18" i="9"/>
  <c r="P75" i="9"/>
  <c r="P18" i="9"/>
  <c r="AF88" i="9"/>
  <c r="AG28" i="9"/>
  <c r="AJ249" i="9"/>
  <c r="AK249" i="9" s="1"/>
  <c r="AL249" i="9" s="1"/>
  <c r="U18" i="9" l="1"/>
  <c r="AK123" i="9"/>
  <c r="AL123" i="9" s="1"/>
  <c r="AK121" i="9"/>
  <c r="AL121" i="9" s="1"/>
  <c r="AF42" i="9"/>
  <c r="AI96" i="9"/>
  <c r="AF13" i="9"/>
  <c r="AF73" i="9" s="1"/>
  <c r="AG98" i="9"/>
  <c r="AI98" i="9"/>
  <c r="M39" i="9"/>
  <c r="AI84" i="9"/>
  <c r="M118" i="9"/>
  <c r="AG96" i="9"/>
  <c r="AH46" i="9"/>
  <c r="AH44" i="9"/>
  <c r="AJ41" i="9"/>
  <c r="AJ47" i="9"/>
  <c r="AK47" i="9" s="1"/>
  <c r="AF51" i="9"/>
  <c r="AG80" i="9"/>
  <c r="AG79" i="9"/>
  <c r="AG85" i="9"/>
  <c r="AG94" i="9"/>
  <c r="AG92" i="9"/>
  <c r="AH36" i="9"/>
  <c r="AH84" i="9" s="1"/>
  <c r="AG76" i="9"/>
  <c r="AG90" i="9"/>
  <c r="AG67" i="9"/>
  <c r="AG66" i="9"/>
  <c r="AG69" i="9"/>
  <c r="AG84" i="9"/>
  <c r="AK142" i="9"/>
  <c r="AL142" i="9" s="1"/>
  <c r="AG70" i="9"/>
  <c r="AB18" i="9"/>
  <c r="AB78" i="9" s="1"/>
  <c r="M22" i="9"/>
  <c r="M82" i="9" s="1"/>
  <c r="AI80" i="9"/>
  <c r="M40" i="9"/>
  <c r="AI70" i="9"/>
  <c r="AI79" i="9"/>
  <c r="AI88" i="9"/>
  <c r="AI74" i="9"/>
  <c r="AI66" i="9"/>
  <c r="AI69" i="9"/>
  <c r="AI90" i="9"/>
  <c r="AI81" i="9"/>
  <c r="AI85" i="9"/>
  <c r="AI77" i="9"/>
  <c r="AI94" i="9"/>
  <c r="AI67" i="9"/>
  <c r="AI76" i="9"/>
  <c r="AI83" i="9"/>
  <c r="AI68" i="9"/>
  <c r="AG72" i="9"/>
  <c r="AG81" i="9"/>
  <c r="AG74" i="9"/>
  <c r="AG83" i="9"/>
  <c r="AI72" i="9"/>
  <c r="AI11" i="9"/>
  <c r="AL16" i="9"/>
  <c r="W75" i="9"/>
  <c r="W18" i="9"/>
  <c r="AH37" i="9"/>
  <c r="AH97" i="9" s="1"/>
  <c r="AH120" i="9"/>
  <c r="AJ120" i="9" s="1"/>
  <c r="AK120" i="9" s="1"/>
  <c r="AL120" i="9" s="1"/>
  <c r="Q40" i="9"/>
  <c r="Q118" i="9"/>
  <c r="Q78" i="9"/>
  <c r="Q22" i="9"/>
  <c r="Q39" i="9"/>
  <c r="Y18" i="9"/>
  <c r="Y75" i="9"/>
  <c r="AL20" i="9"/>
  <c r="AG88" i="9"/>
  <c r="AH28" i="9"/>
  <c r="O78" i="9"/>
  <c r="O118" i="9"/>
  <c r="O40" i="9"/>
  <c r="O22" i="9"/>
  <c r="O39" i="9"/>
  <c r="Z75" i="9"/>
  <c r="Z18" i="9"/>
  <c r="AH11" i="9"/>
  <c r="G78" i="9"/>
  <c r="G118" i="9"/>
  <c r="G136" i="9" s="1"/>
  <c r="G22" i="9"/>
  <c r="G40" i="9"/>
  <c r="G39" i="9"/>
  <c r="S78" i="9"/>
  <c r="S22" i="9"/>
  <c r="S40" i="9"/>
  <c r="U78" i="9"/>
  <c r="U40" i="9"/>
  <c r="U22" i="9"/>
  <c r="AL21" i="9"/>
  <c r="AK14" i="9"/>
  <c r="AG86" i="9"/>
  <c r="AH26" i="9"/>
  <c r="AJ6" i="9"/>
  <c r="AC75" i="9"/>
  <c r="AC18" i="9"/>
  <c r="P118" i="9"/>
  <c r="P78" i="9"/>
  <c r="P40" i="9"/>
  <c r="P22" i="9"/>
  <c r="P39" i="9"/>
  <c r="L118" i="9"/>
  <c r="L78" i="9"/>
  <c r="L22" i="9"/>
  <c r="L40" i="9"/>
  <c r="L39" i="9"/>
  <c r="AK7" i="9"/>
  <c r="AG71" i="9"/>
  <c r="AG42" i="9"/>
  <c r="AG13" i="9"/>
  <c r="V75" i="9"/>
  <c r="V18" i="9"/>
  <c r="AL23" i="9"/>
  <c r="H118" i="9"/>
  <c r="H78" i="9"/>
  <c r="H40" i="9"/>
  <c r="H22" i="9"/>
  <c r="H39" i="9"/>
  <c r="AJ30" i="9"/>
  <c r="AL24" i="9"/>
  <c r="I118" i="9"/>
  <c r="I78" i="9"/>
  <c r="I40" i="9"/>
  <c r="I22" i="9"/>
  <c r="I39" i="9"/>
  <c r="AJ9" i="9"/>
  <c r="AE75" i="9"/>
  <c r="AE18" i="9"/>
  <c r="AA78" i="9"/>
  <c r="AA40" i="9"/>
  <c r="AA22" i="9"/>
  <c r="R118" i="9"/>
  <c r="R78" i="9"/>
  <c r="R40" i="9"/>
  <c r="R22" i="9"/>
  <c r="R39" i="9"/>
  <c r="AI86" i="9"/>
  <c r="J118" i="9"/>
  <c r="J22" i="9"/>
  <c r="J78" i="9"/>
  <c r="J40" i="9"/>
  <c r="J39" i="9"/>
  <c r="X75" i="9"/>
  <c r="X18" i="9"/>
  <c r="N118" i="9"/>
  <c r="N22" i="9"/>
  <c r="N40" i="9"/>
  <c r="N78" i="9"/>
  <c r="N39" i="9"/>
  <c r="AD78" i="9"/>
  <c r="AD40" i="9"/>
  <c r="AD22" i="9"/>
  <c r="AG77" i="9"/>
  <c r="AH17" i="9"/>
  <c r="K118" i="9"/>
  <c r="K78" i="9"/>
  <c r="K22" i="9"/>
  <c r="K40" i="9"/>
  <c r="K39" i="9"/>
  <c r="AL19" i="9"/>
  <c r="AJ25" i="9"/>
  <c r="AK12" i="9"/>
  <c r="T82" i="9"/>
  <c r="T27" i="9"/>
  <c r="AH88" i="9" l="1"/>
  <c r="AH79" i="9"/>
  <c r="AH74" i="9"/>
  <c r="AJ36" i="9"/>
  <c r="AJ74" i="9" s="1"/>
  <c r="AF15" i="9"/>
  <c r="AF75" i="9" s="1"/>
  <c r="J136" i="9"/>
  <c r="J137" i="9" s="1"/>
  <c r="H136" i="9"/>
  <c r="S136" i="9"/>
  <c r="O136" i="9"/>
  <c r="O137" i="9" s="1"/>
  <c r="M136" i="9"/>
  <c r="M137" i="9" s="1"/>
  <c r="M27" i="9"/>
  <c r="M87" i="9" s="1"/>
  <c r="Q136" i="9"/>
  <c r="Q137" i="9" s="1"/>
  <c r="K136" i="9"/>
  <c r="K137" i="9" s="1"/>
  <c r="AB40" i="9"/>
  <c r="L136" i="9"/>
  <c r="L137" i="9" s="1"/>
  <c r="I136" i="9"/>
  <c r="P136" i="9"/>
  <c r="P137" i="9" s="1"/>
  <c r="AH96" i="9"/>
  <c r="N136" i="9"/>
  <c r="N137" i="9" s="1"/>
  <c r="AB22" i="9"/>
  <c r="AB82" i="9" s="1"/>
  <c r="R136" i="9"/>
  <c r="R137" i="9" s="1"/>
  <c r="AH92" i="9"/>
  <c r="AH98" i="9"/>
  <c r="AK41" i="9"/>
  <c r="AJ46" i="9"/>
  <c r="AJ44" i="9"/>
  <c r="AH68" i="9"/>
  <c r="AH66" i="9"/>
  <c r="AH70" i="9"/>
  <c r="AH94" i="9"/>
  <c r="AH85" i="9"/>
  <c r="AH80" i="9"/>
  <c r="AH81" i="9"/>
  <c r="AH86" i="9"/>
  <c r="AH77" i="9"/>
  <c r="AH76" i="9"/>
  <c r="AH72" i="9"/>
  <c r="AH83" i="9"/>
  <c r="AH69" i="9"/>
  <c r="AH90" i="9"/>
  <c r="AH67" i="9"/>
  <c r="AJ76" i="9"/>
  <c r="AJ72" i="9"/>
  <c r="AI51" i="9"/>
  <c r="AG51" i="9"/>
  <c r="AI42" i="9"/>
  <c r="AI71" i="9"/>
  <c r="AI13" i="9"/>
  <c r="AJ26" i="9"/>
  <c r="T87" i="9"/>
  <c r="T29" i="9"/>
  <c r="AL47" i="9"/>
  <c r="AJ69" i="9"/>
  <c r="AK9" i="9"/>
  <c r="AG73" i="9"/>
  <c r="AG15" i="9"/>
  <c r="AL14" i="9"/>
  <c r="AD82" i="9"/>
  <c r="AD27" i="9"/>
  <c r="N82" i="9"/>
  <c r="N27" i="9"/>
  <c r="J27" i="9"/>
  <c r="J82" i="9"/>
  <c r="AJ66" i="9"/>
  <c r="AJ11" i="9"/>
  <c r="AK6" i="9"/>
  <c r="S82" i="9"/>
  <c r="S27" i="9"/>
  <c r="AH71" i="9"/>
  <c r="AH42" i="9"/>
  <c r="AH13" i="9"/>
  <c r="AL12" i="9"/>
  <c r="AA82" i="9"/>
  <c r="AA27" i="9"/>
  <c r="I82" i="9"/>
  <c r="I27" i="9"/>
  <c r="AJ90" i="9"/>
  <c r="AK30" i="9"/>
  <c r="Z78" i="9"/>
  <c r="Z40" i="9"/>
  <c r="Z22" i="9"/>
  <c r="Y78" i="9"/>
  <c r="Y40" i="9"/>
  <c r="Y22" i="9"/>
  <c r="AJ37" i="9"/>
  <c r="AJ97" i="9" s="1"/>
  <c r="L82" i="9"/>
  <c r="L27" i="9"/>
  <c r="O82" i="9"/>
  <c r="O27" i="9"/>
  <c r="AJ85" i="9"/>
  <c r="AK25" i="9"/>
  <c r="X78" i="9"/>
  <c r="X40" i="9"/>
  <c r="X22" i="9"/>
  <c r="AC78" i="9"/>
  <c r="AC40" i="9"/>
  <c r="AC22" i="9"/>
  <c r="AL7" i="9"/>
  <c r="U82" i="9"/>
  <c r="U27" i="9"/>
  <c r="AE78" i="9"/>
  <c r="AE22" i="9"/>
  <c r="AE40" i="9"/>
  <c r="V78" i="9"/>
  <c r="V22" i="9"/>
  <c r="V40" i="9"/>
  <c r="AJ92" i="9"/>
  <c r="AJ94" i="9"/>
  <c r="AJ81" i="9"/>
  <c r="AJ70" i="9"/>
  <c r="AJ83" i="9"/>
  <c r="AJ84" i="9"/>
  <c r="AJ68" i="9"/>
  <c r="AK36" i="9"/>
  <c r="AK98" i="9" s="1"/>
  <c r="G82" i="9"/>
  <c r="G27" i="9"/>
  <c r="AG39" i="9"/>
  <c r="AJ28" i="9"/>
  <c r="AH39" i="9"/>
  <c r="X39" i="9"/>
  <c r="AI39" i="9"/>
  <c r="V39" i="9"/>
  <c r="U39" i="9"/>
  <c r="AD39" i="9"/>
  <c r="AC39" i="9"/>
  <c r="AA39" i="9"/>
  <c r="Z39" i="9"/>
  <c r="Y39" i="9"/>
  <c r="AK39" i="9"/>
  <c r="AE39" i="9"/>
  <c r="AB39" i="9"/>
  <c r="W39" i="9"/>
  <c r="T39" i="9"/>
  <c r="S39" i="9"/>
  <c r="Q82" i="9"/>
  <c r="Q27" i="9"/>
  <c r="K82" i="9"/>
  <c r="K27" i="9"/>
  <c r="H82" i="9"/>
  <c r="H27" i="9"/>
  <c r="P82" i="9"/>
  <c r="P27" i="9"/>
  <c r="AJ39" i="9"/>
  <c r="W78" i="9"/>
  <c r="W22" i="9"/>
  <c r="W40" i="9"/>
  <c r="AJ17" i="9"/>
  <c r="AF39" i="9"/>
  <c r="R82" i="9"/>
  <c r="R27" i="9"/>
  <c r="AJ79" i="9"/>
  <c r="X118" i="9"/>
  <c r="AD118" i="9"/>
  <c r="V118" i="9"/>
  <c r="AB118" i="9"/>
  <c r="T118" i="9"/>
  <c r="Z118" i="9"/>
  <c r="G137" i="9"/>
  <c r="Y118" i="9"/>
  <c r="S118" i="9"/>
  <c r="AC118" i="9"/>
  <c r="AA118" i="9"/>
  <c r="W118" i="9"/>
  <c r="U118" i="9"/>
  <c r="AE118" i="9" s="1"/>
  <c r="AF18" i="9" l="1"/>
  <c r="AJ98" i="9"/>
  <c r="AJ67" i="9"/>
  <c r="AJ80" i="9"/>
  <c r="AH51" i="9"/>
  <c r="AJ96" i="9"/>
  <c r="M29" i="9"/>
  <c r="M89" i="9" s="1"/>
  <c r="AB27" i="9"/>
  <c r="AB87" i="9" s="1"/>
  <c r="K330" i="9"/>
  <c r="P330" i="9"/>
  <c r="Y136" i="9"/>
  <c r="W136" i="9"/>
  <c r="AB136" i="9"/>
  <c r="Q330" i="9"/>
  <c r="O330" i="9"/>
  <c r="M330" i="9"/>
  <c r="L330" i="9"/>
  <c r="R330" i="9"/>
  <c r="N330" i="9"/>
  <c r="J330" i="9"/>
  <c r="X136" i="9"/>
  <c r="U136" i="9"/>
  <c r="AE136" i="9" s="1"/>
  <c r="AC136" i="9"/>
  <c r="V136" i="9"/>
  <c r="I137" i="9"/>
  <c r="Z136" i="9"/>
  <c r="AD136" i="9"/>
  <c r="AA136" i="9"/>
  <c r="H137" i="9"/>
  <c r="T137" i="9" s="1"/>
  <c r="T330" i="9" s="1"/>
  <c r="T136" i="9"/>
  <c r="AK96" i="9"/>
  <c r="AL41" i="9"/>
  <c r="AK46" i="9"/>
  <c r="AK44" i="9"/>
  <c r="AI15" i="9"/>
  <c r="AI73" i="9"/>
  <c r="AJ86" i="9"/>
  <c r="AK26" i="9"/>
  <c r="AK94" i="9"/>
  <c r="AK68" i="9"/>
  <c r="AK92" i="9"/>
  <c r="AK70" i="9"/>
  <c r="AK83" i="9"/>
  <c r="AK84" i="9"/>
  <c r="AK81" i="9"/>
  <c r="AK76" i="9"/>
  <c r="AK79" i="9"/>
  <c r="AK80" i="9"/>
  <c r="AE82" i="9"/>
  <c r="AE27" i="9"/>
  <c r="L87" i="9"/>
  <c r="L29" i="9"/>
  <c r="AA87" i="9"/>
  <c r="AA29" i="9"/>
  <c r="N87" i="9"/>
  <c r="N29" i="9"/>
  <c r="AK69" i="9"/>
  <c r="AL9" i="9"/>
  <c r="X82" i="9"/>
  <c r="X27" i="9"/>
  <c r="AK37" i="9"/>
  <c r="AK97" i="9" s="1"/>
  <c r="AK72" i="9"/>
  <c r="AK66" i="9"/>
  <c r="AL6" i="9"/>
  <c r="AK11" i="9"/>
  <c r="R87" i="9"/>
  <c r="R29" i="9"/>
  <c r="AJ88" i="9"/>
  <c r="AK28" i="9"/>
  <c r="U29" i="9"/>
  <c r="U87" i="9"/>
  <c r="Y82" i="9"/>
  <c r="Y27" i="9"/>
  <c r="AH73" i="9"/>
  <c r="AH15" i="9"/>
  <c r="AJ71" i="9"/>
  <c r="AJ42" i="9"/>
  <c r="AJ13" i="9"/>
  <c r="AD87" i="9"/>
  <c r="AD29" i="9"/>
  <c r="P87" i="9"/>
  <c r="P29" i="9"/>
  <c r="K87" i="9"/>
  <c r="K29" i="9"/>
  <c r="H87" i="9"/>
  <c r="H29" i="9"/>
  <c r="Q29" i="9"/>
  <c r="Q87" i="9"/>
  <c r="G87" i="9"/>
  <c r="G29" i="9"/>
  <c r="AK85" i="9"/>
  <c r="AL25" i="9"/>
  <c r="AK90" i="9"/>
  <c r="AL30" i="9"/>
  <c r="W82" i="9"/>
  <c r="W27" i="9"/>
  <c r="AJ77" i="9"/>
  <c r="AJ51" i="9" s="1"/>
  <c r="AK17" i="9"/>
  <c r="V82" i="9"/>
  <c r="V27" i="9"/>
  <c r="AF118" i="9"/>
  <c r="AI118" i="9" s="1"/>
  <c r="AK67" i="9"/>
  <c r="AK74" i="9"/>
  <c r="AC82" i="9"/>
  <c r="AC27" i="9"/>
  <c r="O87" i="9"/>
  <c r="O29" i="9"/>
  <c r="I87" i="9"/>
  <c r="I29" i="9"/>
  <c r="S87" i="9"/>
  <c r="S29" i="9"/>
  <c r="AG18" i="9"/>
  <c r="AG75" i="9"/>
  <c r="T89" i="9"/>
  <c r="T31" i="9"/>
  <c r="G330" i="9"/>
  <c r="S137" i="9"/>
  <c r="S330" i="9" s="1"/>
  <c r="AF40" i="9"/>
  <c r="AF78" i="9"/>
  <c r="AF22" i="9"/>
  <c r="Z82" i="9"/>
  <c r="Z27" i="9"/>
  <c r="J87" i="9"/>
  <c r="J29" i="9"/>
  <c r="AB29" i="9" l="1"/>
  <c r="AB31" i="9" s="1"/>
  <c r="M31" i="9"/>
  <c r="M91" i="9" s="1"/>
  <c r="AF136" i="9"/>
  <c r="AI136" i="9" s="1"/>
  <c r="W137" i="9"/>
  <c r="W330" i="9" s="1"/>
  <c r="U137" i="9"/>
  <c r="U330" i="9" s="1"/>
  <c r="V137" i="9"/>
  <c r="V330" i="9" s="1"/>
  <c r="AC137" i="9"/>
  <c r="AC330" i="9" s="1"/>
  <c r="Y137" i="9"/>
  <c r="Y330" i="9" s="1"/>
  <c r="X137" i="9"/>
  <c r="X330" i="9" s="1"/>
  <c r="AD137" i="9"/>
  <c r="AD330" i="9" s="1"/>
  <c r="Z137" i="9"/>
  <c r="Z330" i="9" s="1"/>
  <c r="AA137" i="9"/>
  <c r="AA330" i="9" s="1"/>
  <c r="AB137" i="9"/>
  <c r="AB330" i="9" s="1"/>
  <c r="AG136" i="9"/>
  <c r="AH136" i="9" s="1"/>
  <c r="AJ136" i="9" s="1"/>
  <c r="H330" i="9"/>
  <c r="I330" i="9"/>
  <c r="AI18" i="9"/>
  <c r="AI75" i="9"/>
  <c r="AG118" i="9"/>
  <c r="AH118" i="9" s="1"/>
  <c r="AK86" i="9"/>
  <c r="AL26" i="9"/>
  <c r="AC87" i="9"/>
  <c r="AC29" i="9"/>
  <c r="G89" i="9"/>
  <c r="G31" i="9"/>
  <c r="U31" i="9"/>
  <c r="U89" i="9"/>
  <c r="N89" i="9"/>
  <c r="N31" i="9"/>
  <c r="AJ73" i="9"/>
  <c r="AJ15" i="9"/>
  <c r="AK88" i="9"/>
  <c r="AL28" i="9"/>
  <c r="AK77" i="9"/>
  <c r="AK51" i="9" s="1"/>
  <c r="AL17" i="9"/>
  <c r="J89" i="9"/>
  <c r="J31" i="9"/>
  <c r="AG40" i="9"/>
  <c r="AG78" i="9"/>
  <c r="AG22" i="9"/>
  <c r="S89" i="9"/>
  <c r="S31" i="9"/>
  <c r="M33" i="9"/>
  <c r="K89" i="9"/>
  <c r="K31" i="9"/>
  <c r="AA89" i="9"/>
  <c r="AA31" i="9"/>
  <c r="AD89" i="9"/>
  <c r="AD31" i="9"/>
  <c r="Z87" i="9"/>
  <c r="Z29" i="9"/>
  <c r="Q31" i="9"/>
  <c r="Q89" i="9"/>
  <c r="R89" i="9"/>
  <c r="R31" i="9"/>
  <c r="X87" i="9"/>
  <c r="X29" i="9"/>
  <c r="AB89" i="9"/>
  <c r="W87" i="9"/>
  <c r="W29" i="9"/>
  <c r="H89" i="9"/>
  <c r="H31" i="9"/>
  <c r="P89" i="9"/>
  <c r="P31" i="9"/>
  <c r="L89" i="9"/>
  <c r="L31" i="9"/>
  <c r="AF82" i="9"/>
  <c r="AF27" i="9"/>
  <c r="V87" i="9"/>
  <c r="V29" i="9"/>
  <c r="AH75" i="9"/>
  <c r="AH18" i="9"/>
  <c r="Y87" i="9"/>
  <c r="Y29" i="9"/>
  <c r="AK71" i="9"/>
  <c r="AK42" i="9"/>
  <c r="AK13" i="9"/>
  <c r="AL11" i="9"/>
  <c r="T91" i="9"/>
  <c r="T33" i="9"/>
  <c r="I31" i="9"/>
  <c r="I89" i="9"/>
  <c r="O89" i="9"/>
  <c r="O31" i="9"/>
  <c r="AE87" i="9"/>
  <c r="AE29" i="9"/>
  <c r="AJ118" i="9" l="1"/>
  <c r="AK118" i="9" s="1"/>
  <c r="AL118" i="9" s="1"/>
  <c r="AE137" i="9"/>
  <c r="AF137" i="9" s="1"/>
  <c r="AK136" i="9"/>
  <c r="AL136" i="9" s="1"/>
  <c r="AI40" i="9"/>
  <c r="AI78" i="9"/>
  <c r="AI22" i="9"/>
  <c r="AA91" i="9"/>
  <c r="AA33" i="9"/>
  <c r="U91" i="9"/>
  <c r="U33" i="9"/>
  <c r="AH78" i="9"/>
  <c r="AH22" i="9"/>
  <c r="AH40" i="9"/>
  <c r="P91" i="9"/>
  <c r="P33" i="9"/>
  <c r="Q33" i="9"/>
  <c r="Q91" i="9"/>
  <c r="G91" i="9"/>
  <c r="G33" i="9"/>
  <c r="K91" i="9"/>
  <c r="K33" i="9"/>
  <c r="AG82" i="9"/>
  <c r="AG27" i="9"/>
  <c r="O91" i="9"/>
  <c r="O33" i="9"/>
  <c r="V89" i="9"/>
  <c r="V31" i="9"/>
  <c r="H91" i="9"/>
  <c r="H33" i="9"/>
  <c r="AJ75" i="9"/>
  <c r="AJ18" i="9"/>
  <c r="AC89" i="9"/>
  <c r="AC31" i="9"/>
  <c r="AK73" i="9"/>
  <c r="AK15" i="9"/>
  <c r="AL13" i="9"/>
  <c r="X89" i="9"/>
  <c r="X31" i="9"/>
  <c r="Z89" i="9"/>
  <c r="Z31" i="9"/>
  <c r="M35" i="9"/>
  <c r="M93" i="9"/>
  <c r="AF87" i="9"/>
  <c r="AF29" i="9"/>
  <c r="W89" i="9"/>
  <c r="W31" i="9"/>
  <c r="J91" i="9"/>
  <c r="J33" i="9"/>
  <c r="N91" i="9"/>
  <c r="N33" i="9"/>
  <c r="AE330" i="9"/>
  <c r="I91" i="9"/>
  <c r="I33" i="9"/>
  <c r="R91" i="9"/>
  <c r="R33" i="9"/>
  <c r="AD91" i="9"/>
  <c r="AD33" i="9"/>
  <c r="S91" i="9"/>
  <c r="S33" i="9"/>
  <c r="AE89" i="9"/>
  <c r="AE31" i="9"/>
  <c r="T93" i="9"/>
  <c r="T35" i="9"/>
  <c r="Y31" i="9"/>
  <c r="Y89" i="9"/>
  <c r="L91" i="9"/>
  <c r="L33" i="9"/>
  <c r="AB91" i="9"/>
  <c r="AB33" i="9"/>
  <c r="M216" i="9" l="1"/>
  <c r="M217" i="9" s="1"/>
  <c r="M250" i="9" s="1"/>
  <c r="M49" i="9" s="1"/>
  <c r="M99" i="9" s="1"/>
  <c r="AF330" i="9"/>
  <c r="AI137" i="9"/>
  <c r="AI330" i="9" s="1"/>
  <c r="AG137" i="9"/>
  <c r="AI82" i="9"/>
  <c r="AI27" i="9"/>
  <c r="AB93" i="9"/>
  <c r="AB35" i="9"/>
  <c r="AE91" i="9"/>
  <c r="AE33" i="9"/>
  <c r="X91" i="9"/>
  <c r="X33" i="9"/>
  <c r="G93" i="9"/>
  <c r="G35" i="9"/>
  <c r="AK75" i="9"/>
  <c r="AK18" i="9"/>
  <c r="AL15" i="9"/>
  <c r="AG29" i="9"/>
  <c r="AG87" i="9"/>
  <c r="N93" i="9"/>
  <c r="N35" i="9"/>
  <c r="AF89" i="9"/>
  <c r="AF31" i="9"/>
  <c r="AC91" i="9"/>
  <c r="AC33" i="9"/>
  <c r="H93" i="9"/>
  <c r="H35" i="9"/>
  <c r="K93" i="9"/>
  <c r="K35" i="9"/>
  <c r="AH82" i="9"/>
  <c r="AH27" i="9"/>
  <c r="W91" i="9"/>
  <c r="W33" i="9"/>
  <c r="L93" i="9"/>
  <c r="L35" i="9"/>
  <c r="S93" i="9"/>
  <c r="S35" i="9"/>
  <c r="J93" i="9"/>
  <c r="J35" i="9"/>
  <c r="AJ78" i="9"/>
  <c r="AJ22" i="9"/>
  <c r="AJ40" i="9"/>
  <c r="V91" i="9"/>
  <c r="V33" i="9"/>
  <c r="AG330" i="9"/>
  <c r="AH137" i="9"/>
  <c r="AH330" i="9" s="1"/>
  <c r="Q93" i="9"/>
  <c r="Q35" i="9"/>
  <c r="U93" i="9"/>
  <c r="U35" i="9"/>
  <c r="AD93" i="9"/>
  <c r="AD35" i="9"/>
  <c r="Y91" i="9"/>
  <c r="Y33" i="9"/>
  <c r="I93" i="9"/>
  <c r="I35" i="9"/>
  <c r="M95" i="9"/>
  <c r="M48" i="9"/>
  <c r="O93" i="9"/>
  <c r="O35" i="9"/>
  <c r="AA93" i="9"/>
  <c r="AA35" i="9"/>
  <c r="T95" i="9"/>
  <c r="T48" i="9"/>
  <c r="R35" i="9"/>
  <c r="R93" i="9"/>
  <c r="Z91" i="9"/>
  <c r="Z33" i="9"/>
  <c r="P93" i="9"/>
  <c r="P35" i="9"/>
  <c r="M331" i="9" l="1"/>
  <c r="M328" i="9"/>
  <c r="M50" i="9" s="1"/>
  <c r="M100" i="9" s="1"/>
  <c r="O216" i="9"/>
  <c r="O217" i="9" s="1"/>
  <c r="O250" i="9" s="1"/>
  <c r="O49" i="9" s="1"/>
  <c r="O99" i="9" s="1"/>
  <c r="K216" i="9"/>
  <c r="K217" i="9" s="1"/>
  <c r="K250" i="9" s="1"/>
  <c r="K49" i="9" s="1"/>
  <c r="K99" i="9" s="1"/>
  <c r="N216" i="9"/>
  <c r="N217" i="9" s="1"/>
  <c r="N328" i="9" s="1"/>
  <c r="N50" i="9" s="1"/>
  <c r="N100" i="9" s="1"/>
  <c r="L216" i="9"/>
  <c r="L217" i="9" s="1"/>
  <c r="L328" i="9" s="1"/>
  <c r="L50" i="9" s="1"/>
  <c r="L100" i="9" s="1"/>
  <c r="H216" i="9"/>
  <c r="H217" i="9" s="1"/>
  <c r="H328" i="9" s="1"/>
  <c r="H50" i="9" s="1"/>
  <c r="H100" i="9" s="1"/>
  <c r="R216" i="9"/>
  <c r="R217" i="9" s="1"/>
  <c r="R328" i="9" s="1"/>
  <c r="R50" i="9" s="1"/>
  <c r="R100" i="9" s="1"/>
  <c r="I216" i="9"/>
  <c r="I217" i="9" s="1"/>
  <c r="I331" i="9" s="1"/>
  <c r="Q216" i="9"/>
  <c r="Q217" i="9" s="1"/>
  <c r="Q328" i="9" s="1"/>
  <c r="Q50" i="9" s="1"/>
  <c r="Q100" i="9" s="1"/>
  <c r="P216" i="9"/>
  <c r="P217" i="9" s="1"/>
  <c r="P250" i="9" s="1"/>
  <c r="P49" i="9" s="1"/>
  <c r="P99" i="9" s="1"/>
  <c r="J216" i="9"/>
  <c r="J217" i="9" s="1"/>
  <c r="J250" i="9" s="1"/>
  <c r="J49" i="9" s="1"/>
  <c r="J99" i="9" s="1"/>
  <c r="G216" i="9"/>
  <c r="O328" i="9"/>
  <c r="O50" i="9" s="1"/>
  <c r="O100" i="9" s="1"/>
  <c r="AI87" i="9"/>
  <c r="AI29" i="9"/>
  <c r="Z93" i="9"/>
  <c r="Z35" i="9"/>
  <c r="AA95" i="9"/>
  <c r="AA48" i="9"/>
  <c r="AJ137" i="9"/>
  <c r="J95" i="9"/>
  <c r="J48" i="9"/>
  <c r="AG31" i="9"/>
  <c r="AG89" i="9"/>
  <c r="X93" i="9"/>
  <c r="X35" i="9"/>
  <c r="AD95" i="9"/>
  <c r="AD48" i="9"/>
  <c r="AH87" i="9"/>
  <c r="AH29" i="9"/>
  <c r="AF91" i="9"/>
  <c r="AF33" i="9"/>
  <c r="O95" i="9"/>
  <c r="O48" i="9"/>
  <c r="O331" i="9"/>
  <c r="I95" i="9"/>
  <c r="I48" i="9"/>
  <c r="V93" i="9"/>
  <c r="V35" i="9"/>
  <c r="S95" i="9"/>
  <c r="S48" i="9"/>
  <c r="AK78" i="9"/>
  <c r="AK40" i="9"/>
  <c r="AL18" i="9"/>
  <c r="AK22" i="9"/>
  <c r="W93" i="9"/>
  <c r="W35" i="9"/>
  <c r="R95" i="9"/>
  <c r="R48" i="9"/>
  <c r="U95" i="9"/>
  <c r="U48" i="9"/>
  <c r="K95" i="9"/>
  <c r="K48" i="9"/>
  <c r="N95" i="9"/>
  <c r="N48" i="9"/>
  <c r="AE93" i="9"/>
  <c r="AE35" i="9"/>
  <c r="L95" i="9"/>
  <c r="L48" i="9"/>
  <c r="AC93" i="9"/>
  <c r="AC35" i="9"/>
  <c r="P95" i="9"/>
  <c r="P48" i="9"/>
  <c r="Y93" i="9"/>
  <c r="Y35" i="9"/>
  <c r="Q95" i="9"/>
  <c r="Q48" i="9"/>
  <c r="AJ82" i="9"/>
  <c r="AJ27" i="9"/>
  <c r="H95" i="9"/>
  <c r="H48" i="9"/>
  <c r="AB95" i="9"/>
  <c r="AB48" i="9"/>
  <c r="G95" i="9"/>
  <c r="G48" i="9"/>
  <c r="L331" i="9" l="1"/>
  <c r="K331" i="9"/>
  <c r="H331" i="9"/>
  <c r="P331" i="9"/>
  <c r="U216" i="9"/>
  <c r="AE216" i="9" s="1"/>
  <c r="K328" i="9"/>
  <c r="K50" i="9" s="1"/>
  <c r="K100" i="9" s="1"/>
  <c r="J331" i="9"/>
  <c r="H250" i="9"/>
  <c r="H49" i="9" s="1"/>
  <c r="H99" i="9" s="1"/>
  <c r="R331" i="9"/>
  <c r="R250" i="9"/>
  <c r="R49" i="9" s="1"/>
  <c r="R99" i="9" s="1"/>
  <c r="T216" i="9"/>
  <c r="Z216" i="9"/>
  <c r="AA216" i="9"/>
  <c r="N250" i="9"/>
  <c r="N49" i="9" s="1"/>
  <c r="N99" i="9" s="1"/>
  <c r="G217" i="9"/>
  <c r="T217" i="9" s="1"/>
  <c r="T331" i="9" s="1"/>
  <c r="N331" i="9"/>
  <c r="J328" i="9"/>
  <c r="J50" i="9" s="1"/>
  <c r="J100" i="9" s="1"/>
  <c r="W216" i="9"/>
  <c r="Y216" i="9"/>
  <c r="AC216" i="9"/>
  <c r="X216" i="9"/>
  <c r="Q331" i="9"/>
  <c r="AD216" i="9"/>
  <c r="L250" i="9"/>
  <c r="L49" i="9" s="1"/>
  <c r="L99" i="9" s="1"/>
  <c r="P328" i="9"/>
  <c r="P50" i="9" s="1"/>
  <c r="P100" i="9" s="1"/>
  <c r="V216" i="9"/>
  <c r="AB216" i="9"/>
  <c r="S216" i="9"/>
  <c r="Q250" i="9"/>
  <c r="Q49" i="9" s="1"/>
  <c r="Q99" i="9" s="1"/>
  <c r="I250" i="9"/>
  <c r="I49" i="9" s="1"/>
  <c r="I99" i="9" s="1"/>
  <c r="I328" i="9"/>
  <c r="I50" i="9" s="1"/>
  <c r="I100" i="9" s="1"/>
  <c r="AI89" i="9"/>
  <c r="AI31" i="9"/>
  <c r="W95" i="9"/>
  <c r="W48" i="9"/>
  <c r="AH89" i="9"/>
  <c r="AH31" i="9"/>
  <c r="X95" i="9"/>
  <c r="X48" i="9"/>
  <c r="AJ330" i="9"/>
  <c r="AK137" i="9"/>
  <c r="AF35" i="9"/>
  <c r="AF93" i="9"/>
  <c r="AJ87" i="9"/>
  <c r="AJ29" i="9"/>
  <c r="AC95" i="9"/>
  <c r="AC48" i="9"/>
  <c r="AG91" i="9"/>
  <c r="AG33" i="9"/>
  <c r="AE95" i="9"/>
  <c r="AE48" i="9"/>
  <c r="AK82" i="9"/>
  <c r="AK27" i="9"/>
  <c r="AL22" i="9"/>
  <c r="V95" i="9"/>
  <c r="V48" i="9"/>
  <c r="Y95" i="9"/>
  <c r="Y48" i="9"/>
  <c r="Z95" i="9"/>
  <c r="Z48" i="9"/>
  <c r="AF216" i="9" l="1"/>
  <c r="AG216" i="9" s="1"/>
  <c r="AH216" i="9" s="1"/>
  <c r="AJ216" i="9" s="1"/>
  <c r="AB217" i="9"/>
  <c r="AB331" i="9" s="1"/>
  <c r="V217" i="9"/>
  <c r="V331" i="9" s="1"/>
  <c r="U217" i="9"/>
  <c r="AE217" i="9" s="1"/>
  <c r="AA217" i="9"/>
  <c r="AA331" i="9" s="1"/>
  <c r="G328" i="9"/>
  <c r="G50" i="9" s="1"/>
  <c r="AD217" i="9"/>
  <c r="AD331" i="9" s="1"/>
  <c r="Z217" i="9"/>
  <c r="Z331" i="9" s="1"/>
  <c r="W217" i="9"/>
  <c r="W331" i="9" s="1"/>
  <c r="AC217" i="9"/>
  <c r="AC331" i="9" s="1"/>
  <c r="S217" i="9"/>
  <c r="S331" i="9" s="1"/>
  <c r="G331" i="9"/>
  <c r="X217" i="9"/>
  <c r="X331" i="9" s="1"/>
  <c r="Y217" i="9"/>
  <c r="Y331" i="9" s="1"/>
  <c r="G250" i="9"/>
  <c r="S250" i="9" s="1"/>
  <c r="AI91" i="9"/>
  <c r="AI33" i="9"/>
  <c r="AK87" i="9"/>
  <c r="AK29" i="9"/>
  <c r="AL27" i="9"/>
  <c r="AH91" i="9"/>
  <c r="AH33" i="9"/>
  <c r="AF95" i="9"/>
  <c r="AF48" i="9"/>
  <c r="AK330" i="9"/>
  <c r="AL137" i="9"/>
  <c r="AG93" i="9"/>
  <c r="AG35" i="9"/>
  <c r="AJ89" i="9"/>
  <c r="AJ31" i="9"/>
  <c r="AI216" i="9" l="1"/>
  <c r="AK216" i="9" s="1"/>
  <c r="AL216" i="9" s="1"/>
  <c r="U331" i="9"/>
  <c r="AD328" i="9"/>
  <c r="V328" i="9"/>
  <c r="AB328" i="9"/>
  <c r="U328" i="9"/>
  <c r="AE328" i="9" s="1"/>
  <c r="Z328" i="9"/>
  <c r="W328" i="9"/>
  <c r="AC328" i="9"/>
  <c r="T328" i="9"/>
  <c r="AA328" i="9"/>
  <c r="S328" i="9"/>
  <c r="Y328" i="9"/>
  <c r="X328" i="9"/>
  <c r="G49" i="9"/>
  <c r="G99" i="9" s="1"/>
  <c r="T250" i="9"/>
  <c r="AD250" i="9"/>
  <c r="Z250" i="9"/>
  <c r="AA250" i="9"/>
  <c r="W250" i="9"/>
  <c r="AC250" i="9"/>
  <c r="Y250" i="9"/>
  <c r="X250" i="9"/>
  <c r="U250" i="9"/>
  <c r="AE250" i="9" s="1"/>
  <c r="V250" i="9"/>
  <c r="AB250" i="9"/>
  <c r="G100" i="9"/>
  <c r="S50" i="9"/>
  <c r="S100" i="9" s="1"/>
  <c r="U50" i="9"/>
  <c r="AC50" i="9"/>
  <c r="AC100" i="9" s="1"/>
  <c r="AA50" i="9"/>
  <c r="T50" i="9"/>
  <c r="T100" i="9" s="1"/>
  <c r="AD50" i="9"/>
  <c r="W50" i="9"/>
  <c r="W100" i="9" s="1"/>
  <c r="AB50" i="9"/>
  <c r="AB100" i="9" s="1"/>
  <c r="X50" i="9"/>
  <c r="V50" i="9"/>
  <c r="V100" i="9" s="1"/>
  <c r="Y50" i="9"/>
  <c r="Y100" i="9" s="1"/>
  <c r="Z50" i="9"/>
  <c r="Z100" i="9" s="1"/>
  <c r="AF217" i="9"/>
  <c r="AI217" i="9" s="1"/>
  <c r="AE331" i="9"/>
  <c r="AI35" i="9"/>
  <c r="AI93" i="9"/>
  <c r="AG95" i="9"/>
  <c r="AG48" i="9"/>
  <c r="AH93" i="9"/>
  <c r="AH35" i="9"/>
  <c r="AJ91" i="9"/>
  <c r="AJ33" i="9"/>
  <c r="AK89" i="9"/>
  <c r="AK31" i="9"/>
  <c r="AL29" i="9"/>
  <c r="AF328" i="9" l="1"/>
  <c r="AI328" i="9" s="1"/>
  <c r="Z49" i="9"/>
  <c r="Z99" i="9" s="1"/>
  <c r="U49" i="9"/>
  <c r="U99" i="9" s="1"/>
  <c r="W49" i="9"/>
  <c r="W99" i="9" s="1"/>
  <c r="AB49" i="9"/>
  <c r="AB99" i="9" s="1"/>
  <c r="Y49" i="9"/>
  <c r="Y99" i="9" s="1"/>
  <c r="AA49" i="9"/>
  <c r="AA99" i="9" s="1"/>
  <c r="AD49" i="9"/>
  <c r="AD99" i="9" s="1"/>
  <c r="AC49" i="9"/>
  <c r="AC99" i="9" s="1"/>
  <c r="S49" i="9"/>
  <c r="S99" i="9" s="1"/>
  <c r="X49" i="9"/>
  <c r="X99" i="9" s="1"/>
  <c r="T49" i="9"/>
  <c r="T99" i="9" s="1"/>
  <c r="V49" i="9"/>
  <c r="V99" i="9" s="1"/>
  <c r="AF250" i="9"/>
  <c r="AG250" i="9" s="1"/>
  <c r="AH250" i="9" s="1"/>
  <c r="AJ250" i="9" s="1"/>
  <c r="AF331" i="9"/>
  <c r="AG217" i="9"/>
  <c r="U100" i="9"/>
  <c r="AE50" i="9"/>
  <c r="AE100" i="9" s="1"/>
  <c r="AE49" i="9"/>
  <c r="X100" i="9"/>
  <c r="AA100" i="9"/>
  <c r="AD100" i="9"/>
  <c r="AI95" i="9"/>
  <c r="AI48" i="9"/>
  <c r="AI331" i="9"/>
  <c r="AJ93" i="9"/>
  <c r="AJ35" i="9"/>
  <c r="AH95" i="9"/>
  <c r="AH48" i="9"/>
  <c r="AK91" i="9"/>
  <c r="AK33" i="9"/>
  <c r="AL31" i="9"/>
  <c r="AG328" i="9" l="1"/>
  <c r="AH328" i="9" s="1"/>
  <c r="AJ328" i="9" s="1"/>
  <c r="AK328" i="9" s="1"/>
  <c r="AL328" i="9" s="1"/>
  <c r="AI250" i="9"/>
  <c r="AK250" i="9" s="1"/>
  <c r="AL250" i="9" s="1"/>
  <c r="AF50" i="9"/>
  <c r="AG50" i="9" s="1"/>
  <c r="AH50" i="9" s="1"/>
  <c r="AE99" i="9"/>
  <c r="AH217" i="9"/>
  <c r="AH331" i="9" s="1"/>
  <c r="AG331" i="9"/>
  <c r="AF49" i="9"/>
  <c r="AI49" i="9" s="1"/>
  <c r="AK93" i="9"/>
  <c r="AK35" i="9"/>
  <c r="AL33" i="9"/>
  <c r="AJ95" i="9"/>
  <c r="AJ48" i="9"/>
  <c r="AG100" i="9" l="1"/>
  <c r="AF100" i="9"/>
  <c r="AH100" i="9"/>
  <c r="AJ50" i="9"/>
  <c r="AJ100" i="9" s="1"/>
  <c r="AI50" i="9"/>
  <c r="AF99" i="9"/>
  <c r="AG49" i="9"/>
  <c r="AJ217" i="9"/>
  <c r="AI99" i="9"/>
  <c r="AK95" i="9"/>
  <c r="AL35" i="9"/>
  <c r="AK48" i="9"/>
  <c r="AK50" i="9" l="1"/>
  <c r="AL50" i="9" s="1"/>
  <c r="AI100" i="9"/>
  <c r="AG99" i="9"/>
  <c r="AH49" i="9"/>
  <c r="AH99" i="9" s="1"/>
  <c r="AK217" i="9"/>
  <c r="AJ331" i="9"/>
  <c r="R327" i="8"/>
  <c r="Q327" i="8"/>
  <c r="P327" i="8"/>
  <c r="O327" i="8"/>
  <c r="N327" i="8"/>
  <c r="M327" i="8"/>
  <c r="L327" i="8"/>
  <c r="K327" i="8"/>
  <c r="J327" i="8"/>
  <c r="I327" i="8"/>
  <c r="H327" i="8"/>
  <c r="G327" i="8"/>
  <c r="AD326" i="8"/>
  <c r="AC326" i="8"/>
  <c r="AB326" i="8"/>
  <c r="AA326" i="8"/>
  <c r="Z326" i="8"/>
  <c r="Y326" i="8"/>
  <c r="X326" i="8"/>
  <c r="W326" i="8"/>
  <c r="V326" i="8"/>
  <c r="U326" i="8"/>
  <c r="AE326" i="8" s="1"/>
  <c r="T326" i="8"/>
  <c r="S326" i="8"/>
  <c r="AD325" i="8"/>
  <c r="AC325" i="8"/>
  <c r="AB325" i="8"/>
  <c r="AA325" i="8"/>
  <c r="Z325" i="8"/>
  <c r="Y325" i="8"/>
  <c r="X325" i="8"/>
  <c r="W325" i="8"/>
  <c r="V325" i="8"/>
  <c r="U325" i="8"/>
  <c r="AE325" i="8" s="1"/>
  <c r="T325" i="8"/>
  <c r="S325" i="8"/>
  <c r="AD324" i="8"/>
  <c r="AC324" i="8"/>
  <c r="AB324" i="8"/>
  <c r="AA324" i="8"/>
  <c r="Z324" i="8"/>
  <c r="Y324" i="8"/>
  <c r="X324" i="8"/>
  <c r="W324" i="8"/>
  <c r="V324" i="8"/>
  <c r="U324" i="8"/>
  <c r="AE324" i="8" s="1"/>
  <c r="T324" i="8"/>
  <c r="S324" i="8"/>
  <c r="AD323" i="8"/>
  <c r="AC323" i="8"/>
  <c r="AB323" i="8"/>
  <c r="AA323" i="8"/>
  <c r="Z323" i="8"/>
  <c r="Y323" i="8"/>
  <c r="X323" i="8"/>
  <c r="W323" i="8"/>
  <c r="V323" i="8"/>
  <c r="U323" i="8"/>
  <c r="AE323" i="8" s="1"/>
  <c r="T323" i="8"/>
  <c r="S323" i="8"/>
  <c r="AD322" i="8"/>
  <c r="AC322" i="8"/>
  <c r="AB322" i="8"/>
  <c r="AA322" i="8"/>
  <c r="Z322" i="8"/>
  <c r="Y322" i="8"/>
  <c r="X322" i="8"/>
  <c r="W322" i="8"/>
  <c r="V322" i="8"/>
  <c r="U322" i="8"/>
  <c r="AE322" i="8" s="1"/>
  <c r="T322" i="8"/>
  <c r="S322" i="8"/>
  <c r="AD321" i="8"/>
  <c r="AC321" i="8"/>
  <c r="AB321" i="8"/>
  <c r="AA321" i="8"/>
  <c r="Z321" i="8"/>
  <c r="Y321" i="8"/>
  <c r="X321" i="8"/>
  <c r="W321" i="8"/>
  <c r="V321" i="8"/>
  <c r="U321" i="8"/>
  <c r="AE321" i="8" s="1"/>
  <c r="T321" i="8"/>
  <c r="S321" i="8"/>
  <c r="AD320" i="8"/>
  <c r="AC320" i="8"/>
  <c r="AB320" i="8"/>
  <c r="AA320" i="8"/>
  <c r="Z320" i="8"/>
  <c r="Y320" i="8"/>
  <c r="X320" i="8"/>
  <c r="W320" i="8"/>
  <c r="V320" i="8"/>
  <c r="U320" i="8"/>
  <c r="AE320" i="8" s="1"/>
  <c r="T320" i="8"/>
  <c r="S320" i="8"/>
  <c r="AD319" i="8"/>
  <c r="AC319" i="8"/>
  <c r="AB319" i="8"/>
  <c r="AA319" i="8"/>
  <c r="Z319" i="8"/>
  <c r="Y319" i="8"/>
  <c r="X319" i="8"/>
  <c r="W319" i="8"/>
  <c r="V319" i="8"/>
  <c r="U319" i="8"/>
  <c r="AE319" i="8" s="1"/>
  <c r="T319" i="8"/>
  <c r="S319" i="8"/>
  <c r="AD318" i="8"/>
  <c r="AC318" i="8"/>
  <c r="AB318" i="8"/>
  <c r="AA318" i="8"/>
  <c r="Z318" i="8"/>
  <c r="Y318" i="8"/>
  <c r="X318" i="8"/>
  <c r="W318" i="8"/>
  <c r="V318" i="8"/>
  <c r="U318" i="8"/>
  <c r="AE318" i="8" s="1"/>
  <c r="T318" i="8"/>
  <c r="S318" i="8"/>
  <c r="AD317" i="8"/>
  <c r="AC317" i="8"/>
  <c r="AB317" i="8"/>
  <c r="AA317" i="8"/>
  <c r="Z317" i="8"/>
  <c r="Y317" i="8"/>
  <c r="X317" i="8"/>
  <c r="W317" i="8"/>
  <c r="V317" i="8"/>
  <c r="U317" i="8"/>
  <c r="AE317" i="8" s="1"/>
  <c r="T317" i="8"/>
  <c r="S317" i="8"/>
  <c r="AD316" i="8"/>
  <c r="AC316" i="8"/>
  <c r="AB316" i="8"/>
  <c r="AA316" i="8"/>
  <c r="Z316" i="8"/>
  <c r="Y316" i="8"/>
  <c r="X316" i="8"/>
  <c r="W316" i="8"/>
  <c r="V316" i="8"/>
  <c r="U316" i="8"/>
  <c r="AE316" i="8" s="1"/>
  <c r="T316" i="8"/>
  <c r="S316" i="8"/>
  <c r="AD315" i="8"/>
  <c r="AC315" i="8"/>
  <c r="AB315" i="8"/>
  <c r="AA315" i="8"/>
  <c r="Z315" i="8"/>
  <c r="Y315" i="8"/>
  <c r="X315" i="8"/>
  <c r="W315" i="8"/>
  <c r="V315" i="8"/>
  <c r="U315" i="8"/>
  <c r="AE315" i="8" s="1"/>
  <c r="T315" i="8"/>
  <c r="S315" i="8"/>
  <c r="AD314" i="8"/>
  <c r="AC314" i="8"/>
  <c r="AB314" i="8"/>
  <c r="AA314" i="8"/>
  <c r="Z314" i="8"/>
  <c r="Y314" i="8"/>
  <c r="X314" i="8"/>
  <c r="W314" i="8"/>
  <c r="V314" i="8"/>
  <c r="U314" i="8"/>
  <c r="AE314" i="8" s="1"/>
  <c r="T314" i="8"/>
  <c r="S314" i="8"/>
  <c r="AD313" i="8"/>
  <c r="AC313" i="8"/>
  <c r="AB313" i="8"/>
  <c r="AA313" i="8"/>
  <c r="Z313" i="8"/>
  <c r="Y313" i="8"/>
  <c r="X313" i="8"/>
  <c r="W313" i="8"/>
  <c r="V313" i="8"/>
  <c r="U313" i="8"/>
  <c r="AE313" i="8" s="1"/>
  <c r="T313" i="8"/>
  <c r="S313" i="8"/>
  <c r="AD312" i="8"/>
  <c r="AC312" i="8"/>
  <c r="AB312" i="8"/>
  <c r="AA312" i="8"/>
  <c r="Z312" i="8"/>
  <c r="Y312" i="8"/>
  <c r="X312" i="8"/>
  <c r="W312" i="8"/>
  <c r="V312" i="8"/>
  <c r="U312" i="8"/>
  <c r="AE312" i="8" s="1"/>
  <c r="T312" i="8"/>
  <c r="S312" i="8"/>
  <c r="AD311" i="8"/>
  <c r="AC311" i="8"/>
  <c r="AB311" i="8"/>
  <c r="AA311" i="8"/>
  <c r="Z311" i="8"/>
  <c r="Y311" i="8"/>
  <c r="X311" i="8"/>
  <c r="W311" i="8"/>
  <c r="V311" i="8"/>
  <c r="U311" i="8"/>
  <c r="AE311" i="8" s="1"/>
  <c r="T311" i="8"/>
  <c r="S311" i="8"/>
  <c r="AD310" i="8"/>
  <c r="AC310" i="8"/>
  <c r="AB310" i="8"/>
  <c r="AA310" i="8"/>
  <c r="Z310" i="8"/>
  <c r="Y310" i="8"/>
  <c r="X310" i="8"/>
  <c r="W310" i="8"/>
  <c r="V310" i="8"/>
  <c r="U310" i="8"/>
  <c r="AE310" i="8" s="1"/>
  <c r="T310" i="8"/>
  <c r="S310" i="8"/>
  <c r="AD309" i="8"/>
  <c r="AC309" i="8"/>
  <c r="AB309" i="8"/>
  <c r="AA309" i="8"/>
  <c r="Z309" i="8"/>
  <c r="Y309" i="8"/>
  <c r="X309" i="8"/>
  <c r="W309" i="8"/>
  <c r="V309" i="8"/>
  <c r="U309" i="8"/>
  <c r="AE309" i="8" s="1"/>
  <c r="T309" i="8"/>
  <c r="S309" i="8"/>
  <c r="AD308" i="8"/>
  <c r="AC308" i="8"/>
  <c r="AB308" i="8"/>
  <c r="AA308" i="8"/>
  <c r="Z308" i="8"/>
  <c r="Y308" i="8"/>
  <c r="X308" i="8"/>
  <c r="W308" i="8"/>
  <c r="V308" i="8"/>
  <c r="U308" i="8"/>
  <c r="AE308" i="8" s="1"/>
  <c r="T308" i="8"/>
  <c r="S308" i="8"/>
  <c r="AD307" i="8"/>
  <c r="AC307" i="8"/>
  <c r="AB307" i="8"/>
  <c r="AA307" i="8"/>
  <c r="Z307" i="8"/>
  <c r="Y307" i="8"/>
  <c r="X307" i="8"/>
  <c r="W307" i="8"/>
  <c r="V307" i="8"/>
  <c r="U307" i="8"/>
  <c r="AE307" i="8" s="1"/>
  <c r="T307" i="8"/>
  <c r="S307" i="8"/>
  <c r="AD306" i="8"/>
  <c r="AC306" i="8"/>
  <c r="AB306" i="8"/>
  <c r="AA306" i="8"/>
  <c r="Z306" i="8"/>
  <c r="Y306" i="8"/>
  <c r="X306" i="8"/>
  <c r="W306" i="8"/>
  <c r="V306" i="8"/>
  <c r="U306" i="8"/>
  <c r="AE306" i="8" s="1"/>
  <c r="T306" i="8"/>
  <c r="S306" i="8"/>
  <c r="AD305" i="8"/>
  <c r="AC305" i="8"/>
  <c r="AB305" i="8"/>
  <c r="AA305" i="8"/>
  <c r="Z305" i="8"/>
  <c r="Y305" i="8"/>
  <c r="X305" i="8"/>
  <c r="W305" i="8"/>
  <c r="V305" i="8"/>
  <c r="U305" i="8"/>
  <c r="AE305" i="8" s="1"/>
  <c r="T305" i="8"/>
  <c r="S305" i="8"/>
  <c r="AD304" i="8"/>
  <c r="AC304" i="8"/>
  <c r="AB304" i="8"/>
  <c r="AA304" i="8"/>
  <c r="Z304" i="8"/>
  <c r="Y304" i="8"/>
  <c r="X304" i="8"/>
  <c r="W304" i="8"/>
  <c r="V304" i="8"/>
  <c r="U304" i="8"/>
  <c r="AE304" i="8" s="1"/>
  <c r="T304" i="8"/>
  <c r="S304" i="8"/>
  <c r="AD303" i="8"/>
  <c r="AC303" i="8"/>
  <c r="AB303" i="8"/>
  <c r="AA303" i="8"/>
  <c r="Z303" i="8"/>
  <c r="Y303" i="8"/>
  <c r="X303" i="8"/>
  <c r="W303" i="8"/>
  <c r="V303" i="8"/>
  <c r="U303" i="8"/>
  <c r="AE303" i="8" s="1"/>
  <c r="T303" i="8"/>
  <c r="S303" i="8"/>
  <c r="AD302" i="8"/>
  <c r="AC302" i="8"/>
  <c r="AB302" i="8"/>
  <c r="AA302" i="8"/>
  <c r="Z302" i="8"/>
  <c r="Y302" i="8"/>
  <c r="X302" i="8"/>
  <c r="W302" i="8"/>
  <c r="V302" i="8"/>
  <c r="U302" i="8"/>
  <c r="AE302" i="8" s="1"/>
  <c r="T302" i="8"/>
  <c r="S302" i="8"/>
  <c r="AD301" i="8"/>
  <c r="AC301" i="8"/>
  <c r="AB301" i="8"/>
  <c r="AA301" i="8"/>
  <c r="Z301" i="8"/>
  <c r="Y301" i="8"/>
  <c r="X301" i="8"/>
  <c r="W301" i="8"/>
  <c r="V301" i="8"/>
  <c r="U301" i="8"/>
  <c r="AE301" i="8" s="1"/>
  <c r="T301" i="8"/>
  <c r="S301" i="8"/>
  <c r="AD300" i="8"/>
  <c r="AC300" i="8"/>
  <c r="AB300" i="8"/>
  <c r="AA300" i="8"/>
  <c r="Z300" i="8"/>
  <c r="Y300" i="8"/>
  <c r="X300" i="8"/>
  <c r="W300" i="8"/>
  <c r="V300" i="8"/>
  <c r="U300" i="8"/>
  <c r="AE300" i="8" s="1"/>
  <c r="T300" i="8"/>
  <c r="S300" i="8"/>
  <c r="AD299" i="8"/>
  <c r="AC299" i="8"/>
  <c r="AB299" i="8"/>
  <c r="AA299" i="8"/>
  <c r="Z299" i="8"/>
  <c r="Y299" i="8"/>
  <c r="X299" i="8"/>
  <c r="W299" i="8"/>
  <c r="V299" i="8"/>
  <c r="U299" i="8"/>
  <c r="AE299" i="8" s="1"/>
  <c r="T299" i="8"/>
  <c r="S299" i="8"/>
  <c r="AD298" i="8"/>
  <c r="AC298" i="8"/>
  <c r="AB298" i="8"/>
  <c r="AA298" i="8"/>
  <c r="Z298" i="8"/>
  <c r="Y298" i="8"/>
  <c r="X298" i="8"/>
  <c r="W298" i="8"/>
  <c r="V298" i="8"/>
  <c r="U298" i="8"/>
  <c r="AE298" i="8" s="1"/>
  <c r="T298" i="8"/>
  <c r="S298" i="8"/>
  <c r="AD297" i="8"/>
  <c r="AC297" i="8"/>
  <c r="AB297" i="8"/>
  <c r="AA297" i="8"/>
  <c r="Z297" i="8"/>
  <c r="Y297" i="8"/>
  <c r="X297" i="8"/>
  <c r="W297" i="8"/>
  <c r="V297" i="8"/>
  <c r="U297" i="8"/>
  <c r="AE297" i="8" s="1"/>
  <c r="T297" i="8"/>
  <c r="S297" i="8"/>
  <c r="AD296" i="8"/>
  <c r="AC296" i="8"/>
  <c r="AB296" i="8"/>
  <c r="AA296" i="8"/>
  <c r="Z296" i="8"/>
  <c r="Y296" i="8"/>
  <c r="X296" i="8"/>
  <c r="W296" i="8"/>
  <c r="V296" i="8"/>
  <c r="U296" i="8"/>
  <c r="AE296" i="8" s="1"/>
  <c r="T296" i="8"/>
  <c r="S296" i="8"/>
  <c r="AD295" i="8"/>
  <c r="AC295" i="8"/>
  <c r="AB295" i="8"/>
  <c r="AA295" i="8"/>
  <c r="Z295" i="8"/>
  <c r="Y295" i="8"/>
  <c r="X295" i="8"/>
  <c r="W295" i="8"/>
  <c r="V295" i="8"/>
  <c r="U295" i="8"/>
  <c r="AE295" i="8" s="1"/>
  <c r="T295" i="8"/>
  <c r="S295" i="8"/>
  <c r="AD294" i="8"/>
  <c r="AC294" i="8"/>
  <c r="AB294" i="8"/>
  <c r="AA294" i="8"/>
  <c r="Z294" i="8"/>
  <c r="Y294" i="8"/>
  <c r="X294" i="8"/>
  <c r="W294" i="8"/>
  <c r="V294" i="8"/>
  <c r="U294" i="8"/>
  <c r="AE294" i="8" s="1"/>
  <c r="T294" i="8"/>
  <c r="S294" i="8"/>
  <c r="AD293" i="8"/>
  <c r="AC293" i="8"/>
  <c r="AB293" i="8"/>
  <c r="AA293" i="8"/>
  <c r="Z293" i="8"/>
  <c r="Y293" i="8"/>
  <c r="X293" i="8"/>
  <c r="W293" i="8"/>
  <c r="V293" i="8"/>
  <c r="U293" i="8"/>
  <c r="AE293" i="8" s="1"/>
  <c r="T293" i="8"/>
  <c r="S293" i="8"/>
  <c r="AD292" i="8"/>
  <c r="AC292" i="8"/>
  <c r="AB292" i="8"/>
  <c r="AA292" i="8"/>
  <c r="Z292" i="8"/>
  <c r="Y292" i="8"/>
  <c r="X292" i="8"/>
  <c r="W292" i="8"/>
  <c r="V292" i="8"/>
  <c r="U292" i="8"/>
  <c r="AE292" i="8" s="1"/>
  <c r="T292" i="8"/>
  <c r="S292" i="8"/>
  <c r="AD291" i="8"/>
  <c r="AC291" i="8"/>
  <c r="AB291" i="8"/>
  <c r="AA291" i="8"/>
  <c r="Z291" i="8"/>
  <c r="Y291" i="8"/>
  <c r="X291" i="8"/>
  <c r="W291" i="8"/>
  <c r="V291" i="8"/>
  <c r="U291" i="8"/>
  <c r="AE291" i="8" s="1"/>
  <c r="T291" i="8"/>
  <c r="S291" i="8"/>
  <c r="AD290" i="8"/>
  <c r="AC290" i="8"/>
  <c r="AB290" i="8"/>
  <c r="AA290" i="8"/>
  <c r="Z290" i="8"/>
  <c r="Y290" i="8"/>
  <c r="X290" i="8"/>
  <c r="W290" i="8"/>
  <c r="V290" i="8"/>
  <c r="U290" i="8"/>
  <c r="AE290" i="8" s="1"/>
  <c r="T290" i="8"/>
  <c r="S290" i="8"/>
  <c r="AD289" i="8"/>
  <c r="AC289" i="8"/>
  <c r="AB289" i="8"/>
  <c r="AA289" i="8"/>
  <c r="Z289" i="8"/>
  <c r="Y289" i="8"/>
  <c r="X289" i="8"/>
  <c r="W289" i="8"/>
  <c r="V289" i="8"/>
  <c r="U289" i="8"/>
  <c r="AE289" i="8" s="1"/>
  <c r="T289" i="8"/>
  <c r="S289" i="8"/>
  <c r="AD288" i="8"/>
  <c r="AC288" i="8"/>
  <c r="AB288" i="8"/>
  <c r="AA288" i="8"/>
  <c r="Z288" i="8"/>
  <c r="Y288" i="8"/>
  <c r="X288" i="8"/>
  <c r="W288" i="8"/>
  <c r="V288" i="8"/>
  <c r="U288" i="8"/>
  <c r="AE288" i="8" s="1"/>
  <c r="T288" i="8"/>
  <c r="S288" i="8"/>
  <c r="AD287" i="8"/>
  <c r="AC287" i="8"/>
  <c r="AB287" i="8"/>
  <c r="AA287" i="8"/>
  <c r="Z287" i="8"/>
  <c r="Y287" i="8"/>
  <c r="X287" i="8"/>
  <c r="W287" i="8"/>
  <c r="V287" i="8"/>
  <c r="U287" i="8"/>
  <c r="AE287" i="8" s="1"/>
  <c r="T287" i="8"/>
  <c r="S287" i="8"/>
  <c r="AD286" i="8"/>
  <c r="AC286" i="8"/>
  <c r="AB286" i="8"/>
  <c r="AA286" i="8"/>
  <c r="Z286" i="8"/>
  <c r="Y286" i="8"/>
  <c r="X286" i="8"/>
  <c r="W286" i="8"/>
  <c r="V286" i="8"/>
  <c r="U286" i="8"/>
  <c r="AE286" i="8" s="1"/>
  <c r="T286" i="8"/>
  <c r="S286" i="8"/>
  <c r="AD285" i="8"/>
  <c r="AC285" i="8"/>
  <c r="AB285" i="8"/>
  <c r="AA285" i="8"/>
  <c r="Z285" i="8"/>
  <c r="Y285" i="8"/>
  <c r="X285" i="8"/>
  <c r="W285" i="8"/>
  <c r="V285" i="8"/>
  <c r="U285" i="8"/>
  <c r="AE285" i="8" s="1"/>
  <c r="T285" i="8"/>
  <c r="S285" i="8"/>
  <c r="AD284" i="8"/>
  <c r="AC284" i="8"/>
  <c r="AB284" i="8"/>
  <c r="AA284" i="8"/>
  <c r="Z284" i="8"/>
  <c r="Y284" i="8"/>
  <c r="X284" i="8"/>
  <c r="W284" i="8"/>
  <c r="V284" i="8"/>
  <c r="U284" i="8"/>
  <c r="AE284" i="8" s="1"/>
  <c r="T284" i="8"/>
  <c r="S284" i="8"/>
  <c r="AD283" i="8"/>
  <c r="AC283" i="8"/>
  <c r="AB283" i="8"/>
  <c r="AA283" i="8"/>
  <c r="Z283" i="8"/>
  <c r="Y283" i="8"/>
  <c r="X283" i="8"/>
  <c r="W283" i="8"/>
  <c r="V283" i="8"/>
  <c r="U283" i="8"/>
  <c r="AE283" i="8" s="1"/>
  <c r="T283" i="8"/>
  <c r="S283" i="8"/>
  <c r="AD282" i="8"/>
  <c r="AC282" i="8"/>
  <c r="AB282" i="8"/>
  <c r="AA282" i="8"/>
  <c r="Z282" i="8"/>
  <c r="Y282" i="8"/>
  <c r="X282" i="8"/>
  <c r="W282" i="8"/>
  <c r="V282" i="8"/>
  <c r="U282" i="8"/>
  <c r="AE282" i="8" s="1"/>
  <c r="T282" i="8"/>
  <c r="S282" i="8"/>
  <c r="AD281" i="8"/>
  <c r="AC281" i="8"/>
  <c r="AB281" i="8"/>
  <c r="AA281" i="8"/>
  <c r="Z281" i="8"/>
  <c r="Y281" i="8"/>
  <c r="X281" i="8"/>
  <c r="W281" i="8"/>
  <c r="V281" i="8"/>
  <c r="U281" i="8"/>
  <c r="AE281" i="8" s="1"/>
  <c r="T281" i="8"/>
  <c r="S281" i="8"/>
  <c r="AD280" i="8"/>
  <c r="AC280" i="8"/>
  <c r="AB280" i="8"/>
  <c r="AA280" i="8"/>
  <c r="Z280" i="8"/>
  <c r="Y280" i="8"/>
  <c r="X280" i="8"/>
  <c r="W280" i="8"/>
  <c r="V280" i="8"/>
  <c r="U280" i="8"/>
  <c r="AE280" i="8" s="1"/>
  <c r="T280" i="8"/>
  <c r="S280" i="8"/>
  <c r="AD279" i="8"/>
  <c r="AC279" i="8"/>
  <c r="AB279" i="8"/>
  <c r="AA279" i="8"/>
  <c r="Z279" i="8"/>
  <c r="Y279" i="8"/>
  <c r="X279" i="8"/>
  <c r="W279" i="8"/>
  <c r="V279" i="8"/>
  <c r="U279" i="8"/>
  <c r="AE279" i="8" s="1"/>
  <c r="T279" i="8"/>
  <c r="S279" i="8"/>
  <c r="AD278" i="8"/>
  <c r="AC278" i="8"/>
  <c r="AB278" i="8"/>
  <c r="AA278" i="8"/>
  <c r="Z278" i="8"/>
  <c r="Y278" i="8"/>
  <c r="X278" i="8"/>
  <c r="W278" i="8"/>
  <c r="V278" i="8"/>
  <c r="U278" i="8"/>
  <c r="AE278" i="8" s="1"/>
  <c r="T278" i="8"/>
  <c r="S278" i="8"/>
  <c r="AD277" i="8"/>
  <c r="AC277" i="8"/>
  <c r="AB277" i="8"/>
  <c r="AA277" i="8"/>
  <c r="Z277" i="8"/>
  <c r="Y277" i="8"/>
  <c r="X277" i="8"/>
  <c r="W277" i="8"/>
  <c r="V277" i="8"/>
  <c r="U277" i="8"/>
  <c r="AE277" i="8" s="1"/>
  <c r="T277" i="8"/>
  <c r="S277" i="8"/>
  <c r="AD276" i="8"/>
  <c r="AC276" i="8"/>
  <c r="AB276" i="8"/>
  <c r="AA276" i="8"/>
  <c r="Z276" i="8"/>
  <c r="Y276" i="8"/>
  <c r="X276" i="8"/>
  <c r="W276" i="8"/>
  <c r="V276" i="8"/>
  <c r="U276" i="8"/>
  <c r="AE276" i="8" s="1"/>
  <c r="T276" i="8"/>
  <c r="S276" i="8"/>
  <c r="AD275" i="8"/>
  <c r="AC275" i="8"/>
  <c r="AB275" i="8"/>
  <c r="AA275" i="8"/>
  <c r="Z275" i="8"/>
  <c r="Y275" i="8"/>
  <c r="X275" i="8"/>
  <c r="W275" i="8"/>
  <c r="V275" i="8"/>
  <c r="U275" i="8"/>
  <c r="AE275" i="8" s="1"/>
  <c r="T275" i="8"/>
  <c r="S275" i="8"/>
  <c r="AD274" i="8"/>
  <c r="AC274" i="8"/>
  <c r="AB274" i="8"/>
  <c r="AA274" i="8"/>
  <c r="Z274" i="8"/>
  <c r="Y274" i="8"/>
  <c r="X274" i="8"/>
  <c r="W274" i="8"/>
  <c r="V274" i="8"/>
  <c r="U274" i="8"/>
  <c r="AE274" i="8" s="1"/>
  <c r="T274" i="8"/>
  <c r="S274" i="8"/>
  <c r="AD273" i="8"/>
  <c r="AC273" i="8"/>
  <c r="AB273" i="8"/>
  <c r="AA273" i="8"/>
  <c r="Z273" i="8"/>
  <c r="Y273" i="8"/>
  <c r="X273" i="8"/>
  <c r="W273" i="8"/>
  <c r="V273" i="8"/>
  <c r="U273" i="8"/>
  <c r="AE273" i="8" s="1"/>
  <c r="T273" i="8"/>
  <c r="S273" i="8"/>
  <c r="AD272" i="8"/>
  <c r="AC272" i="8"/>
  <c r="AB272" i="8"/>
  <c r="AA272" i="8"/>
  <c r="Z272" i="8"/>
  <c r="Y272" i="8"/>
  <c r="X272" i="8"/>
  <c r="W272" i="8"/>
  <c r="V272" i="8"/>
  <c r="U272" i="8"/>
  <c r="AE272" i="8" s="1"/>
  <c r="T272" i="8"/>
  <c r="S272" i="8"/>
  <c r="AD271" i="8"/>
  <c r="AC271" i="8"/>
  <c r="AB271" i="8"/>
  <c r="AA271" i="8"/>
  <c r="Z271" i="8"/>
  <c r="Y271" i="8"/>
  <c r="X271" i="8"/>
  <c r="W271" i="8"/>
  <c r="V271" i="8"/>
  <c r="U271" i="8"/>
  <c r="AE271" i="8" s="1"/>
  <c r="T271" i="8"/>
  <c r="S271" i="8"/>
  <c r="AD270" i="8"/>
  <c r="AC270" i="8"/>
  <c r="AB270" i="8"/>
  <c r="AA270" i="8"/>
  <c r="Z270" i="8"/>
  <c r="Y270" i="8"/>
  <c r="X270" i="8"/>
  <c r="W270" i="8"/>
  <c r="V270" i="8"/>
  <c r="U270" i="8"/>
  <c r="AE270" i="8" s="1"/>
  <c r="T270" i="8"/>
  <c r="S270" i="8"/>
  <c r="AD269" i="8"/>
  <c r="AC269" i="8"/>
  <c r="AB269" i="8"/>
  <c r="AA269" i="8"/>
  <c r="Z269" i="8"/>
  <c r="Y269" i="8"/>
  <c r="X269" i="8"/>
  <c r="W269" i="8"/>
  <c r="V269" i="8"/>
  <c r="U269" i="8"/>
  <c r="AE269" i="8" s="1"/>
  <c r="T269" i="8"/>
  <c r="S269" i="8"/>
  <c r="AD268" i="8"/>
  <c r="AC268" i="8"/>
  <c r="AB268" i="8"/>
  <c r="AA268" i="8"/>
  <c r="Z268" i="8"/>
  <c r="Y268" i="8"/>
  <c r="X268" i="8"/>
  <c r="W268" i="8"/>
  <c r="V268" i="8"/>
  <c r="U268" i="8"/>
  <c r="AE268" i="8" s="1"/>
  <c r="T268" i="8"/>
  <c r="S268" i="8"/>
  <c r="AD267" i="8"/>
  <c r="AC267" i="8"/>
  <c r="AB267" i="8"/>
  <c r="AA267" i="8"/>
  <c r="Z267" i="8"/>
  <c r="Y267" i="8"/>
  <c r="X267" i="8"/>
  <c r="W267" i="8"/>
  <c r="V267" i="8"/>
  <c r="U267" i="8"/>
  <c r="AE267" i="8" s="1"/>
  <c r="T267" i="8"/>
  <c r="S267" i="8"/>
  <c r="AD266" i="8"/>
  <c r="AC266" i="8"/>
  <c r="AB266" i="8"/>
  <c r="AA266" i="8"/>
  <c r="Z266" i="8"/>
  <c r="Y266" i="8"/>
  <c r="X266" i="8"/>
  <c r="W266" i="8"/>
  <c r="V266" i="8"/>
  <c r="U266" i="8"/>
  <c r="AE266" i="8" s="1"/>
  <c r="T266" i="8"/>
  <c r="S266" i="8"/>
  <c r="AD265" i="8"/>
  <c r="AC265" i="8"/>
  <c r="AB265" i="8"/>
  <c r="AA265" i="8"/>
  <c r="Z265" i="8"/>
  <c r="Y265" i="8"/>
  <c r="X265" i="8"/>
  <c r="W265" i="8"/>
  <c r="V265" i="8"/>
  <c r="U265" i="8"/>
  <c r="AE265" i="8" s="1"/>
  <c r="T265" i="8"/>
  <c r="S265" i="8"/>
  <c r="AD264" i="8"/>
  <c r="AC264" i="8"/>
  <c r="AB264" i="8"/>
  <c r="AA264" i="8"/>
  <c r="Z264" i="8"/>
  <c r="Y264" i="8"/>
  <c r="X264" i="8"/>
  <c r="W264" i="8"/>
  <c r="V264" i="8"/>
  <c r="U264" i="8"/>
  <c r="AE264" i="8" s="1"/>
  <c r="T264" i="8"/>
  <c r="S264" i="8"/>
  <c r="AD263" i="8"/>
  <c r="AC263" i="8"/>
  <c r="AB263" i="8"/>
  <c r="AA263" i="8"/>
  <c r="Z263" i="8"/>
  <c r="Y263" i="8"/>
  <c r="X263" i="8"/>
  <c r="W263" i="8"/>
  <c r="V263" i="8"/>
  <c r="U263" i="8"/>
  <c r="AE263" i="8" s="1"/>
  <c r="T263" i="8"/>
  <c r="S263" i="8"/>
  <c r="AD262" i="8"/>
  <c r="AC262" i="8"/>
  <c r="AB262" i="8"/>
  <c r="AA262" i="8"/>
  <c r="Z262" i="8"/>
  <c r="Y262" i="8"/>
  <c r="X262" i="8"/>
  <c r="W262" i="8"/>
  <c r="V262" i="8"/>
  <c r="U262" i="8"/>
  <c r="AE262" i="8" s="1"/>
  <c r="T262" i="8"/>
  <c r="S262" i="8"/>
  <c r="AD261" i="8"/>
  <c r="AC261" i="8"/>
  <c r="AB261" i="8"/>
  <c r="AA261" i="8"/>
  <c r="Z261" i="8"/>
  <c r="Y261" i="8"/>
  <c r="X261" i="8"/>
  <c r="W261" i="8"/>
  <c r="V261" i="8"/>
  <c r="U261" i="8"/>
  <c r="AE261" i="8" s="1"/>
  <c r="T261" i="8"/>
  <c r="S261" i="8"/>
  <c r="AD260" i="8"/>
  <c r="AC260" i="8"/>
  <c r="AB260" i="8"/>
  <c r="AA260" i="8"/>
  <c r="Z260" i="8"/>
  <c r="Y260" i="8"/>
  <c r="X260" i="8"/>
  <c r="W260" i="8"/>
  <c r="V260" i="8"/>
  <c r="U260" i="8"/>
  <c r="AE260" i="8" s="1"/>
  <c r="T260" i="8"/>
  <c r="S260" i="8"/>
  <c r="AD259" i="8"/>
  <c r="AC259" i="8"/>
  <c r="AB259" i="8"/>
  <c r="AA259" i="8"/>
  <c r="Z259" i="8"/>
  <c r="Y259" i="8"/>
  <c r="X259" i="8"/>
  <c r="W259" i="8"/>
  <c r="V259" i="8"/>
  <c r="U259" i="8"/>
  <c r="AE259" i="8" s="1"/>
  <c r="T259" i="8"/>
  <c r="S259" i="8"/>
  <c r="AD258" i="8"/>
  <c r="AC258" i="8"/>
  <c r="AB258" i="8"/>
  <c r="AA258" i="8"/>
  <c r="Z258" i="8"/>
  <c r="Y258" i="8"/>
  <c r="X258" i="8"/>
  <c r="W258" i="8"/>
  <c r="V258" i="8"/>
  <c r="U258" i="8"/>
  <c r="AE258" i="8" s="1"/>
  <c r="T258" i="8"/>
  <c r="S258" i="8"/>
  <c r="AD257" i="8"/>
  <c r="AC257" i="8"/>
  <c r="AB257" i="8"/>
  <c r="AA257" i="8"/>
  <c r="Z257" i="8"/>
  <c r="Y257" i="8"/>
  <c r="X257" i="8"/>
  <c r="W257" i="8"/>
  <c r="V257" i="8"/>
  <c r="U257" i="8"/>
  <c r="AE257" i="8" s="1"/>
  <c r="T257" i="8"/>
  <c r="S257" i="8"/>
  <c r="AD256" i="8"/>
  <c r="AC256" i="8"/>
  <c r="AB256" i="8"/>
  <c r="AA256" i="8"/>
  <c r="Z256" i="8"/>
  <c r="Y256" i="8"/>
  <c r="X256" i="8"/>
  <c r="W256" i="8"/>
  <c r="V256" i="8"/>
  <c r="U256" i="8"/>
  <c r="AE256" i="8" s="1"/>
  <c r="T256" i="8"/>
  <c r="S256" i="8"/>
  <c r="AD255" i="8"/>
  <c r="AC255" i="8"/>
  <c r="AB255" i="8"/>
  <c r="AA255" i="8"/>
  <c r="Z255" i="8"/>
  <c r="Y255" i="8"/>
  <c r="X255" i="8"/>
  <c r="W255" i="8"/>
  <c r="V255" i="8"/>
  <c r="U255" i="8"/>
  <c r="AE255" i="8" s="1"/>
  <c r="T255" i="8"/>
  <c r="S255" i="8"/>
  <c r="AD254" i="8"/>
  <c r="AC254" i="8"/>
  <c r="AB254" i="8"/>
  <c r="AA254" i="8"/>
  <c r="Z254" i="8"/>
  <c r="Y254" i="8"/>
  <c r="X254" i="8"/>
  <c r="W254" i="8"/>
  <c r="V254" i="8"/>
  <c r="U254" i="8"/>
  <c r="AE254" i="8" s="1"/>
  <c r="T254" i="8"/>
  <c r="S254" i="8"/>
  <c r="AD253" i="8"/>
  <c r="AC253" i="8"/>
  <c r="AB253" i="8"/>
  <c r="AA253" i="8"/>
  <c r="Z253" i="8"/>
  <c r="Y253" i="8"/>
  <c r="X253" i="8"/>
  <c r="W253" i="8"/>
  <c r="V253" i="8"/>
  <c r="U253" i="8"/>
  <c r="AE253" i="8" s="1"/>
  <c r="T253" i="8"/>
  <c r="S253" i="8"/>
  <c r="AD252" i="8"/>
  <c r="AC252" i="8"/>
  <c r="AB252" i="8"/>
  <c r="AA252" i="8"/>
  <c r="Z252" i="8"/>
  <c r="Y252" i="8"/>
  <c r="X252" i="8"/>
  <c r="W252" i="8"/>
  <c r="V252" i="8"/>
  <c r="U252" i="8"/>
  <c r="AE252" i="8" s="1"/>
  <c r="T252" i="8"/>
  <c r="S252" i="8"/>
  <c r="AD251" i="8"/>
  <c r="AC251" i="8"/>
  <c r="AB251" i="8"/>
  <c r="AA251" i="8"/>
  <c r="Z251" i="8"/>
  <c r="Y251" i="8"/>
  <c r="X251" i="8"/>
  <c r="W251" i="8"/>
  <c r="V251" i="8"/>
  <c r="U251" i="8"/>
  <c r="AE251" i="8" s="1"/>
  <c r="T251" i="8"/>
  <c r="S251" i="8"/>
  <c r="AD248" i="8"/>
  <c r="AC248" i="8"/>
  <c r="AB248" i="8"/>
  <c r="AA248" i="8"/>
  <c r="Z248" i="8"/>
  <c r="Y248" i="8"/>
  <c r="X248" i="8"/>
  <c r="W248" i="8"/>
  <c r="V248" i="8"/>
  <c r="U248" i="8"/>
  <c r="AE248" i="8" s="1"/>
  <c r="T248" i="8"/>
  <c r="S248" i="8"/>
  <c r="AD247" i="8"/>
  <c r="AC247" i="8"/>
  <c r="AB247" i="8"/>
  <c r="AA247" i="8"/>
  <c r="Z247" i="8"/>
  <c r="Y247" i="8"/>
  <c r="X247" i="8"/>
  <c r="W247" i="8"/>
  <c r="V247" i="8"/>
  <c r="U247" i="8"/>
  <c r="AE247" i="8" s="1"/>
  <c r="T247" i="8"/>
  <c r="S247" i="8"/>
  <c r="AD246" i="8"/>
  <c r="AC246" i="8"/>
  <c r="AB246" i="8"/>
  <c r="AA246" i="8"/>
  <c r="Z246" i="8"/>
  <c r="Y246" i="8"/>
  <c r="X246" i="8"/>
  <c r="W246" i="8"/>
  <c r="V246" i="8"/>
  <c r="U246" i="8"/>
  <c r="AE246" i="8" s="1"/>
  <c r="T246" i="8"/>
  <c r="S246" i="8"/>
  <c r="AD245" i="8"/>
  <c r="AC245" i="8"/>
  <c r="AB245" i="8"/>
  <c r="AA245" i="8"/>
  <c r="Z245" i="8"/>
  <c r="Y245" i="8"/>
  <c r="X245" i="8"/>
  <c r="W245" i="8"/>
  <c r="V245" i="8"/>
  <c r="U245" i="8"/>
  <c r="AE245" i="8" s="1"/>
  <c r="T245" i="8"/>
  <c r="S245" i="8"/>
  <c r="AD244" i="8"/>
  <c r="AC244" i="8"/>
  <c r="AB244" i="8"/>
  <c r="AA244" i="8"/>
  <c r="Z244" i="8"/>
  <c r="Y244" i="8"/>
  <c r="X244" i="8"/>
  <c r="W244" i="8"/>
  <c r="V244" i="8"/>
  <c r="U244" i="8"/>
  <c r="AE244" i="8" s="1"/>
  <c r="T244" i="8"/>
  <c r="S244" i="8"/>
  <c r="AD243" i="8"/>
  <c r="AC243" i="8"/>
  <c r="AB243" i="8"/>
  <c r="AA243" i="8"/>
  <c r="Z243" i="8"/>
  <c r="Y243" i="8"/>
  <c r="X243" i="8"/>
  <c r="W243" i="8"/>
  <c r="V243" i="8"/>
  <c r="U243" i="8"/>
  <c r="AE243" i="8" s="1"/>
  <c r="T243" i="8"/>
  <c r="S243" i="8"/>
  <c r="AD242" i="8"/>
  <c r="AC242" i="8"/>
  <c r="AB242" i="8"/>
  <c r="AA242" i="8"/>
  <c r="Z242" i="8"/>
  <c r="Y242" i="8"/>
  <c r="X242" i="8"/>
  <c r="W242" i="8"/>
  <c r="V242" i="8"/>
  <c r="U242" i="8"/>
  <c r="AE242" i="8" s="1"/>
  <c r="T242" i="8"/>
  <c r="S242" i="8"/>
  <c r="AD241" i="8"/>
  <c r="AC241" i="8"/>
  <c r="AB241" i="8"/>
  <c r="AA241" i="8"/>
  <c r="Z241" i="8"/>
  <c r="Y241" i="8"/>
  <c r="X241" i="8"/>
  <c r="W241" i="8"/>
  <c r="V241" i="8"/>
  <c r="U241" i="8"/>
  <c r="AE241" i="8" s="1"/>
  <c r="T241" i="8"/>
  <c r="S241" i="8"/>
  <c r="AD240" i="8"/>
  <c r="AC240" i="8"/>
  <c r="AB240" i="8"/>
  <c r="AA240" i="8"/>
  <c r="Z240" i="8"/>
  <c r="Y240" i="8"/>
  <c r="X240" i="8"/>
  <c r="W240" i="8"/>
  <c r="V240" i="8"/>
  <c r="U240" i="8"/>
  <c r="AE240" i="8" s="1"/>
  <c r="T240" i="8"/>
  <c r="S240" i="8"/>
  <c r="AD239" i="8"/>
  <c r="AC239" i="8"/>
  <c r="AB239" i="8"/>
  <c r="AA239" i="8"/>
  <c r="Z239" i="8"/>
  <c r="Y239" i="8"/>
  <c r="X239" i="8"/>
  <c r="W239" i="8"/>
  <c r="V239" i="8"/>
  <c r="U239" i="8"/>
  <c r="AE239" i="8" s="1"/>
  <c r="T239" i="8"/>
  <c r="S239" i="8"/>
  <c r="AD238" i="8"/>
  <c r="AC238" i="8"/>
  <c r="AB238" i="8"/>
  <c r="AA238" i="8"/>
  <c r="Z238" i="8"/>
  <c r="Y238" i="8"/>
  <c r="X238" i="8"/>
  <c r="W238" i="8"/>
  <c r="V238" i="8"/>
  <c r="U238" i="8"/>
  <c r="AE238" i="8" s="1"/>
  <c r="T238" i="8"/>
  <c r="S238" i="8"/>
  <c r="AD237" i="8"/>
  <c r="AC237" i="8"/>
  <c r="AB237" i="8"/>
  <c r="AA237" i="8"/>
  <c r="Z237" i="8"/>
  <c r="Y237" i="8"/>
  <c r="X237" i="8"/>
  <c r="W237" i="8"/>
  <c r="V237" i="8"/>
  <c r="U237" i="8"/>
  <c r="AE237" i="8" s="1"/>
  <c r="T237" i="8"/>
  <c r="S237" i="8"/>
  <c r="AD236" i="8"/>
  <c r="AC236" i="8"/>
  <c r="AB236" i="8"/>
  <c r="AA236" i="8"/>
  <c r="Z236" i="8"/>
  <c r="Y236" i="8"/>
  <c r="X236" i="8"/>
  <c r="W236" i="8"/>
  <c r="V236" i="8"/>
  <c r="U236" i="8"/>
  <c r="AE236" i="8" s="1"/>
  <c r="T236" i="8"/>
  <c r="S236" i="8"/>
  <c r="AD235" i="8"/>
  <c r="AC235" i="8"/>
  <c r="AB235" i="8"/>
  <c r="AA235" i="8"/>
  <c r="Z235" i="8"/>
  <c r="Y235" i="8"/>
  <c r="X235" i="8"/>
  <c r="W235" i="8"/>
  <c r="V235" i="8"/>
  <c r="U235" i="8"/>
  <c r="AE235" i="8" s="1"/>
  <c r="T235" i="8"/>
  <c r="S235" i="8"/>
  <c r="AD234" i="8"/>
  <c r="AC234" i="8"/>
  <c r="AB234" i="8"/>
  <c r="AA234" i="8"/>
  <c r="Z234" i="8"/>
  <c r="Y234" i="8"/>
  <c r="X234" i="8"/>
  <c r="W234" i="8"/>
  <c r="V234" i="8"/>
  <c r="U234" i="8"/>
  <c r="AE234" i="8" s="1"/>
  <c r="T234" i="8"/>
  <c r="S234" i="8"/>
  <c r="AD233" i="8"/>
  <c r="AC233" i="8"/>
  <c r="AB233" i="8"/>
  <c r="AA233" i="8"/>
  <c r="Z233" i="8"/>
  <c r="Y233" i="8"/>
  <c r="X233" i="8"/>
  <c r="W233" i="8"/>
  <c r="V233" i="8"/>
  <c r="U233" i="8"/>
  <c r="AE233" i="8" s="1"/>
  <c r="T233" i="8"/>
  <c r="S233" i="8"/>
  <c r="AD232" i="8"/>
  <c r="AC232" i="8"/>
  <c r="AB232" i="8"/>
  <c r="AA232" i="8"/>
  <c r="Z232" i="8"/>
  <c r="Y232" i="8"/>
  <c r="X232" i="8"/>
  <c r="W232" i="8"/>
  <c r="V232" i="8"/>
  <c r="U232" i="8"/>
  <c r="AE232" i="8" s="1"/>
  <c r="T232" i="8"/>
  <c r="S232" i="8"/>
  <c r="AD231" i="8"/>
  <c r="AC231" i="8"/>
  <c r="AB231" i="8"/>
  <c r="AA231" i="8"/>
  <c r="Z231" i="8"/>
  <c r="Y231" i="8"/>
  <c r="X231" i="8"/>
  <c r="W231" i="8"/>
  <c r="V231" i="8"/>
  <c r="U231" i="8"/>
  <c r="AE231" i="8" s="1"/>
  <c r="T231" i="8"/>
  <c r="S231" i="8"/>
  <c r="AD230" i="8"/>
  <c r="AC230" i="8"/>
  <c r="AB230" i="8"/>
  <c r="AA230" i="8"/>
  <c r="Z230" i="8"/>
  <c r="Y230" i="8"/>
  <c r="X230" i="8"/>
  <c r="W230" i="8"/>
  <c r="V230" i="8"/>
  <c r="U230" i="8"/>
  <c r="AE230" i="8" s="1"/>
  <c r="T230" i="8"/>
  <c r="S230" i="8"/>
  <c r="AD229" i="8"/>
  <c r="AC229" i="8"/>
  <c r="AB229" i="8"/>
  <c r="AA229" i="8"/>
  <c r="Z229" i="8"/>
  <c r="Y229" i="8"/>
  <c r="X229" i="8"/>
  <c r="W229" i="8"/>
  <c r="V229" i="8"/>
  <c r="U229" i="8"/>
  <c r="AE229" i="8" s="1"/>
  <c r="T229" i="8"/>
  <c r="S229" i="8"/>
  <c r="AD228" i="8"/>
  <c r="AC228" i="8"/>
  <c r="AB228" i="8"/>
  <c r="AA228" i="8"/>
  <c r="Z228" i="8"/>
  <c r="Y228" i="8"/>
  <c r="X228" i="8"/>
  <c r="W228" i="8"/>
  <c r="V228" i="8"/>
  <c r="U228" i="8"/>
  <c r="AE228" i="8" s="1"/>
  <c r="T228" i="8"/>
  <c r="S228" i="8"/>
  <c r="AD227" i="8"/>
  <c r="AC227" i="8"/>
  <c r="AB227" i="8"/>
  <c r="AA227" i="8"/>
  <c r="Z227" i="8"/>
  <c r="Y227" i="8"/>
  <c r="X227" i="8"/>
  <c r="W227" i="8"/>
  <c r="V227" i="8"/>
  <c r="U227" i="8"/>
  <c r="AE227" i="8" s="1"/>
  <c r="T227" i="8"/>
  <c r="S227" i="8"/>
  <c r="AD226" i="8"/>
  <c r="AC226" i="8"/>
  <c r="AB226" i="8"/>
  <c r="AA226" i="8"/>
  <c r="Z226" i="8"/>
  <c r="Y226" i="8"/>
  <c r="X226" i="8"/>
  <c r="W226" i="8"/>
  <c r="V226" i="8"/>
  <c r="U226" i="8"/>
  <c r="AE226" i="8" s="1"/>
  <c r="T226" i="8"/>
  <c r="S226" i="8"/>
  <c r="AD225" i="8"/>
  <c r="AC225" i="8"/>
  <c r="AB225" i="8"/>
  <c r="AA225" i="8"/>
  <c r="Z225" i="8"/>
  <c r="Y225" i="8"/>
  <c r="X225" i="8"/>
  <c r="W225" i="8"/>
  <c r="V225" i="8"/>
  <c r="U225" i="8"/>
  <c r="AE225" i="8" s="1"/>
  <c r="T225" i="8"/>
  <c r="S225" i="8"/>
  <c r="AD224" i="8"/>
  <c r="AC224" i="8"/>
  <c r="AB224" i="8"/>
  <c r="AA224" i="8"/>
  <c r="Z224" i="8"/>
  <c r="Y224" i="8"/>
  <c r="X224" i="8"/>
  <c r="W224" i="8"/>
  <c r="V224" i="8"/>
  <c r="U224" i="8"/>
  <c r="AE224" i="8" s="1"/>
  <c r="T224" i="8"/>
  <c r="S224" i="8"/>
  <c r="AD223" i="8"/>
  <c r="AC223" i="8"/>
  <c r="AB223" i="8"/>
  <c r="AA223" i="8"/>
  <c r="Z223" i="8"/>
  <c r="Y223" i="8"/>
  <c r="X223" i="8"/>
  <c r="W223" i="8"/>
  <c r="V223" i="8"/>
  <c r="U223" i="8"/>
  <c r="AE223" i="8" s="1"/>
  <c r="T223" i="8"/>
  <c r="S223" i="8"/>
  <c r="R249" i="8"/>
  <c r="Q249" i="8"/>
  <c r="P249" i="8"/>
  <c r="O249" i="8"/>
  <c r="N249" i="8"/>
  <c r="M249" i="8"/>
  <c r="L249" i="8"/>
  <c r="K249" i="8"/>
  <c r="J249" i="8"/>
  <c r="I249" i="8"/>
  <c r="H249" i="8"/>
  <c r="AD221" i="8"/>
  <c r="AC221" i="8"/>
  <c r="AB221" i="8"/>
  <c r="AA221" i="8"/>
  <c r="Z221" i="8"/>
  <c r="Y221" i="8"/>
  <c r="X221" i="8"/>
  <c r="W221" i="8"/>
  <c r="V221" i="8"/>
  <c r="U221" i="8"/>
  <c r="AE221" i="8" s="1"/>
  <c r="T221" i="8"/>
  <c r="S221" i="8"/>
  <c r="AD220" i="8"/>
  <c r="AC220" i="8"/>
  <c r="AB220" i="8"/>
  <c r="AA220" i="8"/>
  <c r="Z220" i="8"/>
  <c r="Y220" i="8"/>
  <c r="X220" i="8"/>
  <c r="W220" i="8"/>
  <c r="V220" i="8"/>
  <c r="U220" i="8"/>
  <c r="AE220" i="8" s="1"/>
  <c r="T220" i="8"/>
  <c r="S220" i="8"/>
  <c r="AD219" i="8"/>
  <c r="AC219" i="8"/>
  <c r="AB219" i="8"/>
  <c r="AA219" i="8"/>
  <c r="Z219" i="8"/>
  <c r="Y219" i="8"/>
  <c r="X219" i="8"/>
  <c r="W219" i="8"/>
  <c r="V219" i="8"/>
  <c r="U219" i="8"/>
  <c r="AE219" i="8" s="1"/>
  <c r="T219" i="8"/>
  <c r="S219" i="8"/>
  <c r="AD218" i="8"/>
  <c r="AC218" i="8"/>
  <c r="AB218" i="8"/>
  <c r="AA218" i="8"/>
  <c r="Z218" i="8"/>
  <c r="Y218" i="8"/>
  <c r="X218" i="8"/>
  <c r="W218" i="8"/>
  <c r="V218" i="8"/>
  <c r="U218" i="8"/>
  <c r="AE218" i="8" s="1"/>
  <c r="T218" i="8"/>
  <c r="S218" i="8"/>
  <c r="AD215" i="8"/>
  <c r="AC215" i="8"/>
  <c r="AB215" i="8"/>
  <c r="AA215" i="8"/>
  <c r="Z215" i="8"/>
  <c r="Y215" i="8"/>
  <c r="X215" i="8"/>
  <c r="W215" i="8"/>
  <c r="V215" i="8"/>
  <c r="U215" i="8"/>
  <c r="AE215" i="8" s="1"/>
  <c r="T215" i="8"/>
  <c r="S215" i="8"/>
  <c r="AD214" i="8"/>
  <c r="AC214" i="8"/>
  <c r="AB214" i="8"/>
  <c r="AA214" i="8"/>
  <c r="Z214" i="8"/>
  <c r="Y214" i="8"/>
  <c r="X214" i="8"/>
  <c r="W214" i="8"/>
  <c r="V214" i="8"/>
  <c r="U214" i="8"/>
  <c r="AE214" i="8" s="1"/>
  <c r="T214" i="8"/>
  <c r="S214" i="8"/>
  <c r="AD213" i="8"/>
  <c r="AC213" i="8"/>
  <c r="AB213" i="8"/>
  <c r="AA213" i="8"/>
  <c r="Z213" i="8"/>
  <c r="Y213" i="8"/>
  <c r="X213" i="8"/>
  <c r="W213" i="8"/>
  <c r="V213" i="8"/>
  <c r="U213" i="8"/>
  <c r="AE213" i="8" s="1"/>
  <c r="T213" i="8"/>
  <c r="S213" i="8"/>
  <c r="AD212" i="8"/>
  <c r="AC212" i="8"/>
  <c r="AB212" i="8"/>
  <c r="AA212" i="8"/>
  <c r="Z212" i="8"/>
  <c r="Y212" i="8"/>
  <c r="X212" i="8"/>
  <c r="W212" i="8"/>
  <c r="V212" i="8"/>
  <c r="U212" i="8"/>
  <c r="AE212" i="8" s="1"/>
  <c r="T212" i="8"/>
  <c r="S212" i="8"/>
  <c r="AD204" i="8"/>
  <c r="AC204" i="8"/>
  <c r="AB204" i="8"/>
  <c r="AA204" i="8"/>
  <c r="Z204" i="8"/>
  <c r="Y204" i="8"/>
  <c r="X204" i="8"/>
  <c r="W204" i="8"/>
  <c r="V204" i="8"/>
  <c r="U204" i="8"/>
  <c r="AE204" i="8" s="1"/>
  <c r="T204" i="8"/>
  <c r="S204" i="8"/>
  <c r="AD203" i="8"/>
  <c r="AC203" i="8"/>
  <c r="AB203" i="8"/>
  <c r="AA203" i="8"/>
  <c r="Z203" i="8"/>
  <c r="Y203" i="8"/>
  <c r="X203" i="8"/>
  <c r="W203" i="8"/>
  <c r="V203" i="8"/>
  <c r="U203" i="8"/>
  <c r="AE203" i="8" s="1"/>
  <c r="T203" i="8"/>
  <c r="S203" i="8"/>
  <c r="AD202" i="8"/>
  <c r="AC202" i="8"/>
  <c r="AB202" i="8"/>
  <c r="AA202" i="8"/>
  <c r="Z202" i="8"/>
  <c r="Y202" i="8"/>
  <c r="X202" i="8"/>
  <c r="W202" i="8"/>
  <c r="V202" i="8"/>
  <c r="U202" i="8"/>
  <c r="AE202" i="8" s="1"/>
  <c r="T202" i="8"/>
  <c r="S202" i="8"/>
  <c r="AD201" i="8"/>
  <c r="AC201" i="8"/>
  <c r="AB201" i="8"/>
  <c r="AA201" i="8"/>
  <c r="Z201" i="8"/>
  <c r="Y201" i="8"/>
  <c r="X201" i="8"/>
  <c r="W201" i="8"/>
  <c r="V201" i="8"/>
  <c r="U201" i="8"/>
  <c r="AE201" i="8" s="1"/>
  <c r="T201" i="8"/>
  <c r="S201" i="8"/>
  <c r="AD200" i="8"/>
  <c r="AC200" i="8"/>
  <c r="AB200" i="8"/>
  <c r="AA200" i="8"/>
  <c r="Z200" i="8"/>
  <c r="Y200" i="8"/>
  <c r="X200" i="8"/>
  <c r="W200" i="8"/>
  <c r="V200" i="8"/>
  <c r="U200" i="8"/>
  <c r="AE200" i="8" s="1"/>
  <c r="T200" i="8"/>
  <c r="S200" i="8"/>
  <c r="AD199" i="8"/>
  <c r="AC199" i="8"/>
  <c r="AB199" i="8"/>
  <c r="AA199" i="8"/>
  <c r="Z199" i="8"/>
  <c r="Y199" i="8"/>
  <c r="X199" i="8"/>
  <c r="W199" i="8"/>
  <c r="V199" i="8"/>
  <c r="U199" i="8"/>
  <c r="AE199" i="8" s="1"/>
  <c r="T199" i="8"/>
  <c r="S199" i="8"/>
  <c r="AD198" i="8"/>
  <c r="AC198" i="8"/>
  <c r="AB198" i="8"/>
  <c r="AA198" i="8"/>
  <c r="Z198" i="8"/>
  <c r="Y198" i="8"/>
  <c r="X198" i="8"/>
  <c r="W198" i="8"/>
  <c r="V198" i="8"/>
  <c r="U198" i="8"/>
  <c r="AE198" i="8" s="1"/>
  <c r="T198" i="8"/>
  <c r="S198" i="8"/>
  <c r="AD197" i="8"/>
  <c r="AC197" i="8"/>
  <c r="AB197" i="8"/>
  <c r="AA197" i="8"/>
  <c r="Z197" i="8"/>
  <c r="Y197" i="8"/>
  <c r="X197" i="8"/>
  <c r="W197" i="8"/>
  <c r="V197" i="8"/>
  <c r="U197" i="8"/>
  <c r="AE197" i="8" s="1"/>
  <c r="T197" i="8"/>
  <c r="S197" i="8"/>
  <c r="AD196" i="8"/>
  <c r="AC196" i="8"/>
  <c r="AB196" i="8"/>
  <c r="AA196" i="8"/>
  <c r="Z196" i="8"/>
  <c r="Y196" i="8"/>
  <c r="X196" i="8"/>
  <c r="W196" i="8"/>
  <c r="V196" i="8"/>
  <c r="U196" i="8"/>
  <c r="AE196" i="8" s="1"/>
  <c r="T196" i="8"/>
  <c r="S196" i="8"/>
  <c r="AD195" i="8"/>
  <c r="AC195" i="8"/>
  <c r="AB195" i="8"/>
  <c r="AA195" i="8"/>
  <c r="Z195" i="8"/>
  <c r="Y195" i="8"/>
  <c r="X195" i="8"/>
  <c r="W195" i="8"/>
  <c r="V195" i="8"/>
  <c r="U195" i="8"/>
  <c r="AE195" i="8" s="1"/>
  <c r="T195" i="8"/>
  <c r="S195" i="8"/>
  <c r="AD194" i="8"/>
  <c r="AC194" i="8"/>
  <c r="AB194" i="8"/>
  <c r="AA194" i="8"/>
  <c r="Z194" i="8"/>
  <c r="Y194" i="8"/>
  <c r="X194" i="8"/>
  <c r="W194" i="8"/>
  <c r="V194" i="8"/>
  <c r="U194" i="8"/>
  <c r="AE194" i="8" s="1"/>
  <c r="T194" i="8"/>
  <c r="S194" i="8"/>
  <c r="AD193" i="8"/>
  <c r="AC193" i="8"/>
  <c r="AB193" i="8"/>
  <c r="AA193" i="8"/>
  <c r="Z193" i="8"/>
  <c r="Y193" i="8"/>
  <c r="X193" i="8"/>
  <c r="W193" i="8"/>
  <c r="V193" i="8"/>
  <c r="U193" i="8"/>
  <c r="AE193" i="8" s="1"/>
  <c r="T193" i="8"/>
  <c r="S193" i="8"/>
  <c r="AD192" i="8"/>
  <c r="AC192" i="8"/>
  <c r="AB192" i="8"/>
  <c r="AA192" i="8"/>
  <c r="Z192" i="8"/>
  <c r="Y192" i="8"/>
  <c r="X192" i="8"/>
  <c r="W192" i="8"/>
  <c r="V192" i="8"/>
  <c r="U192" i="8"/>
  <c r="AE192" i="8" s="1"/>
  <c r="T192" i="8"/>
  <c r="S192" i="8"/>
  <c r="AD191" i="8"/>
  <c r="AC191" i="8"/>
  <c r="AB191" i="8"/>
  <c r="AA191" i="8"/>
  <c r="Z191" i="8"/>
  <c r="Y191" i="8"/>
  <c r="X191" i="8"/>
  <c r="W191" i="8"/>
  <c r="V191" i="8"/>
  <c r="U191" i="8"/>
  <c r="AE191" i="8" s="1"/>
  <c r="T191" i="8"/>
  <c r="S191" i="8"/>
  <c r="AD190" i="8"/>
  <c r="AC190" i="8"/>
  <c r="AB190" i="8"/>
  <c r="AA190" i="8"/>
  <c r="Z190" i="8"/>
  <c r="Y190" i="8"/>
  <c r="X190" i="8"/>
  <c r="W190" i="8"/>
  <c r="V190" i="8"/>
  <c r="U190" i="8"/>
  <c r="AE190" i="8" s="1"/>
  <c r="T190" i="8"/>
  <c r="S190" i="8"/>
  <c r="AD189" i="8"/>
  <c r="AC189" i="8"/>
  <c r="AB189" i="8"/>
  <c r="AA189" i="8"/>
  <c r="Z189" i="8"/>
  <c r="Y189" i="8"/>
  <c r="X189" i="8"/>
  <c r="W189" i="8"/>
  <c r="V189" i="8"/>
  <c r="U189" i="8"/>
  <c r="AE189" i="8" s="1"/>
  <c r="T189" i="8"/>
  <c r="S189" i="8"/>
  <c r="AD188" i="8"/>
  <c r="AC188" i="8"/>
  <c r="AB188" i="8"/>
  <c r="AA188" i="8"/>
  <c r="Z188" i="8"/>
  <c r="Y188" i="8"/>
  <c r="X188" i="8"/>
  <c r="W188" i="8"/>
  <c r="V188" i="8"/>
  <c r="U188" i="8"/>
  <c r="AE188" i="8" s="1"/>
  <c r="T188" i="8"/>
  <c r="S188" i="8"/>
  <c r="AD187" i="8"/>
  <c r="AC187" i="8"/>
  <c r="AB187" i="8"/>
  <c r="AA187" i="8"/>
  <c r="Z187" i="8"/>
  <c r="Y187" i="8"/>
  <c r="X187" i="8"/>
  <c r="W187" i="8"/>
  <c r="V187" i="8"/>
  <c r="U187" i="8"/>
  <c r="AE187" i="8" s="1"/>
  <c r="T187" i="8"/>
  <c r="S187" i="8"/>
  <c r="AD186" i="8"/>
  <c r="AC186" i="8"/>
  <c r="AB186" i="8"/>
  <c r="AA186" i="8"/>
  <c r="Z186" i="8"/>
  <c r="Y186" i="8"/>
  <c r="X186" i="8"/>
  <c r="W186" i="8"/>
  <c r="V186" i="8"/>
  <c r="U186" i="8"/>
  <c r="AE186" i="8" s="1"/>
  <c r="T186" i="8"/>
  <c r="S186" i="8"/>
  <c r="AD185" i="8"/>
  <c r="AC185" i="8"/>
  <c r="AB185" i="8"/>
  <c r="AA185" i="8"/>
  <c r="Z185" i="8"/>
  <c r="Y185" i="8"/>
  <c r="X185" i="8"/>
  <c r="W185" i="8"/>
  <c r="V185" i="8"/>
  <c r="U185" i="8"/>
  <c r="AE185" i="8" s="1"/>
  <c r="T185" i="8"/>
  <c r="S185" i="8"/>
  <c r="AD184" i="8"/>
  <c r="AC184" i="8"/>
  <c r="AB184" i="8"/>
  <c r="AA184" i="8"/>
  <c r="Z184" i="8"/>
  <c r="Y184" i="8"/>
  <c r="X184" i="8"/>
  <c r="W184" i="8"/>
  <c r="V184" i="8"/>
  <c r="U184" i="8"/>
  <c r="AE184" i="8" s="1"/>
  <c r="T184" i="8"/>
  <c r="S184" i="8"/>
  <c r="AD183" i="8"/>
  <c r="AC183" i="8"/>
  <c r="AB183" i="8"/>
  <c r="AA183" i="8"/>
  <c r="Z183" i="8"/>
  <c r="Y183" i="8"/>
  <c r="X183" i="8"/>
  <c r="W183" i="8"/>
  <c r="V183" i="8"/>
  <c r="U183" i="8"/>
  <c r="AE183" i="8" s="1"/>
  <c r="T183" i="8"/>
  <c r="S183" i="8"/>
  <c r="AD182" i="8"/>
  <c r="AC182" i="8"/>
  <c r="AB182" i="8"/>
  <c r="AA182" i="8"/>
  <c r="Z182" i="8"/>
  <c r="Y182" i="8"/>
  <c r="X182" i="8"/>
  <c r="W182" i="8"/>
  <c r="V182" i="8"/>
  <c r="U182" i="8"/>
  <c r="AE182" i="8" s="1"/>
  <c r="T182" i="8"/>
  <c r="S182" i="8"/>
  <c r="AD181" i="8"/>
  <c r="AC181" i="8"/>
  <c r="AB181" i="8"/>
  <c r="AA181" i="8"/>
  <c r="Z181" i="8"/>
  <c r="Y181" i="8"/>
  <c r="X181" i="8"/>
  <c r="W181" i="8"/>
  <c r="V181" i="8"/>
  <c r="U181" i="8"/>
  <c r="AE181" i="8" s="1"/>
  <c r="T181" i="8"/>
  <c r="S181" i="8"/>
  <c r="AD180" i="8"/>
  <c r="AC180" i="8"/>
  <c r="AB180" i="8"/>
  <c r="AA180" i="8"/>
  <c r="Z180" i="8"/>
  <c r="Y180" i="8"/>
  <c r="X180" i="8"/>
  <c r="W180" i="8"/>
  <c r="V180" i="8"/>
  <c r="U180" i="8"/>
  <c r="AE180" i="8" s="1"/>
  <c r="T180" i="8"/>
  <c r="S180" i="8"/>
  <c r="AD179" i="8"/>
  <c r="AC179" i="8"/>
  <c r="AB179" i="8"/>
  <c r="AA179" i="8"/>
  <c r="Z179" i="8"/>
  <c r="Y179" i="8"/>
  <c r="X179" i="8"/>
  <c r="W179" i="8"/>
  <c r="V179" i="8"/>
  <c r="U179" i="8"/>
  <c r="AE179" i="8" s="1"/>
  <c r="T179" i="8"/>
  <c r="S179" i="8"/>
  <c r="AD178" i="8"/>
  <c r="AC178" i="8"/>
  <c r="AB178" i="8"/>
  <c r="AA178" i="8"/>
  <c r="Z178" i="8"/>
  <c r="Y178" i="8"/>
  <c r="X178" i="8"/>
  <c r="W178" i="8"/>
  <c r="V178" i="8"/>
  <c r="U178" i="8"/>
  <c r="AE178" i="8" s="1"/>
  <c r="T178" i="8"/>
  <c r="S178" i="8"/>
  <c r="AD177" i="8"/>
  <c r="AC177" i="8"/>
  <c r="AB177" i="8"/>
  <c r="AA177" i="8"/>
  <c r="Z177" i="8"/>
  <c r="Y177" i="8"/>
  <c r="X177" i="8"/>
  <c r="W177" i="8"/>
  <c r="V177" i="8"/>
  <c r="U177" i="8"/>
  <c r="AE177" i="8" s="1"/>
  <c r="T177" i="8"/>
  <c r="S177" i="8"/>
  <c r="AD176" i="8"/>
  <c r="AC176" i="8"/>
  <c r="AB176" i="8"/>
  <c r="AA176" i="8"/>
  <c r="Z176" i="8"/>
  <c r="Y176" i="8"/>
  <c r="X176" i="8"/>
  <c r="W176" i="8"/>
  <c r="V176" i="8"/>
  <c r="U176" i="8"/>
  <c r="AE176" i="8" s="1"/>
  <c r="T176" i="8"/>
  <c r="S176" i="8"/>
  <c r="AD175" i="8"/>
  <c r="AC175" i="8"/>
  <c r="AB175" i="8"/>
  <c r="AA175" i="8"/>
  <c r="Z175" i="8"/>
  <c r="Y175" i="8"/>
  <c r="X175" i="8"/>
  <c r="W175" i="8"/>
  <c r="V175" i="8"/>
  <c r="U175" i="8"/>
  <c r="AE175" i="8" s="1"/>
  <c r="T175" i="8"/>
  <c r="S175" i="8"/>
  <c r="AD174" i="8"/>
  <c r="AC174" i="8"/>
  <c r="AB174" i="8"/>
  <c r="AA174" i="8"/>
  <c r="Z174" i="8"/>
  <c r="Y174" i="8"/>
  <c r="X174" i="8"/>
  <c r="W174" i="8"/>
  <c r="V174" i="8"/>
  <c r="U174" i="8"/>
  <c r="AE174" i="8" s="1"/>
  <c r="T174" i="8"/>
  <c r="S174" i="8"/>
  <c r="AD173" i="8"/>
  <c r="AC173" i="8"/>
  <c r="AB173" i="8"/>
  <c r="AA173" i="8"/>
  <c r="Z173" i="8"/>
  <c r="Y173" i="8"/>
  <c r="X173" i="8"/>
  <c r="W173" i="8"/>
  <c r="V173" i="8"/>
  <c r="U173" i="8"/>
  <c r="AE173" i="8" s="1"/>
  <c r="T173" i="8"/>
  <c r="S173" i="8"/>
  <c r="AD172" i="8"/>
  <c r="AC172" i="8"/>
  <c r="AB172" i="8"/>
  <c r="AA172" i="8"/>
  <c r="Z172" i="8"/>
  <c r="Y172" i="8"/>
  <c r="X172" i="8"/>
  <c r="W172" i="8"/>
  <c r="V172" i="8"/>
  <c r="U172" i="8"/>
  <c r="AE172" i="8" s="1"/>
  <c r="T172" i="8"/>
  <c r="S172" i="8"/>
  <c r="AD171" i="8"/>
  <c r="AC171" i="8"/>
  <c r="AB171" i="8"/>
  <c r="AA171" i="8"/>
  <c r="Z171" i="8"/>
  <c r="Y171" i="8"/>
  <c r="X171" i="8"/>
  <c r="W171" i="8"/>
  <c r="V171" i="8"/>
  <c r="U171" i="8"/>
  <c r="AE171" i="8" s="1"/>
  <c r="T171" i="8"/>
  <c r="S171" i="8"/>
  <c r="AD170" i="8"/>
  <c r="AC170" i="8"/>
  <c r="AB170" i="8"/>
  <c r="AA170" i="8"/>
  <c r="Z170" i="8"/>
  <c r="Y170" i="8"/>
  <c r="X170" i="8"/>
  <c r="W170" i="8"/>
  <c r="V170" i="8"/>
  <c r="U170" i="8"/>
  <c r="AE170" i="8" s="1"/>
  <c r="T170" i="8"/>
  <c r="S170" i="8"/>
  <c r="AD169" i="8"/>
  <c r="AC169" i="8"/>
  <c r="AB169" i="8"/>
  <c r="AA169" i="8"/>
  <c r="Z169" i="8"/>
  <c r="Y169" i="8"/>
  <c r="X169" i="8"/>
  <c r="W169" i="8"/>
  <c r="V169" i="8"/>
  <c r="U169" i="8"/>
  <c r="AE169" i="8" s="1"/>
  <c r="T169" i="8"/>
  <c r="S169" i="8"/>
  <c r="AD168" i="8"/>
  <c r="AC168" i="8"/>
  <c r="AB168" i="8"/>
  <c r="AA168" i="8"/>
  <c r="Z168" i="8"/>
  <c r="Y168" i="8"/>
  <c r="X168" i="8"/>
  <c r="W168" i="8"/>
  <c r="V168" i="8"/>
  <c r="U168" i="8"/>
  <c r="AE168" i="8" s="1"/>
  <c r="T168" i="8"/>
  <c r="S168" i="8"/>
  <c r="AD167" i="8"/>
  <c r="AC167" i="8"/>
  <c r="AB167" i="8"/>
  <c r="AA167" i="8"/>
  <c r="Z167" i="8"/>
  <c r="Y167" i="8"/>
  <c r="X167" i="8"/>
  <c r="W167" i="8"/>
  <c r="V167" i="8"/>
  <c r="U167" i="8"/>
  <c r="AE167" i="8" s="1"/>
  <c r="T167" i="8"/>
  <c r="S167" i="8"/>
  <c r="AD166" i="8"/>
  <c r="AC166" i="8"/>
  <c r="AB166" i="8"/>
  <c r="AA166" i="8"/>
  <c r="Z166" i="8"/>
  <c r="Y166" i="8"/>
  <c r="X166" i="8"/>
  <c r="W166" i="8"/>
  <c r="V166" i="8"/>
  <c r="U166" i="8"/>
  <c r="AE166" i="8" s="1"/>
  <c r="T166" i="8"/>
  <c r="S166" i="8"/>
  <c r="AD165" i="8"/>
  <c r="AC165" i="8"/>
  <c r="AB165" i="8"/>
  <c r="AA165" i="8"/>
  <c r="Z165" i="8"/>
  <c r="Y165" i="8"/>
  <c r="X165" i="8"/>
  <c r="W165" i="8"/>
  <c r="V165" i="8"/>
  <c r="U165" i="8"/>
  <c r="AE165" i="8" s="1"/>
  <c r="T165" i="8"/>
  <c r="S165" i="8"/>
  <c r="AD164" i="8"/>
  <c r="AC164" i="8"/>
  <c r="AB164" i="8"/>
  <c r="AA164" i="8"/>
  <c r="Z164" i="8"/>
  <c r="Y164" i="8"/>
  <c r="X164" i="8"/>
  <c r="W164" i="8"/>
  <c r="V164" i="8"/>
  <c r="U164" i="8"/>
  <c r="AE164" i="8" s="1"/>
  <c r="T164" i="8"/>
  <c r="S164" i="8"/>
  <c r="AD163" i="8"/>
  <c r="AC163" i="8"/>
  <c r="AB163" i="8"/>
  <c r="AA163" i="8"/>
  <c r="Z163" i="8"/>
  <c r="Y163" i="8"/>
  <c r="X163" i="8"/>
  <c r="W163" i="8"/>
  <c r="V163" i="8"/>
  <c r="U163" i="8"/>
  <c r="AE163" i="8" s="1"/>
  <c r="T163" i="8"/>
  <c r="S163" i="8"/>
  <c r="AD162" i="8"/>
  <c r="AC162" i="8"/>
  <c r="AB162" i="8"/>
  <c r="AA162" i="8"/>
  <c r="Z162" i="8"/>
  <c r="Y162" i="8"/>
  <c r="X162" i="8"/>
  <c r="W162" i="8"/>
  <c r="V162" i="8"/>
  <c r="U162" i="8"/>
  <c r="AE162" i="8" s="1"/>
  <c r="T162" i="8"/>
  <c r="S162" i="8"/>
  <c r="AD161" i="8"/>
  <c r="AC161" i="8"/>
  <c r="AB161" i="8"/>
  <c r="AA161" i="8"/>
  <c r="Z161" i="8"/>
  <c r="Y161" i="8"/>
  <c r="X161" i="8"/>
  <c r="W161" i="8"/>
  <c r="V161" i="8"/>
  <c r="U161" i="8"/>
  <c r="AE161" i="8" s="1"/>
  <c r="T161" i="8"/>
  <c r="S161" i="8"/>
  <c r="AD160" i="8"/>
  <c r="AC160" i="8"/>
  <c r="AB160" i="8"/>
  <c r="AA160" i="8"/>
  <c r="Z160" i="8"/>
  <c r="Y160" i="8"/>
  <c r="X160" i="8"/>
  <c r="W160" i="8"/>
  <c r="V160" i="8"/>
  <c r="U160" i="8"/>
  <c r="AE160" i="8" s="1"/>
  <c r="T160" i="8"/>
  <c r="S160" i="8"/>
  <c r="AD159" i="8"/>
  <c r="AC159" i="8"/>
  <c r="AB159" i="8"/>
  <c r="AA159" i="8"/>
  <c r="Z159" i="8"/>
  <c r="Y159" i="8"/>
  <c r="X159" i="8"/>
  <c r="W159" i="8"/>
  <c r="V159" i="8"/>
  <c r="U159" i="8"/>
  <c r="AE159" i="8" s="1"/>
  <c r="T159" i="8"/>
  <c r="S159" i="8"/>
  <c r="AD158" i="8"/>
  <c r="AC158" i="8"/>
  <c r="AB158" i="8"/>
  <c r="AA158" i="8"/>
  <c r="Z158" i="8"/>
  <c r="Y158" i="8"/>
  <c r="X158" i="8"/>
  <c r="W158" i="8"/>
  <c r="V158" i="8"/>
  <c r="U158" i="8"/>
  <c r="AE158" i="8" s="1"/>
  <c r="T158" i="8"/>
  <c r="S158" i="8"/>
  <c r="AD157" i="8"/>
  <c r="AC157" i="8"/>
  <c r="AB157" i="8"/>
  <c r="AA157" i="8"/>
  <c r="Z157" i="8"/>
  <c r="Y157" i="8"/>
  <c r="X157" i="8"/>
  <c r="W157" i="8"/>
  <c r="V157" i="8"/>
  <c r="U157" i="8"/>
  <c r="AE157" i="8" s="1"/>
  <c r="T157" i="8"/>
  <c r="S157" i="8"/>
  <c r="AD156" i="8"/>
  <c r="AC156" i="8"/>
  <c r="AB156" i="8"/>
  <c r="AA156" i="8"/>
  <c r="Z156" i="8"/>
  <c r="Y156" i="8"/>
  <c r="X156" i="8"/>
  <c r="W156" i="8"/>
  <c r="V156" i="8"/>
  <c r="U156" i="8"/>
  <c r="AE156" i="8" s="1"/>
  <c r="T156" i="8"/>
  <c r="S156" i="8"/>
  <c r="AD155" i="8"/>
  <c r="AC155" i="8"/>
  <c r="AB155" i="8"/>
  <c r="AA155" i="8"/>
  <c r="Z155" i="8"/>
  <c r="Y155" i="8"/>
  <c r="X155" i="8"/>
  <c r="W155" i="8"/>
  <c r="V155" i="8"/>
  <c r="U155" i="8"/>
  <c r="AE155" i="8" s="1"/>
  <c r="T155" i="8"/>
  <c r="S155" i="8"/>
  <c r="AD154" i="8"/>
  <c r="AC154" i="8"/>
  <c r="AB154" i="8"/>
  <c r="AA154" i="8"/>
  <c r="Z154" i="8"/>
  <c r="Y154" i="8"/>
  <c r="X154" i="8"/>
  <c r="W154" i="8"/>
  <c r="V154" i="8"/>
  <c r="U154" i="8"/>
  <c r="AE154" i="8" s="1"/>
  <c r="T154" i="8"/>
  <c r="S154" i="8"/>
  <c r="AD153" i="8"/>
  <c r="AC153" i="8"/>
  <c r="AB153" i="8"/>
  <c r="AA153" i="8"/>
  <c r="Z153" i="8"/>
  <c r="Y153" i="8"/>
  <c r="X153" i="8"/>
  <c r="W153" i="8"/>
  <c r="V153" i="8"/>
  <c r="U153" i="8"/>
  <c r="AE153" i="8" s="1"/>
  <c r="T153" i="8"/>
  <c r="S153" i="8"/>
  <c r="AD152" i="8"/>
  <c r="AC152" i="8"/>
  <c r="AB152" i="8"/>
  <c r="AA152" i="8"/>
  <c r="Z152" i="8"/>
  <c r="Y152" i="8"/>
  <c r="X152" i="8"/>
  <c r="W152" i="8"/>
  <c r="V152" i="8"/>
  <c r="U152" i="8"/>
  <c r="AE152" i="8" s="1"/>
  <c r="T152" i="8"/>
  <c r="S152" i="8"/>
  <c r="AD151" i="8"/>
  <c r="AC151" i="8"/>
  <c r="AB151" i="8"/>
  <c r="AA151" i="8"/>
  <c r="Z151" i="8"/>
  <c r="Y151" i="8"/>
  <c r="X151" i="8"/>
  <c r="W151" i="8"/>
  <c r="V151" i="8"/>
  <c r="U151" i="8"/>
  <c r="AE151" i="8" s="1"/>
  <c r="T151" i="8"/>
  <c r="S151" i="8"/>
  <c r="AD150" i="8"/>
  <c r="AC150" i="8"/>
  <c r="AB150" i="8"/>
  <c r="AA150" i="8"/>
  <c r="Z150" i="8"/>
  <c r="Y150" i="8"/>
  <c r="X150" i="8"/>
  <c r="W150" i="8"/>
  <c r="V150" i="8"/>
  <c r="U150" i="8"/>
  <c r="AE150" i="8" s="1"/>
  <c r="T150" i="8"/>
  <c r="S150" i="8"/>
  <c r="AD149" i="8"/>
  <c r="AC149" i="8"/>
  <c r="AB149" i="8"/>
  <c r="AA149" i="8"/>
  <c r="Z149" i="8"/>
  <c r="Y149" i="8"/>
  <c r="X149" i="8"/>
  <c r="W149" i="8"/>
  <c r="V149" i="8"/>
  <c r="U149" i="8"/>
  <c r="AE149" i="8" s="1"/>
  <c r="T149" i="8"/>
  <c r="S149" i="8"/>
  <c r="AD148" i="8"/>
  <c r="AC148" i="8"/>
  <c r="AB148" i="8"/>
  <c r="AA148" i="8"/>
  <c r="Z148" i="8"/>
  <c r="Y148" i="8"/>
  <c r="X148" i="8"/>
  <c r="W148" i="8"/>
  <c r="V148" i="8"/>
  <c r="U148" i="8"/>
  <c r="AE148" i="8" s="1"/>
  <c r="T148" i="8"/>
  <c r="S148" i="8"/>
  <c r="AD147" i="8"/>
  <c r="AC147" i="8"/>
  <c r="AB147" i="8"/>
  <c r="AA147" i="8"/>
  <c r="Z147" i="8"/>
  <c r="Y147" i="8"/>
  <c r="X147" i="8"/>
  <c r="W147" i="8"/>
  <c r="V147" i="8"/>
  <c r="U147" i="8"/>
  <c r="AE147" i="8" s="1"/>
  <c r="T147" i="8"/>
  <c r="S147" i="8"/>
  <c r="AD146" i="8"/>
  <c r="AC146" i="8"/>
  <c r="AB146" i="8"/>
  <c r="AA146" i="8"/>
  <c r="Z146" i="8"/>
  <c r="Y146" i="8"/>
  <c r="X146" i="8"/>
  <c r="W146" i="8"/>
  <c r="V146" i="8"/>
  <c r="U146" i="8"/>
  <c r="AE146" i="8" s="1"/>
  <c r="T146" i="8"/>
  <c r="S146" i="8"/>
  <c r="AD145" i="8"/>
  <c r="AC145" i="8"/>
  <c r="AB145" i="8"/>
  <c r="AA145" i="8"/>
  <c r="Z145" i="8"/>
  <c r="Y145" i="8"/>
  <c r="X145" i="8"/>
  <c r="W145" i="8"/>
  <c r="V145" i="8"/>
  <c r="U145" i="8"/>
  <c r="AE145" i="8" s="1"/>
  <c r="T145" i="8"/>
  <c r="S145" i="8"/>
  <c r="AD144" i="8"/>
  <c r="AC144" i="8"/>
  <c r="AB144" i="8"/>
  <c r="AA144" i="8"/>
  <c r="Z144" i="8"/>
  <c r="Y144" i="8"/>
  <c r="X144" i="8"/>
  <c r="W144" i="8"/>
  <c r="V144" i="8"/>
  <c r="U144" i="8"/>
  <c r="AE144" i="8" s="1"/>
  <c r="T144" i="8"/>
  <c r="S144" i="8"/>
  <c r="AD141" i="8"/>
  <c r="AC141" i="8"/>
  <c r="AB141" i="8"/>
  <c r="AA141" i="8"/>
  <c r="Z141" i="8"/>
  <c r="Y141" i="8"/>
  <c r="X141" i="8"/>
  <c r="W141" i="8"/>
  <c r="V141" i="8"/>
  <c r="U141" i="8"/>
  <c r="AE141" i="8" s="1"/>
  <c r="T141" i="8"/>
  <c r="S141" i="8"/>
  <c r="AD135" i="8"/>
  <c r="AC135" i="8"/>
  <c r="AB135" i="8"/>
  <c r="AA135" i="8"/>
  <c r="Z135" i="8"/>
  <c r="Y135" i="8"/>
  <c r="X135" i="8"/>
  <c r="W135" i="8"/>
  <c r="V135" i="8"/>
  <c r="U135" i="8"/>
  <c r="AE135" i="8" s="1"/>
  <c r="T135" i="8"/>
  <c r="S135" i="8"/>
  <c r="AD134" i="8"/>
  <c r="AC134" i="8"/>
  <c r="AB134" i="8"/>
  <c r="AA134" i="8"/>
  <c r="Z134" i="8"/>
  <c r="Y134" i="8"/>
  <c r="X134" i="8"/>
  <c r="W134" i="8"/>
  <c r="V134" i="8"/>
  <c r="U134" i="8"/>
  <c r="AE134" i="8" s="1"/>
  <c r="T134" i="8"/>
  <c r="S134" i="8"/>
  <c r="AD133" i="8"/>
  <c r="AC133" i="8"/>
  <c r="AB133" i="8"/>
  <c r="AA133" i="8"/>
  <c r="Z133" i="8"/>
  <c r="Y133" i="8"/>
  <c r="X133" i="8"/>
  <c r="W133" i="8"/>
  <c r="V133" i="8"/>
  <c r="U133" i="8"/>
  <c r="AE133" i="8" s="1"/>
  <c r="T133" i="8"/>
  <c r="S133" i="8"/>
  <c r="AD132" i="8"/>
  <c r="AC132" i="8"/>
  <c r="AB132" i="8"/>
  <c r="AA132" i="8"/>
  <c r="Z132" i="8"/>
  <c r="Y132" i="8"/>
  <c r="X132" i="8"/>
  <c r="W132" i="8"/>
  <c r="V132" i="8"/>
  <c r="U132" i="8"/>
  <c r="AE132" i="8" s="1"/>
  <c r="T132" i="8"/>
  <c r="S132" i="8"/>
  <c r="AD131" i="8"/>
  <c r="AC131" i="8"/>
  <c r="AB131" i="8"/>
  <c r="AA131" i="8"/>
  <c r="Z131" i="8"/>
  <c r="Y131" i="8"/>
  <c r="X131" i="8"/>
  <c r="W131" i="8"/>
  <c r="V131" i="8"/>
  <c r="U131" i="8"/>
  <c r="AE131" i="8" s="1"/>
  <c r="T131" i="8"/>
  <c r="S131" i="8"/>
  <c r="AD130" i="8"/>
  <c r="AC130" i="8"/>
  <c r="AB130" i="8"/>
  <c r="AA130" i="8"/>
  <c r="Z130" i="8"/>
  <c r="Y130" i="8"/>
  <c r="X130" i="8"/>
  <c r="W130" i="8"/>
  <c r="V130" i="8"/>
  <c r="U130" i="8"/>
  <c r="AE130" i="8" s="1"/>
  <c r="T130" i="8"/>
  <c r="S130" i="8"/>
  <c r="AD129" i="8"/>
  <c r="AC129" i="8"/>
  <c r="AB129" i="8"/>
  <c r="AA129" i="8"/>
  <c r="Z129" i="8"/>
  <c r="Y129" i="8"/>
  <c r="X129" i="8"/>
  <c r="W129" i="8"/>
  <c r="V129" i="8"/>
  <c r="U129" i="8"/>
  <c r="AE129" i="8" s="1"/>
  <c r="T129" i="8"/>
  <c r="S129" i="8"/>
  <c r="AD128" i="8"/>
  <c r="AC128" i="8"/>
  <c r="AB128" i="8"/>
  <c r="AA128" i="8"/>
  <c r="Z128" i="8"/>
  <c r="Y128" i="8"/>
  <c r="X128" i="8"/>
  <c r="W128" i="8"/>
  <c r="V128" i="8"/>
  <c r="U128" i="8"/>
  <c r="AE128" i="8" s="1"/>
  <c r="T128" i="8"/>
  <c r="S128" i="8"/>
  <c r="AD127" i="8"/>
  <c r="AC127" i="8"/>
  <c r="AB127" i="8"/>
  <c r="AA127" i="8"/>
  <c r="Z127" i="8"/>
  <c r="Y127" i="8"/>
  <c r="X127" i="8"/>
  <c r="W127" i="8"/>
  <c r="V127" i="8"/>
  <c r="U127" i="8"/>
  <c r="AE127" i="8" s="1"/>
  <c r="T127" i="8"/>
  <c r="S127" i="8"/>
  <c r="AD126" i="8"/>
  <c r="AC126" i="8"/>
  <c r="AB126" i="8"/>
  <c r="AA126" i="8"/>
  <c r="Z126" i="8"/>
  <c r="Y126" i="8"/>
  <c r="X126" i="8"/>
  <c r="W126" i="8"/>
  <c r="V126" i="8"/>
  <c r="U126" i="8"/>
  <c r="AE126" i="8" s="1"/>
  <c r="T126" i="8"/>
  <c r="S126" i="8"/>
  <c r="AD125" i="8"/>
  <c r="AC125" i="8"/>
  <c r="AB125" i="8"/>
  <c r="AA125" i="8"/>
  <c r="Z125" i="8"/>
  <c r="Y125" i="8"/>
  <c r="X125" i="8"/>
  <c r="W125" i="8"/>
  <c r="V125" i="8"/>
  <c r="U125" i="8"/>
  <c r="AE125" i="8" s="1"/>
  <c r="T125" i="8"/>
  <c r="S125" i="8"/>
  <c r="AD124" i="8"/>
  <c r="AC124" i="8"/>
  <c r="AB124" i="8"/>
  <c r="AA124" i="8"/>
  <c r="Z124" i="8"/>
  <c r="Y124" i="8"/>
  <c r="X124" i="8"/>
  <c r="W124" i="8"/>
  <c r="V124" i="8"/>
  <c r="U124" i="8"/>
  <c r="AE124" i="8" s="1"/>
  <c r="T124" i="8"/>
  <c r="S124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2" i="8"/>
  <c r="R38" i="8"/>
  <c r="O38" i="8"/>
  <c r="N38" i="8"/>
  <c r="M39" i="8"/>
  <c r="L38" i="8"/>
  <c r="K38" i="8"/>
  <c r="J38" i="8"/>
  <c r="I39" i="8"/>
  <c r="AD34" i="8"/>
  <c r="AC34" i="8"/>
  <c r="AB34" i="8"/>
  <c r="AA34" i="8"/>
  <c r="Z34" i="8"/>
  <c r="Y34" i="8"/>
  <c r="X34" i="8"/>
  <c r="W34" i="8"/>
  <c r="V34" i="8"/>
  <c r="U34" i="8"/>
  <c r="AE34" i="8" s="1"/>
  <c r="T34" i="8"/>
  <c r="S34" i="8"/>
  <c r="AD32" i="8"/>
  <c r="AC32" i="8"/>
  <c r="AB32" i="8"/>
  <c r="AA32" i="8"/>
  <c r="Z32" i="8"/>
  <c r="Y32" i="8"/>
  <c r="X32" i="8"/>
  <c r="W32" i="8"/>
  <c r="V32" i="8"/>
  <c r="U32" i="8"/>
  <c r="T32" i="8"/>
  <c r="S32" i="8"/>
  <c r="Q143" i="8"/>
  <c r="Q14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Q121" i="8"/>
  <c r="P121" i="8"/>
  <c r="O121" i="8"/>
  <c r="N121" i="8"/>
  <c r="M121" i="8"/>
  <c r="L121" i="8"/>
  <c r="K121" i="8"/>
  <c r="I121" i="8"/>
  <c r="H121" i="8"/>
  <c r="G121" i="8"/>
  <c r="R120" i="8"/>
  <c r="Q120" i="8"/>
  <c r="P120" i="8"/>
  <c r="O120" i="8"/>
  <c r="M120" i="8"/>
  <c r="L120" i="8"/>
  <c r="K120" i="8"/>
  <c r="J120" i="8"/>
  <c r="I120" i="8"/>
  <c r="H120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R77" i="8"/>
  <c r="Q77" i="8"/>
  <c r="J77" i="8"/>
  <c r="I77" i="8"/>
  <c r="R74" i="8"/>
  <c r="Q74" i="8"/>
  <c r="J74" i="8"/>
  <c r="I74" i="8"/>
  <c r="R70" i="8"/>
  <c r="Q70" i="8"/>
  <c r="J70" i="8"/>
  <c r="I70" i="8"/>
  <c r="R68" i="8"/>
  <c r="Q68" i="8"/>
  <c r="J68" i="8"/>
  <c r="I68" i="8"/>
  <c r="R66" i="8"/>
  <c r="J66" i="8"/>
  <c r="C61" i="8"/>
  <c r="AK100" i="9" l="1"/>
  <c r="AF317" i="8"/>
  <c r="AG317" i="8" s="1"/>
  <c r="AF319" i="8"/>
  <c r="AL217" i="9"/>
  <c r="AK331" i="9"/>
  <c r="AJ49" i="9"/>
  <c r="I67" i="8"/>
  <c r="Q67" i="8"/>
  <c r="I69" i="8"/>
  <c r="Q69" i="8"/>
  <c r="I72" i="8"/>
  <c r="Q72" i="8"/>
  <c r="I76" i="8"/>
  <c r="Q76" i="8"/>
  <c r="Q51" i="8" s="1"/>
  <c r="I81" i="8"/>
  <c r="Q81" i="8"/>
  <c r="N120" i="8"/>
  <c r="J121" i="8"/>
  <c r="R121" i="8"/>
  <c r="T23" i="8"/>
  <c r="H72" i="8"/>
  <c r="P72" i="8"/>
  <c r="H47" i="8"/>
  <c r="H98" i="8" s="1"/>
  <c r="H96" i="8"/>
  <c r="P47" i="8"/>
  <c r="P98" i="8" s="1"/>
  <c r="P96" i="8"/>
  <c r="L97" i="8"/>
  <c r="G47" i="8"/>
  <c r="G98" i="8" s="1"/>
  <c r="G96" i="8"/>
  <c r="O47" i="8"/>
  <c r="O98" i="8" s="1"/>
  <c r="O96" i="8"/>
  <c r="K97" i="8"/>
  <c r="I47" i="8"/>
  <c r="I98" i="8" s="1"/>
  <c r="I96" i="8"/>
  <c r="Q47" i="8"/>
  <c r="Q98" i="8" s="1"/>
  <c r="Q96" i="8"/>
  <c r="M97" i="8"/>
  <c r="N97" i="8"/>
  <c r="O97" i="8"/>
  <c r="L47" i="8"/>
  <c r="L98" i="8" s="1"/>
  <c r="L96" i="8"/>
  <c r="H97" i="8"/>
  <c r="P97" i="8"/>
  <c r="R47" i="8"/>
  <c r="R98" i="8" s="1"/>
  <c r="R96" i="8"/>
  <c r="K47" i="8"/>
  <c r="K98" i="8" s="1"/>
  <c r="K96" i="8"/>
  <c r="G97" i="8"/>
  <c r="M47" i="8"/>
  <c r="M98" i="8" s="1"/>
  <c r="M96" i="8"/>
  <c r="I97" i="8"/>
  <c r="Q97" i="8"/>
  <c r="J47" i="8"/>
  <c r="J98" i="8" s="1"/>
  <c r="J96" i="8"/>
  <c r="J67" i="8"/>
  <c r="R67" i="8"/>
  <c r="J69" i="8"/>
  <c r="R69" i="8"/>
  <c r="J72" i="8"/>
  <c r="R72" i="8"/>
  <c r="J76" i="8"/>
  <c r="J51" i="8" s="1"/>
  <c r="R76" i="8"/>
  <c r="R51" i="8" s="1"/>
  <c r="J81" i="8"/>
  <c r="R81" i="8"/>
  <c r="N96" i="8"/>
  <c r="J97" i="8"/>
  <c r="R97" i="8"/>
  <c r="AF271" i="8"/>
  <c r="AG271" i="8" s="1"/>
  <c r="AH271" i="8" s="1"/>
  <c r="AJ271" i="8" s="1"/>
  <c r="AF273" i="8"/>
  <c r="AG273" i="8" s="1"/>
  <c r="AF275" i="8"/>
  <c r="AG275" i="8" s="1"/>
  <c r="AF277" i="8"/>
  <c r="AG277" i="8" s="1"/>
  <c r="AH277" i="8" s="1"/>
  <c r="AJ277" i="8" s="1"/>
  <c r="AF279" i="8"/>
  <c r="AG279" i="8" s="1"/>
  <c r="AH279" i="8" s="1"/>
  <c r="AJ279" i="8" s="1"/>
  <c r="AF281" i="8"/>
  <c r="AG281" i="8" s="1"/>
  <c r="AH281" i="8" s="1"/>
  <c r="AJ281" i="8" s="1"/>
  <c r="AF283" i="8"/>
  <c r="AG283" i="8" s="1"/>
  <c r="AF153" i="8"/>
  <c r="AG153" i="8" s="1"/>
  <c r="AH153" i="8" s="1"/>
  <c r="AJ153" i="8" s="1"/>
  <c r="X327" i="8"/>
  <c r="W20" i="8"/>
  <c r="AF289" i="8"/>
  <c r="AG289" i="8" s="1"/>
  <c r="AF291" i="8"/>
  <c r="AG291" i="8" s="1"/>
  <c r="AH291" i="8" s="1"/>
  <c r="AJ291" i="8" s="1"/>
  <c r="AF293" i="8"/>
  <c r="AI293" i="8" s="1"/>
  <c r="AF295" i="8"/>
  <c r="AI295" i="8" s="1"/>
  <c r="AF297" i="8"/>
  <c r="AI297" i="8" s="1"/>
  <c r="AF299" i="8"/>
  <c r="AI299" i="8" s="1"/>
  <c r="AF301" i="8"/>
  <c r="AG301" i="8" s="1"/>
  <c r="AH301" i="8" s="1"/>
  <c r="AJ301" i="8" s="1"/>
  <c r="AF303" i="8"/>
  <c r="AF305" i="8"/>
  <c r="AG305" i="8" s="1"/>
  <c r="AF307" i="8"/>
  <c r="AI307" i="8" s="1"/>
  <c r="AF309" i="8"/>
  <c r="AG309" i="8" s="1"/>
  <c r="AH309" i="8" s="1"/>
  <c r="AJ309" i="8" s="1"/>
  <c r="AF311" i="8"/>
  <c r="AG311" i="8" s="1"/>
  <c r="AH311" i="8" s="1"/>
  <c r="AJ311" i="8" s="1"/>
  <c r="AF313" i="8"/>
  <c r="AI313" i="8" s="1"/>
  <c r="AF199" i="8"/>
  <c r="AI199" i="8" s="1"/>
  <c r="AF220" i="8"/>
  <c r="AG220" i="8" s="1"/>
  <c r="AF203" i="8"/>
  <c r="AI203" i="8" s="1"/>
  <c r="AF212" i="8"/>
  <c r="AG212" i="8" s="1"/>
  <c r="AH212" i="8" s="1"/>
  <c r="AF321" i="8"/>
  <c r="AG321" i="8" s="1"/>
  <c r="AH321" i="8" s="1"/>
  <c r="AJ321" i="8" s="1"/>
  <c r="AF323" i="8"/>
  <c r="AG323" i="8" s="1"/>
  <c r="AH323" i="8" s="1"/>
  <c r="AJ323" i="8" s="1"/>
  <c r="AF325" i="8"/>
  <c r="AI325" i="8" s="1"/>
  <c r="AF231" i="8"/>
  <c r="AI231" i="8" s="1"/>
  <c r="AF128" i="8"/>
  <c r="AG128" i="8" s="1"/>
  <c r="AF191" i="8"/>
  <c r="AI191" i="8" s="1"/>
  <c r="AF224" i="8"/>
  <c r="AF195" i="8"/>
  <c r="AI195" i="8" s="1"/>
  <c r="AD222" i="8"/>
  <c r="AF235" i="8"/>
  <c r="AG235" i="8" s="1"/>
  <c r="AH235" i="8" s="1"/>
  <c r="AF315" i="8"/>
  <c r="AI315" i="8" s="1"/>
  <c r="AF163" i="8"/>
  <c r="AG163" i="8" s="1"/>
  <c r="AH163" i="8" s="1"/>
  <c r="AJ163" i="8" s="1"/>
  <c r="AF286" i="8"/>
  <c r="AG286" i="8" s="1"/>
  <c r="AF269" i="8"/>
  <c r="AG269" i="8" s="1"/>
  <c r="AG303" i="8"/>
  <c r="AG319" i="8"/>
  <c r="AH319" i="8" s="1"/>
  <c r="AJ319" i="8" s="1"/>
  <c r="AF287" i="8"/>
  <c r="AG287" i="8" s="1"/>
  <c r="AH287" i="8" s="1"/>
  <c r="AI317" i="8"/>
  <c r="AI319" i="8"/>
  <c r="AF201" i="8"/>
  <c r="AI201" i="8" s="1"/>
  <c r="AF226" i="8"/>
  <c r="AI226" i="8" s="1"/>
  <c r="AF144" i="8"/>
  <c r="AG144" i="8" s="1"/>
  <c r="AH144" i="8" s="1"/>
  <c r="AJ144" i="8" s="1"/>
  <c r="AF180" i="8"/>
  <c r="AI180" i="8" s="1"/>
  <c r="AF185" i="8"/>
  <c r="AI185" i="8" s="1"/>
  <c r="AF196" i="8"/>
  <c r="AG196" i="8" s="1"/>
  <c r="AH196" i="8" s="1"/>
  <c r="AJ196" i="8" s="1"/>
  <c r="AF232" i="8"/>
  <c r="AI232" i="8" s="1"/>
  <c r="AF240" i="8"/>
  <c r="AI240" i="8" s="1"/>
  <c r="AF248" i="8"/>
  <c r="AI248" i="8" s="1"/>
  <c r="AF253" i="8"/>
  <c r="AG253" i="8" s="1"/>
  <c r="AH253" i="8" s="1"/>
  <c r="AF127" i="8"/>
  <c r="AG127" i="8" s="1"/>
  <c r="AF135" i="8"/>
  <c r="AI135" i="8" s="1"/>
  <c r="AF182" i="8"/>
  <c r="AI182" i="8" s="1"/>
  <c r="AF198" i="8"/>
  <c r="AG198" i="8" s="1"/>
  <c r="AI212" i="8"/>
  <c r="AF215" i="8"/>
  <c r="AG215" i="8" s="1"/>
  <c r="AF234" i="8"/>
  <c r="AI234" i="8" s="1"/>
  <c r="AF242" i="8"/>
  <c r="AI242" i="8" s="1"/>
  <c r="AF265" i="8"/>
  <c r="AI265" i="8" s="1"/>
  <c r="S327" i="8"/>
  <c r="AF177" i="8"/>
  <c r="AG177" i="8" s="1"/>
  <c r="AH177" i="8" s="1"/>
  <c r="AJ177" i="8" s="1"/>
  <c r="AF193" i="8"/>
  <c r="AI193" i="8" s="1"/>
  <c r="AF124" i="8"/>
  <c r="AI124" i="8" s="1"/>
  <c r="AF155" i="8"/>
  <c r="AG155" i="8" s="1"/>
  <c r="AH155" i="8" s="1"/>
  <c r="AF169" i="8"/>
  <c r="AG169" i="8" s="1"/>
  <c r="AH169" i="8" s="1"/>
  <c r="AJ169" i="8" s="1"/>
  <c r="AF176" i="8"/>
  <c r="AG176" i="8" s="1"/>
  <c r="AF179" i="8"/>
  <c r="AG179" i="8" s="1"/>
  <c r="AH179" i="8" s="1"/>
  <c r="AJ179" i="8" s="1"/>
  <c r="AF187" i="8"/>
  <c r="AI187" i="8" s="1"/>
  <c r="AF218" i="8"/>
  <c r="AG218" i="8" s="1"/>
  <c r="AF239" i="8"/>
  <c r="AG239" i="8" s="1"/>
  <c r="AH239" i="8" s="1"/>
  <c r="AF247" i="8"/>
  <c r="AI247" i="8" s="1"/>
  <c r="AF252" i="8"/>
  <c r="AI252" i="8" s="1"/>
  <c r="AF257" i="8"/>
  <c r="AI257" i="8" s="1"/>
  <c r="T327" i="8"/>
  <c r="AF129" i="8"/>
  <c r="AF141" i="8"/>
  <c r="AG141" i="8" s="1"/>
  <c r="AF152" i="8"/>
  <c r="AG152" i="8" s="1"/>
  <c r="AH152" i="8" s="1"/>
  <c r="AJ152" i="8" s="1"/>
  <c r="AF192" i="8"/>
  <c r="AI192" i="8" s="1"/>
  <c r="AF200" i="8"/>
  <c r="AG200" i="8" s="1"/>
  <c r="AF228" i="8"/>
  <c r="AI228" i="8" s="1"/>
  <c r="AF236" i="8"/>
  <c r="AI236" i="8" s="1"/>
  <c r="AF244" i="8"/>
  <c r="AI244" i="8" s="1"/>
  <c r="AF267" i="8"/>
  <c r="AG267" i="8" s="1"/>
  <c r="AH267" i="8" s="1"/>
  <c r="AJ267" i="8" s="1"/>
  <c r="AC327" i="8"/>
  <c r="U327" i="8"/>
  <c r="AE327" i="8" s="1"/>
  <c r="AF223" i="8"/>
  <c r="AI223" i="8" s="1"/>
  <c r="AF126" i="8"/>
  <c r="AI126" i="8" s="1"/>
  <c r="AF134" i="8"/>
  <c r="AF168" i="8"/>
  <c r="AG168" i="8" s="1"/>
  <c r="AH168" i="8" s="1"/>
  <c r="AJ168" i="8" s="1"/>
  <c r="AF181" i="8"/>
  <c r="AG181" i="8" s="1"/>
  <c r="AH181" i="8" s="1"/>
  <c r="AJ181" i="8" s="1"/>
  <c r="AF189" i="8"/>
  <c r="AI189" i="8" s="1"/>
  <c r="AF197" i="8"/>
  <c r="AI197" i="8" s="1"/>
  <c r="AF254" i="8"/>
  <c r="AI254" i="8" s="1"/>
  <c r="AF259" i="8"/>
  <c r="AG259" i="8" s="1"/>
  <c r="AH259" i="8" s="1"/>
  <c r="AJ259" i="8" s="1"/>
  <c r="V327" i="8"/>
  <c r="AF229" i="8"/>
  <c r="AI229" i="8" s="1"/>
  <c r="AF175" i="8"/>
  <c r="AG175" i="8" s="1"/>
  <c r="AH175" i="8" s="1"/>
  <c r="AF178" i="8"/>
  <c r="AI178" i="8" s="1"/>
  <c r="AF194" i="8"/>
  <c r="AF202" i="8"/>
  <c r="AI202" i="8" s="1"/>
  <c r="AF214" i="8"/>
  <c r="AI214" i="8" s="1"/>
  <c r="X222" i="8"/>
  <c r="AF230" i="8"/>
  <c r="AI230" i="8" s="1"/>
  <c r="AF238" i="8"/>
  <c r="AI238" i="8" s="1"/>
  <c r="AF246" i="8"/>
  <c r="AI246" i="8" s="1"/>
  <c r="W327" i="8"/>
  <c r="AF130" i="8"/>
  <c r="AG130" i="8" s="1"/>
  <c r="AF263" i="8"/>
  <c r="AI263" i="8" s="1"/>
  <c r="AF131" i="8"/>
  <c r="AF227" i="8"/>
  <c r="AI227" i="8" s="1"/>
  <c r="AF243" i="8"/>
  <c r="AI243" i="8" s="1"/>
  <c r="AF261" i="8"/>
  <c r="AI261" i="8" s="1"/>
  <c r="N46" i="8"/>
  <c r="N47" i="8"/>
  <c r="N98" i="8" s="1"/>
  <c r="J44" i="8"/>
  <c r="R44" i="8"/>
  <c r="K67" i="8"/>
  <c r="K69" i="8"/>
  <c r="K72" i="8"/>
  <c r="K76" i="8"/>
  <c r="K81" i="8"/>
  <c r="H11" i="8"/>
  <c r="H71" i="8" s="1"/>
  <c r="P11" i="8"/>
  <c r="P13" i="8" s="1"/>
  <c r="P73" i="8" s="1"/>
  <c r="K68" i="8"/>
  <c r="K70" i="8"/>
  <c r="K74" i="8"/>
  <c r="T16" i="8"/>
  <c r="K77" i="8"/>
  <c r="W14" i="8"/>
  <c r="L67" i="8"/>
  <c r="L69" i="8"/>
  <c r="L72" i="8"/>
  <c r="L76" i="8"/>
  <c r="L81" i="8"/>
  <c r="K39" i="8"/>
  <c r="AA41" i="8"/>
  <c r="U7" i="8"/>
  <c r="AE7" i="8" s="1"/>
  <c r="L66" i="8"/>
  <c r="L68" i="8"/>
  <c r="L70" i="8"/>
  <c r="L74" i="8"/>
  <c r="L77" i="8"/>
  <c r="Z26" i="8"/>
  <c r="O67" i="8"/>
  <c r="O69" i="8"/>
  <c r="AD12" i="8"/>
  <c r="O72" i="8"/>
  <c r="N76" i="8"/>
  <c r="AC7" i="8"/>
  <c r="O76" i="8"/>
  <c r="V19" i="8"/>
  <c r="AD23" i="8"/>
  <c r="P44" i="8"/>
  <c r="AB140" i="8"/>
  <c r="V25" i="8"/>
  <c r="W21" i="8"/>
  <c r="O81" i="8"/>
  <c r="AD24" i="8"/>
  <c r="X26" i="8"/>
  <c r="N11" i="8"/>
  <c r="N48" i="8" s="1"/>
  <c r="AD21" i="8"/>
  <c r="G66" i="8"/>
  <c r="O66" i="8"/>
  <c r="W8" i="8"/>
  <c r="O68" i="8"/>
  <c r="W10" i="8"/>
  <c r="O70" i="8"/>
  <c r="V14" i="8"/>
  <c r="O74" i="8"/>
  <c r="T17" i="8"/>
  <c r="O77" i="8"/>
  <c r="W19" i="8"/>
  <c r="Y37" i="8"/>
  <c r="Y43" i="8"/>
  <c r="AB139" i="8"/>
  <c r="T139" i="8"/>
  <c r="N69" i="8"/>
  <c r="N74" i="8"/>
  <c r="V16" i="8"/>
  <c r="AD17" i="8"/>
  <c r="AB20" i="8"/>
  <c r="S37" i="8"/>
  <c r="Q39" i="8"/>
  <c r="Q94" i="8"/>
  <c r="X140" i="8"/>
  <c r="AD28" i="8"/>
  <c r="T140" i="8"/>
  <c r="T7" i="8"/>
  <c r="W9" i="8"/>
  <c r="V21" i="8"/>
  <c r="V24" i="8"/>
  <c r="I38" i="8"/>
  <c r="W41" i="8"/>
  <c r="W46" i="8" s="1"/>
  <c r="O46" i="8"/>
  <c r="M69" i="8"/>
  <c r="M68" i="8"/>
  <c r="M72" i="8"/>
  <c r="X14" i="8"/>
  <c r="M77" i="8"/>
  <c r="AD19" i="8"/>
  <c r="AD41" i="8"/>
  <c r="S139" i="8"/>
  <c r="S140" i="8"/>
  <c r="S6" i="8"/>
  <c r="M67" i="8"/>
  <c r="N68" i="8"/>
  <c r="M70" i="8"/>
  <c r="N72" i="8"/>
  <c r="I51" i="8"/>
  <c r="AD16" i="8"/>
  <c r="N77" i="8"/>
  <c r="V20" i="8"/>
  <c r="M81" i="8"/>
  <c r="Q38" i="8"/>
  <c r="G46" i="8"/>
  <c r="W139" i="8"/>
  <c r="W140" i="8"/>
  <c r="M74" i="8"/>
  <c r="T6" i="8"/>
  <c r="N67" i="8"/>
  <c r="AB8" i="8"/>
  <c r="N70" i="8"/>
  <c r="W12" i="8"/>
  <c r="N81" i="8"/>
  <c r="V23" i="8"/>
  <c r="L44" i="8"/>
  <c r="H44" i="8"/>
  <c r="X139" i="8"/>
  <c r="AA6" i="8"/>
  <c r="Y7" i="8"/>
  <c r="AD10" i="8"/>
  <c r="M76" i="8"/>
  <c r="X17" i="8"/>
  <c r="S41" i="8"/>
  <c r="X8" i="8"/>
  <c r="X10" i="8"/>
  <c r="U6" i="8"/>
  <c r="AC6" i="8"/>
  <c r="V7" i="8"/>
  <c r="H68" i="8"/>
  <c r="P68" i="8"/>
  <c r="Y8" i="8"/>
  <c r="T9" i="8"/>
  <c r="AD9" i="8"/>
  <c r="H70" i="8"/>
  <c r="P70" i="8"/>
  <c r="Z10" i="8"/>
  <c r="R11" i="8"/>
  <c r="N138" i="8"/>
  <c r="N79" i="8"/>
  <c r="X19" i="8"/>
  <c r="N80" i="8"/>
  <c r="X20" i="8"/>
  <c r="X21" i="8"/>
  <c r="J83" i="8"/>
  <c r="R83" i="8"/>
  <c r="J84" i="8"/>
  <c r="R84" i="8"/>
  <c r="J85" i="8"/>
  <c r="R85" i="8"/>
  <c r="H142" i="8"/>
  <c r="H88" i="8"/>
  <c r="P142" i="8"/>
  <c r="P88" i="8"/>
  <c r="AD7" i="8"/>
  <c r="H94" i="8"/>
  <c r="H92" i="8"/>
  <c r="H38" i="8"/>
  <c r="H39" i="8"/>
  <c r="P94" i="8"/>
  <c r="P92" i="8"/>
  <c r="P38" i="8"/>
  <c r="P39" i="8"/>
  <c r="M66" i="8"/>
  <c r="M11" i="8"/>
  <c r="V6" i="8"/>
  <c r="AD6" i="8"/>
  <c r="W7" i="8"/>
  <c r="Z8" i="8"/>
  <c r="U9" i="8"/>
  <c r="AB10" i="8"/>
  <c r="G11" i="8"/>
  <c r="T12" i="8"/>
  <c r="G74" i="8"/>
  <c r="AC14" i="8"/>
  <c r="U14" i="8"/>
  <c r="AA14" i="8"/>
  <c r="S14" i="8"/>
  <c r="Y14" i="8"/>
  <c r="Z14" i="8"/>
  <c r="G138" i="8"/>
  <c r="G79" i="8"/>
  <c r="AC19" i="8"/>
  <c r="U19" i="8"/>
  <c r="AA19" i="8"/>
  <c r="S19" i="8"/>
  <c r="Y19" i="8"/>
  <c r="O138" i="8"/>
  <c r="O79" i="8"/>
  <c r="Z19" i="8"/>
  <c r="G80" i="8"/>
  <c r="AC20" i="8"/>
  <c r="U20" i="8"/>
  <c r="AA20" i="8"/>
  <c r="S20" i="8"/>
  <c r="Y20" i="8"/>
  <c r="O80" i="8"/>
  <c r="Z20" i="8"/>
  <c r="G81" i="8"/>
  <c r="AC21" i="8"/>
  <c r="U21" i="8"/>
  <c r="AA21" i="8"/>
  <c r="S21" i="8"/>
  <c r="Y21" i="8"/>
  <c r="Z21" i="8"/>
  <c r="T24" i="8"/>
  <c r="T25" i="8"/>
  <c r="G86" i="8"/>
  <c r="AD26" i="8"/>
  <c r="V26" i="8"/>
  <c r="AC26" i="8"/>
  <c r="U26" i="8"/>
  <c r="AB26" i="8"/>
  <c r="T26" i="8"/>
  <c r="AA26" i="8"/>
  <c r="S26" i="8"/>
  <c r="Y26" i="8"/>
  <c r="O86" i="8"/>
  <c r="AD30" i="8"/>
  <c r="AF34" i="8"/>
  <c r="AI34" i="8" s="1"/>
  <c r="V17" i="8"/>
  <c r="AB19" i="8"/>
  <c r="AB21" i="8"/>
  <c r="H86" i="8"/>
  <c r="H90" i="8"/>
  <c r="H143" i="8"/>
  <c r="X36" i="8"/>
  <c r="X94" i="8" s="1"/>
  <c r="K66" i="8"/>
  <c r="K11" i="8"/>
  <c r="AB6" i="8"/>
  <c r="AC9" i="8"/>
  <c r="W6" i="8"/>
  <c r="V9" i="8"/>
  <c r="P74" i="8"/>
  <c r="H80" i="8"/>
  <c r="H66" i="8"/>
  <c r="P66" i="8"/>
  <c r="X6" i="8"/>
  <c r="H67" i="8"/>
  <c r="P67" i="8"/>
  <c r="T8" i="8"/>
  <c r="AC8" i="8"/>
  <c r="T10" i="8"/>
  <c r="J11" i="8"/>
  <c r="AD14" i="8"/>
  <c r="W16" i="8"/>
  <c r="W17" i="8"/>
  <c r="AD20" i="8"/>
  <c r="W23" i="8"/>
  <c r="W24" i="8"/>
  <c r="W25" i="8"/>
  <c r="X28" i="8"/>
  <c r="AD43" i="8"/>
  <c r="V43" i="8"/>
  <c r="AK43" i="8"/>
  <c r="AC43" i="8"/>
  <c r="U43" i="8"/>
  <c r="Z43" i="8"/>
  <c r="X43" i="8"/>
  <c r="AI43" i="8"/>
  <c r="W43" i="8"/>
  <c r="T43" i="8"/>
  <c r="S43" i="8"/>
  <c r="AE43" i="8"/>
  <c r="AB43" i="8"/>
  <c r="AA43" i="8"/>
  <c r="AJ43" i="8"/>
  <c r="AG43" i="8"/>
  <c r="N66" i="8"/>
  <c r="G70" i="8"/>
  <c r="AA10" i="8"/>
  <c r="S10" i="8"/>
  <c r="Y10" i="8"/>
  <c r="AA7" i="8"/>
  <c r="S7" i="8"/>
  <c r="AC10" i="8"/>
  <c r="H74" i="8"/>
  <c r="H138" i="8"/>
  <c r="H79" i="8"/>
  <c r="P80" i="8"/>
  <c r="P81" i="8"/>
  <c r="L83" i="8"/>
  <c r="L84" i="8"/>
  <c r="L85" i="8"/>
  <c r="P86" i="8"/>
  <c r="Y6" i="8"/>
  <c r="X16" i="8"/>
  <c r="J138" i="8"/>
  <c r="J79" i="8"/>
  <c r="R138" i="8"/>
  <c r="R79" i="8"/>
  <c r="J80" i="8"/>
  <c r="R80" i="8"/>
  <c r="N83" i="8"/>
  <c r="X23" i="8"/>
  <c r="N84" i="8"/>
  <c r="X24" i="8"/>
  <c r="N85" i="8"/>
  <c r="X25" i="8"/>
  <c r="J86" i="8"/>
  <c r="R86" i="8"/>
  <c r="AG34" i="8"/>
  <c r="AF38" i="8"/>
  <c r="G68" i="8"/>
  <c r="AA8" i="8"/>
  <c r="S8" i="8"/>
  <c r="X7" i="8"/>
  <c r="V12" i="8"/>
  <c r="AB14" i="8"/>
  <c r="P138" i="8"/>
  <c r="P79" i="8"/>
  <c r="H81" i="8"/>
  <c r="P143" i="8"/>
  <c r="P90" i="8"/>
  <c r="I66" i="8"/>
  <c r="I11" i="8"/>
  <c r="Q66" i="8"/>
  <c r="Q11" i="8"/>
  <c r="Z7" i="8"/>
  <c r="U8" i="8"/>
  <c r="AD8" i="8"/>
  <c r="G69" i="8"/>
  <c r="AA9" i="8"/>
  <c r="S9" i="8"/>
  <c r="Y9" i="8"/>
  <c r="X9" i="8"/>
  <c r="U10" i="8"/>
  <c r="L11" i="8"/>
  <c r="X12" i="8"/>
  <c r="Z6" i="8"/>
  <c r="AB7" i="8"/>
  <c r="V8" i="8"/>
  <c r="H69" i="8"/>
  <c r="P69" i="8"/>
  <c r="Z9" i="8"/>
  <c r="V10" i="8"/>
  <c r="G72" i="8"/>
  <c r="AC12" i="8"/>
  <c r="U12" i="8"/>
  <c r="AA12" i="8"/>
  <c r="S12" i="8"/>
  <c r="Y12" i="8"/>
  <c r="Z12" i="8"/>
  <c r="T14" i="8"/>
  <c r="G76" i="8"/>
  <c r="AC16" i="8"/>
  <c r="U16" i="8"/>
  <c r="AA16" i="8"/>
  <c r="S16" i="8"/>
  <c r="Y16" i="8"/>
  <c r="Z16" i="8"/>
  <c r="G77" i="8"/>
  <c r="AC17" i="8"/>
  <c r="U17" i="8"/>
  <c r="AA17" i="8"/>
  <c r="S17" i="8"/>
  <c r="Y17" i="8"/>
  <c r="Z17" i="8"/>
  <c r="T19" i="8"/>
  <c r="T20" i="8"/>
  <c r="T21" i="8"/>
  <c r="G83" i="8"/>
  <c r="AC23" i="8"/>
  <c r="U23" i="8"/>
  <c r="AA23" i="8"/>
  <c r="S23" i="8"/>
  <c r="Y23" i="8"/>
  <c r="O83" i="8"/>
  <c r="Z23" i="8"/>
  <c r="G84" i="8"/>
  <c r="AC24" i="8"/>
  <c r="U24" i="8"/>
  <c r="AA24" i="8"/>
  <c r="S24" i="8"/>
  <c r="Y24" i="8"/>
  <c r="O84" i="8"/>
  <c r="Z24" i="8"/>
  <c r="G85" i="8"/>
  <c r="AD25" i="8"/>
  <c r="AC25" i="8"/>
  <c r="U25" i="8"/>
  <c r="AB25" i="8"/>
  <c r="AA25" i="8"/>
  <c r="S25" i="8"/>
  <c r="Y25" i="8"/>
  <c r="O85" i="8"/>
  <c r="Z25" i="8"/>
  <c r="W26" i="8"/>
  <c r="X30" i="8"/>
  <c r="AB9" i="8"/>
  <c r="O11" i="8"/>
  <c r="AB12" i="8"/>
  <c r="H76" i="8"/>
  <c r="P76" i="8"/>
  <c r="AB16" i="8"/>
  <c r="H77" i="8"/>
  <c r="P77" i="8"/>
  <c r="AB17" i="8"/>
  <c r="L138" i="8"/>
  <c r="L79" i="8"/>
  <c r="L80" i="8"/>
  <c r="H83" i="8"/>
  <c r="P83" i="8"/>
  <c r="AB23" i="8"/>
  <c r="H84" i="8"/>
  <c r="P84" i="8"/>
  <c r="AB24" i="8"/>
  <c r="H85" i="8"/>
  <c r="P85" i="8"/>
  <c r="AD36" i="8"/>
  <c r="AD94" i="8" s="1"/>
  <c r="AA37" i="8"/>
  <c r="G67" i="8"/>
  <c r="I138" i="8"/>
  <c r="I79" i="8"/>
  <c r="Q138" i="8"/>
  <c r="Q79" i="8"/>
  <c r="I80" i="8"/>
  <c r="Q80" i="8"/>
  <c r="I83" i="8"/>
  <c r="Q83" i="8"/>
  <c r="I84" i="8"/>
  <c r="Q84" i="8"/>
  <c r="I85" i="8"/>
  <c r="I86" i="8"/>
  <c r="I142" i="8"/>
  <c r="I88" i="8"/>
  <c r="Y28" i="8"/>
  <c r="I143" i="8"/>
  <c r="I90" i="8"/>
  <c r="Y30" i="8"/>
  <c r="I94" i="8"/>
  <c r="I92" i="8"/>
  <c r="Y36" i="8"/>
  <c r="Z37" i="8"/>
  <c r="L39" i="8"/>
  <c r="AC41" i="8"/>
  <c r="AH43" i="8"/>
  <c r="I44" i="8"/>
  <c r="I46" i="8"/>
  <c r="Q92" i="8"/>
  <c r="J142" i="8"/>
  <c r="J88" i="8"/>
  <c r="R142" i="8"/>
  <c r="R88" i="8"/>
  <c r="Z28" i="8"/>
  <c r="J143" i="8"/>
  <c r="J90" i="8"/>
  <c r="R143" i="8"/>
  <c r="R90" i="8"/>
  <c r="Z30" i="8"/>
  <c r="J94" i="8"/>
  <c r="J92" i="8"/>
  <c r="R94" i="8"/>
  <c r="R92" i="8"/>
  <c r="Z36" i="8"/>
  <c r="K46" i="8"/>
  <c r="K44" i="8"/>
  <c r="J46" i="8"/>
  <c r="K79" i="8"/>
  <c r="K138" i="8"/>
  <c r="K80" i="8"/>
  <c r="K83" i="8"/>
  <c r="K84" i="8"/>
  <c r="K85" i="8"/>
  <c r="K86" i="8"/>
  <c r="K142" i="8"/>
  <c r="K88" i="8"/>
  <c r="S28" i="8"/>
  <c r="AA28" i="8"/>
  <c r="K90" i="8"/>
  <c r="K143" i="8"/>
  <c r="S30" i="8"/>
  <c r="AA30" i="8"/>
  <c r="AE32" i="8"/>
  <c r="AF32" i="8" s="1"/>
  <c r="K94" i="8"/>
  <c r="K92" i="8"/>
  <c r="S36" i="8"/>
  <c r="AA36" i="8"/>
  <c r="AA94" i="8" s="1"/>
  <c r="T37" i="8"/>
  <c r="AB37" i="8"/>
  <c r="M38" i="8"/>
  <c r="N39" i="8"/>
  <c r="U41" i="8"/>
  <c r="M46" i="8"/>
  <c r="Q90" i="8"/>
  <c r="L86" i="8"/>
  <c r="L142" i="8"/>
  <c r="L88" i="8"/>
  <c r="T28" i="8"/>
  <c r="AB28" i="8"/>
  <c r="L143" i="8"/>
  <c r="L90" i="8"/>
  <c r="T30" i="8"/>
  <c r="AB30" i="8"/>
  <c r="L94" i="8"/>
  <c r="L92" i="8"/>
  <c r="T36" i="8"/>
  <c r="AB36" i="8"/>
  <c r="U37" i="8"/>
  <c r="AC37" i="8"/>
  <c r="G39" i="8"/>
  <c r="O39" i="8"/>
  <c r="V41" i="8"/>
  <c r="AF43" i="8"/>
  <c r="M44" i="8"/>
  <c r="Q85" i="8"/>
  <c r="M138" i="8"/>
  <c r="M79" i="8"/>
  <c r="M80" i="8"/>
  <c r="M83" i="8"/>
  <c r="M84" i="8"/>
  <c r="M85" i="8"/>
  <c r="M86" i="8"/>
  <c r="M142" i="8"/>
  <c r="M88" i="8"/>
  <c r="U28" i="8"/>
  <c r="AC28" i="8"/>
  <c r="M90" i="8"/>
  <c r="M143" i="8"/>
  <c r="U30" i="8"/>
  <c r="AC30" i="8"/>
  <c r="M94" i="8"/>
  <c r="M92" i="8"/>
  <c r="U36" i="8"/>
  <c r="AC36" i="8"/>
  <c r="V37" i="8"/>
  <c r="AD37" i="8"/>
  <c r="G38" i="8"/>
  <c r="N44" i="8"/>
  <c r="Q88" i="8"/>
  <c r="N86" i="8"/>
  <c r="N142" i="8"/>
  <c r="N88" i="8"/>
  <c r="V28" i="8"/>
  <c r="N143" i="8"/>
  <c r="N90" i="8"/>
  <c r="V30" i="8"/>
  <c r="N94" i="8"/>
  <c r="N92" i="8"/>
  <c r="V36" i="8"/>
  <c r="W37" i="8"/>
  <c r="G44" i="8"/>
  <c r="AB41" i="8"/>
  <c r="T41" i="8"/>
  <c r="Y41" i="8"/>
  <c r="O44" i="8"/>
  <c r="X41" i="8"/>
  <c r="X96" i="8" s="1"/>
  <c r="Q44" i="8"/>
  <c r="Q46" i="8"/>
  <c r="G142" i="8"/>
  <c r="G88" i="8"/>
  <c r="O142" i="8"/>
  <c r="O88" i="8"/>
  <c r="W28" i="8"/>
  <c r="G143" i="8"/>
  <c r="G90" i="8"/>
  <c r="O143" i="8"/>
  <c r="O90" i="8"/>
  <c r="W30" i="8"/>
  <c r="G94" i="8"/>
  <c r="G92" i="8"/>
  <c r="O94" i="8"/>
  <c r="O92" i="8"/>
  <c r="W36" i="8"/>
  <c r="X37" i="8"/>
  <c r="J39" i="8"/>
  <c r="R39" i="8"/>
  <c r="H46" i="8"/>
  <c r="P46" i="8"/>
  <c r="Z41" i="8"/>
  <c r="R46" i="8"/>
  <c r="Q86" i="8"/>
  <c r="L46" i="8"/>
  <c r="AG126" i="8"/>
  <c r="AH126" i="8" s="1"/>
  <c r="AF125" i="8"/>
  <c r="AI125" i="8" s="1"/>
  <c r="AI131" i="8"/>
  <c r="AF132" i="8"/>
  <c r="AG132" i="8" s="1"/>
  <c r="AH132" i="8" s="1"/>
  <c r="AJ155" i="8"/>
  <c r="AI129" i="8"/>
  <c r="AI134" i="8"/>
  <c r="AF145" i="8"/>
  <c r="AG145" i="8" s="1"/>
  <c r="AH128" i="8"/>
  <c r="AJ128" i="8" s="1"/>
  <c r="AI128" i="8"/>
  <c r="AG131" i="8"/>
  <c r="AG135" i="8"/>
  <c r="AI127" i="8"/>
  <c r="AG129" i="8"/>
  <c r="AF133" i="8"/>
  <c r="AG133" i="8" s="1"/>
  <c r="AG134" i="8"/>
  <c r="AD139" i="8"/>
  <c r="V139" i="8"/>
  <c r="AC139" i="8"/>
  <c r="U139" i="8"/>
  <c r="AE139" i="8" s="1"/>
  <c r="Z139" i="8"/>
  <c r="Y139" i="8"/>
  <c r="AD140" i="8"/>
  <c r="V140" i="8"/>
  <c r="AC140" i="8"/>
  <c r="U140" i="8"/>
  <c r="AE140" i="8" s="1"/>
  <c r="Z140" i="8"/>
  <c r="Y140" i="8"/>
  <c r="AF148" i="8"/>
  <c r="AI148" i="8" s="1"/>
  <c r="AF150" i="8"/>
  <c r="AG150" i="8" s="1"/>
  <c r="AF151" i="8"/>
  <c r="AG151" i="8" s="1"/>
  <c r="AF160" i="8"/>
  <c r="AI160" i="8" s="1"/>
  <c r="AF161" i="8"/>
  <c r="AG161" i="8" s="1"/>
  <c r="AA139" i="8"/>
  <c r="AA140" i="8"/>
  <c r="AF146" i="8"/>
  <c r="AG146" i="8" s="1"/>
  <c r="AH146" i="8" s="1"/>
  <c r="AF147" i="8"/>
  <c r="AI147" i="8" s="1"/>
  <c r="AF149" i="8"/>
  <c r="AG149" i="8" s="1"/>
  <c r="AF159" i="8"/>
  <c r="AG159" i="8" s="1"/>
  <c r="AH218" i="8"/>
  <c r="AJ218" i="8" s="1"/>
  <c r="AF167" i="8"/>
  <c r="AG167" i="8" s="1"/>
  <c r="AH130" i="8"/>
  <c r="AJ130" i="8" s="1"/>
  <c r="AI155" i="8"/>
  <c r="AF172" i="8"/>
  <c r="AG172" i="8" s="1"/>
  <c r="AF156" i="8"/>
  <c r="AG156" i="8" s="1"/>
  <c r="AF164" i="8"/>
  <c r="AG164" i="8" s="1"/>
  <c r="AH164" i="8" s="1"/>
  <c r="AF154" i="8"/>
  <c r="AI154" i="8" s="1"/>
  <c r="AF162" i="8"/>
  <c r="AI162" i="8" s="1"/>
  <c r="AF170" i="8"/>
  <c r="AG170" i="8" s="1"/>
  <c r="AH170" i="8" s="1"/>
  <c r="AF188" i="8"/>
  <c r="AG188" i="8" s="1"/>
  <c r="AI194" i="8"/>
  <c r="AF204" i="8"/>
  <c r="AI204" i="8" s="1"/>
  <c r="AF171" i="8"/>
  <c r="AG171" i="8" s="1"/>
  <c r="AG201" i="8"/>
  <c r="AF213" i="8"/>
  <c r="AG213" i="8" s="1"/>
  <c r="AH215" i="8"/>
  <c r="AJ215" i="8" s="1"/>
  <c r="AF270" i="8"/>
  <c r="AG270" i="8" s="1"/>
  <c r="AH273" i="8"/>
  <c r="AJ273" i="8" s="1"/>
  <c r="AF284" i="8"/>
  <c r="AG284" i="8" s="1"/>
  <c r="AH284" i="8" s="1"/>
  <c r="AH303" i="8"/>
  <c r="AJ303" i="8" s="1"/>
  <c r="AF157" i="8"/>
  <c r="AI157" i="8" s="1"/>
  <c r="AF165" i="8"/>
  <c r="AI165" i="8" s="1"/>
  <c r="AF173" i="8"/>
  <c r="AI173" i="8" s="1"/>
  <c r="AF186" i="8"/>
  <c r="AG186" i="8" s="1"/>
  <c r="AF190" i="8"/>
  <c r="AG190" i="8" s="1"/>
  <c r="AG191" i="8"/>
  <c r="AF221" i="8"/>
  <c r="AI221" i="8" s="1"/>
  <c r="AF158" i="8"/>
  <c r="AG158" i="8" s="1"/>
  <c r="AF166" i="8"/>
  <c r="AI166" i="8" s="1"/>
  <c r="AF174" i="8"/>
  <c r="AI174" i="8" s="1"/>
  <c r="AH176" i="8"/>
  <c r="AJ176" i="8" s="1"/>
  <c r="AG194" i="8"/>
  <c r="AG261" i="8"/>
  <c r="AH261" i="8" s="1"/>
  <c r="AF184" i="8"/>
  <c r="AI184" i="8" s="1"/>
  <c r="AF183" i="8"/>
  <c r="AG224" i="8"/>
  <c r="AG228" i="8"/>
  <c r="AF237" i="8"/>
  <c r="AG237" i="8" s="1"/>
  <c r="AH275" i="8"/>
  <c r="AJ275" i="8" s="1"/>
  <c r="AF302" i="8"/>
  <c r="AG302" i="8" s="1"/>
  <c r="AH302" i="8" s="1"/>
  <c r="AH305" i="8"/>
  <c r="AJ305" i="8" s="1"/>
  <c r="AI218" i="8"/>
  <c r="T222" i="8"/>
  <c r="AF272" i="8"/>
  <c r="AG272" i="8" s="1"/>
  <c r="AH272" i="8" s="1"/>
  <c r="V222" i="8"/>
  <c r="AI224" i="8"/>
  <c r="AF233" i="8"/>
  <c r="AG233" i="8" s="1"/>
  <c r="AF251" i="8"/>
  <c r="AI251" i="8" s="1"/>
  <c r="AG252" i="8"/>
  <c r="AF274" i="8"/>
  <c r="AG274" i="8" s="1"/>
  <c r="AH274" i="8" s="1"/>
  <c r="AH289" i="8"/>
  <c r="AJ289" i="8" s="1"/>
  <c r="AI215" i="8"/>
  <c r="W222" i="8"/>
  <c r="AG223" i="8"/>
  <c r="AF276" i="8"/>
  <c r="AG276" i="8" s="1"/>
  <c r="AH276" i="8" s="1"/>
  <c r="AF219" i="8"/>
  <c r="AG219" i="8" s="1"/>
  <c r="AG243" i="8"/>
  <c r="AF245" i="8"/>
  <c r="AG245" i="8" s="1"/>
  <c r="AF278" i="8"/>
  <c r="AG278" i="8" s="1"/>
  <c r="AH278" i="8" s="1"/>
  <c r="AH283" i="8"/>
  <c r="AJ283" i="8" s="1"/>
  <c r="AC222" i="8"/>
  <c r="U222" i="8"/>
  <c r="AE222" i="8" s="1"/>
  <c r="G249" i="8"/>
  <c r="AA222" i="8"/>
  <c r="S222" i="8"/>
  <c r="Y222" i="8"/>
  <c r="Z222" i="8"/>
  <c r="AF280" i="8"/>
  <c r="AG280" i="8" s="1"/>
  <c r="AF285" i="8"/>
  <c r="AG285" i="8" s="1"/>
  <c r="AB222" i="8"/>
  <c r="AF225" i="8"/>
  <c r="AF241" i="8"/>
  <c r="AG241" i="8" s="1"/>
  <c r="AF282" i="8"/>
  <c r="AG282" i="8" s="1"/>
  <c r="AH282" i="8" s="1"/>
  <c r="AF255" i="8"/>
  <c r="AI255" i="8" s="1"/>
  <c r="AF262" i="8"/>
  <c r="AG262" i="8" s="1"/>
  <c r="AH262" i="8" s="1"/>
  <c r="AF292" i="8"/>
  <c r="AG292" i="8" s="1"/>
  <c r="AH292" i="8" s="1"/>
  <c r="AF308" i="8"/>
  <c r="AG308" i="8" s="1"/>
  <c r="AF324" i="8"/>
  <c r="AG324" i="8" s="1"/>
  <c r="AH324" i="8" s="1"/>
  <c r="AF298" i="8"/>
  <c r="AG298" i="8" s="1"/>
  <c r="AH298" i="8" s="1"/>
  <c r="AF314" i="8"/>
  <c r="AG314" i="8" s="1"/>
  <c r="AH314" i="8" s="1"/>
  <c r="AF318" i="8"/>
  <c r="AG318" i="8" s="1"/>
  <c r="AH318" i="8" s="1"/>
  <c r="AF256" i="8"/>
  <c r="AG256" i="8" s="1"/>
  <c r="AH256" i="8" s="1"/>
  <c r="AF264" i="8"/>
  <c r="AG264" i="8" s="1"/>
  <c r="AH264" i="8" s="1"/>
  <c r="AF288" i="8"/>
  <c r="AG288" i="8" s="1"/>
  <c r="AH288" i="8" s="1"/>
  <c r="AF304" i="8"/>
  <c r="AG304" i="8" s="1"/>
  <c r="AF294" i="8"/>
  <c r="AG294" i="8" s="1"/>
  <c r="AH294" i="8" s="1"/>
  <c r="AF310" i="8"/>
  <c r="AG310" i="8" s="1"/>
  <c r="AH310" i="8" s="1"/>
  <c r="AF322" i="8"/>
  <c r="AG322" i="8" s="1"/>
  <c r="AH322" i="8" s="1"/>
  <c r="AF258" i="8"/>
  <c r="AG258" i="8" s="1"/>
  <c r="AF266" i="8"/>
  <c r="AG266" i="8" s="1"/>
  <c r="AI273" i="8"/>
  <c r="AI275" i="8"/>
  <c r="AF300" i="8"/>
  <c r="AG300" i="8" s="1"/>
  <c r="AF316" i="8"/>
  <c r="AG316" i="8" s="1"/>
  <c r="AH316" i="8" s="1"/>
  <c r="AH286" i="8"/>
  <c r="AJ286" i="8" s="1"/>
  <c r="AF290" i="8"/>
  <c r="AG290" i="8" s="1"/>
  <c r="AF306" i="8"/>
  <c r="AG306" i="8" s="1"/>
  <c r="AH306" i="8" s="1"/>
  <c r="AH317" i="8"/>
  <c r="AJ317" i="8" s="1"/>
  <c r="AF326" i="8"/>
  <c r="AG326" i="8" s="1"/>
  <c r="AH326" i="8" s="1"/>
  <c r="AF260" i="8"/>
  <c r="AG260" i="8" s="1"/>
  <c r="AF268" i="8"/>
  <c r="AF296" i="8"/>
  <c r="AG296" i="8" s="1"/>
  <c r="AH296" i="8" s="1"/>
  <c r="AF312" i="8"/>
  <c r="AG312" i="8" s="1"/>
  <c r="AF320" i="8"/>
  <c r="AG320" i="8" s="1"/>
  <c r="AH320" i="8" s="1"/>
  <c r="AB327" i="8"/>
  <c r="AA327" i="8"/>
  <c r="Z327" i="8"/>
  <c r="Y327" i="8"/>
  <c r="AD327" i="8"/>
  <c r="AI289" i="8"/>
  <c r="AI303" i="8"/>
  <c r="AI305" i="8"/>
  <c r="S97" i="8" l="1"/>
  <c r="AG229" i="8"/>
  <c r="AH229" i="8" s="1"/>
  <c r="AG247" i="8"/>
  <c r="AF222" i="8"/>
  <c r="AI239" i="8"/>
  <c r="AG185" i="8"/>
  <c r="AH185" i="8" s="1"/>
  <c r="AJ185" i="8" s="1"/>
  <c r="AG307" i="8"/>
  <c r="AH307" i="8" s="1"/>
  <c r="AJ307" i="8" s="1"/>
  <c r="AI291" i="8"/>
  <c r="AK319" i="8"/>
  <c r="AL319" i="8" s="1"/>
  <c r="AI179" i="8"/>
  <c r="AG299" i="8"/>
  <c r="AH299" i="8" s="1"/>
  <c r="AJ299" i="8" s="1"/>
  <c r="AK299" i="8" s="1"/>
  <c r="AL299" i="8" s="1"/>
  <c r="AG180" i="8"/>
  <c r="AH180" i="8" s="1"/>
  <c r="AI177" i="8"/>
  <c r="AK177" i="8" s="1"/>
  <c r="AL177" i="8" s="1"/>
  <c r="AG199" i="8"/>
  <c r="AH199" i="8" s="1"/>
  <c r="AJ199" i="8" s="1"/>
  <c r="AK199" i="8" s="1"/>
  <c r="AL199" i="8" s="1"/>
  <c r="AI153" i="8"/>
  <c r="AK153" i="8" s="1"/>
  <c r="AL153" i="8" s="1"/>
  <c r="Z96" i="8"/>
  <c r="AJ99" i="9"/>
  <c r="AK49" i="9"/>
  <c r="Y97" i="8"/>
  <c r="AI163" i="8"/>
  <c r="AK163" i="8" s="1"/>
  <c r="AL163" i="8" s="1"/>
  <c r="AI277" i="8"/>
  <c r="AK277" i="8" s="1"/>
  <c r="AL277" i="8" s="1"/>
  <c r="AI283" i="8"/>
  <c r="AG242" i="8"/>
  <c r="AI198" i="8"/>
  <c r="AI321" i="8"/>
  <c r="AG187" i="8"/>
  <c r="AI309" i="8"/>
  <c r="AK309" i="8" s="1"/>
  <c r="AL309" i="8" s="1"/>
  <c r="AI281" i="8"/>
  <c r="AK281" i="8" s="1"/>
  <c r="AL281" i="8" s="1"/>
  <c r="AI279" i="8"/>
  <c r="AG293" i="8"/>
  <c r="AG265" i="8"/>
  <c r="AH265" i="8" s="1"/>
  <c r="AI235" i="8"/>
  <c r="AG236" i="8"/>
  <c r="AH236" i="8" s="1"/>
  <c r="AJ236" i="8" s="1"/>
  <c r="AK236" i="8" s="1"/>
  <c r="AL236" i="8" s="1"/>
  <c r="AG232" i="8"/>
  <c r="AH232" i="8" s="1"/>
  <c r="AJ232" i="8" s="1"/>
  <c r="AK232" i="8" s="1"/>
  <c r="AL232" i="8" s="1"/>
  <c r="AG240" i="8"/>
  <c r="AH240" i="8" s="1"/>
  <c r="AJ240" i="8" s="1"/>
  <c r="AK240" i="8" s="1"/>
  <c r="AL240" i="8" s="1"/>
  <c r="AG214" i="8"/>
  <c r="AH214" i="8" s="1"/>
  <c r="AJ214" i="8" s="1"/>
  <c r="AK214" i="8" s="1"/>
  <c r="AL214" i="8" s="1"/>
  <c r="AI181" i="8"/>
  <c r="AG193" i="8"/>
  <c r="AH193" i="8" s="1"/>
  <c r="AJ193" i="8" s="1"/>
  <c r="AK193" i="8" s="1"/>
  <c r="AL193" i="8" s="1"/>
  <c r="AG203" i="8"/>
  <c r="AH203" i="8" s="1"/>
  <c r="AJ203" i="8" s="1"/>
  <c r="AK203" i="8" s="1"/>
  <c r="AL203" i="8" s="1"/>
  <c r="AG315" i="8"/>
  <c r="AH315" i="8" s="1"/>
  <c r="AJ315" i="8" s="1"/>
  <c r="AI220" i="8"/>
  <c r="AG202" i="8"/>
  <c r="AH202" i="8" s="1"/>
  <c r="AJ202" i="8" s="1"/>
  <c r="AK202" i="8" s="1"/>
  <c r="AL202" i="8" s="1"/>
  <c r="AI152" i="8"/>
  <c r="AK152" i="8" s="1"/>
  <c r="AL152" i="8" s="1"/>
  <c r="AI271" i="8"/>
  <c r="AK271" i="8" s="1"/>
  <c r="AL271" i="8" s="1"/>
  <c r="AI269" i="8"/>
  <c r="AG231" i="8"/>
  <c r="AH231" i="8" s="1"/>
  <c r="AI301" i="8"/>
  <c r="AK301" i="8" s="1"/>
  <c r="AL301" i="8" s="1"/>
  <c r="AI320" i="8"/>
  <c r="AF327" i="8"/>
  <c r="AI327" i="8" s="1"/>
  <c r="U96" i="8"/>
  <c r="AA97" i="8"/>
  <c r="X47" i="8"/>
  <c r="X98" i="8" s="1"/>
  <c r="AB97" i="8"/>
  <c r="U97" i="8"/>
  <c r="AA46" i="8"/>
  <c r="AA96" i="8"/>
  <c r="V47" i="8"/>
  <c r="V98" i="8" s="1"/>
  <c r="AC97" i="8"/>
  <c r="H48" i="8"/>
  <c r="S47" i="8"/>
  <c r="S98" i="8" s="1"/>
  <c r="X97" i="8"/>
  <c r="Y96" i="8"/>
  <c r="V96" i="8"/>
  <c r="T47" i="8"/>
  <c r="T98" i="8" s="1"/>
  <c r="W96" i="8"/>
  <c r="T96" i="8"/>
  <c r="AC96" i="8"/>
  <c r="T97" i="8"/>
  <c r="V97" i="8"/>
  <c r="S46" i="8"/>
  <c r="S96" i="8"/>
  <c r="U47" i="8"/>
  <c r="U98" i="8" s="1"/>
  <c r="Y47" i="8"/>
  <c r="Y98" i="8" s="1"/>
  <c r="Z97" i="8"/>
  <c r="AD46" i="8"/>
  <c r="AD96" i="8"/>
  <c r="W47" i="8"/>
  <c r="W98" i="8" s="1"/>
  <c r="AB96" i="8"/>
  <c r="W97" i="8"/>
  <c r="AD97" i="8"/>
  <c r="AI290" i="8"/>
  <c r="AG257" i="8"/>
  <c r="AH257" i="8" s="1"/>
  <c r="AI286" i="8"/>
  <c r="AK286" i="8" s="1"/>
  <c r="AL286" i="8" s="1"/>
  <c r="AK317" i="8"/>
  <c r="AL317" i="8" s="1"/>
  <c r="AI200" i="8"/>
  <c r="AG313" i="8"/>
  <c r="AH313" i="8" s="1"/>
  <c r="AJ313" i="8" s="1"/>
  <c r="AK313" i="8" s="1"/>
  <c r="AL313" i="8" s="1"/>
  <c r="AG263" i="8"/>
  <c r="AH263" i="8" s="1"/>
  <c r="AG297" i="8"/>
  <c r="AG189" i="8"/>
  <c r="AH189" i="8" s="1"/>
  <c r="AJ189" i="8" s="1"/>
  <c r="AK189" i="8" s="1"/>
  <c r="AL189" i="8" s="1"/>
  <c r="AI169" i="8"/>
  <c r="AG230" i="8"/>
  <c r="AH230" i="8" s="1"/>
  <c r="AJ230" i="8" s="1"/>
  <c r="AK230" i="8" s="1"/>
  <c r="AL230" i="8" s="1"/>
  <c r="AG251" i="8"/>
  <c r="AH251" i="8" s="1"/>
  <c r="AG234" i="8"/>
  <c r="AH234" i="8" s="1"/>
  <c r="AJ234" i="8" s="1"/>
  <c r="AK234" i="8" s="1"/>
  <c r="AL234" i="8" s="1"/>
  <c r="AI141" i="8"/>
  <c r="AI323" i="8"/>
  <c r="AK323" i="8" s="1"/>
  <c r="AL323" i="8" s="1"/>
  <c r="AI311" i="8"/>
  <c r="AK311" i="8" s="1"/>
  <c r="AL311" i="8" s="1"/>
  <c r="AG244" i="8"/>
  <c r="AH244" i="8" s="1"/>
  <c r="AJ244" i="8" s="1"/>
  <c r="AK244" i="8" s="1"/>
  <c r="AL244" i="8" s="1"/>
  <c r="AG248" i="8"/>
  <c r="AH248" i="8" s="1"/>
  <c r="AJ248" i="8" s="1"/>
  <c r="AK248" i="8" s="1"/>
  <c r="AL248" i="8" s="1"/>
  <c r="AI296" i="8"/>
  <c r="AI310" i="8"/>
  <c r="AI292" i="8"/>
  <c r="AG295" i="8"/>
  <c r="AH269" i="8"/>
  <c r="AJ269" i="8" s="1"/>
  <c r="AK269" i="8" s="1"/>
  <c r="AL269" i="8" s="1"/>
  <c r="AG227" i="8"/>
  <c r="AH227" i="8" s="1"/>
  <c r="AI196" i="8"/>
  <c r="AK196" i="8" s="1"/>
  <c r="AL196" i="8" s="1"/>
  <c r="AG182" i="8"/>
  <c r="AH182" i="8" s="1"/>
  <c r="AG162" i="8"/>
  <c r="AH162" i="8" s="1"/>
  <c r="AG238" i="8"/>
  <c r="AH238" i="8" s="1"/>
  <c r="AJ238" i="8" s="1"/>
  <c r="AK238" i="8" s="1"/>
  <c r="AL238" i="8" s="1"/>
  <c r="AK155" i="8"/>
  <c r="AL155" i="8" s="1"/>
  <c r="AJ175" i="8"/>
  <c r="AJ287" i="8"/>
  <c r="AI144" i="8"/>
  <c r="AG195" i="8"/>
  <c r="AH195" i="8" s="1"/>
  <c r="AJ195" i="8" s="1"/>
  <c r="AK195" i="8" s="1"/>
  <c r="AL195" i="8" s="1"/>
  <c r="AG325" i="8"/>
  <c r="AG204" i="8"/>
  <c r="AH204" i="8" s="1"/>
  <c r="AJ204" i="8" s="1"/>
  <c r="AK204" i="8" s="1"/>
  <c r="AL204" i="8" s="1"/>
  <c r="AI298" i="8"/>
  <c r="AG192" i="8"/>
  <c r="AH192" i="8" s="1"/>
  <c r="AI188" i="8"/>
  <c r="AK321" i="8"/>
  <c r="AL321" i="8" s="1"/>
  <c r="AG197" i="8"/>
  <c r="AI164" i="8"/>
  <c r="AI133" i="8"/>
  <c r="AI326" i="8"/>
  <c r="AI324" i="8"/>
  <c r="AI302" i="8"/>
  <c r="AI237" i="8"/>
  <c r="AI186" i="8"/>
  <c r="AD47" i="8"/>
  <c r="AD98" i="8" s="1"/>
  <c r="AG254" i="8"/>
  <c r="AH254" i="8" s="1"/>
  <c r="AJ254" i="8" s="1"/>
  <c r="AK254" i="8" s="1"/>
  <c r="AL254" i="8" s="1"/>
  <c r="AI287" i="8"/>
  <c r="AI267" i="8"/>
  <c r="AK267" i="8" s="1"/>
  <c r="AL267" i="8" s="1"/>
  <c r="AK303" i="8"/>
  <c r="AL303" i="8" s="1"/>
  <c r="AI316" i="8"/>
  <c r="AI253" i="8"/>
  <c r="AI172" i="8"/>
  <c r="AG124" i="8"/>
  <c r="AH124" i="8" s="1"/>
  <c r="AG165" i="8"/>
  <c r="AH165" i="8" s="1"/>
  <c r="AJ165" i="8" s="1"/>
  <c r="AK165" i="8" s="1"/>
  <c r="AL165" i="8" s="1"/>
  <c r="AG147" i="8"/>
  <c r="AH147" i="8" s="1"/>
  <c r="AJ147" i="8" s="1"/>
  <c r="AK147" i="8" s="1"/>
  <c r="AL147" i="8" s="1"/>
  <c r="L51" i="8"/>
  <c r="AG246" i="8"/>
  <c r="AH246" i="8" s="1"/>
  <c r="AJ246" i="8" s="1"/>
  <c r="AK246" i="8" s="1"/>
  <c r="AL246" i="8" s="1"/>
  <c r="AI276" i="8"/>
  <c r="AI170" i="8"/>
  <c r="AI259" i="8"/>
  <c r="AK259" i="8" s="1"/>
  <c r="AL259" i="8" s="1"/>
  <c r="AG160" i="8"/>
  <c r="AH160" i="8" s="1"/>
  <c r="AJ160" i="8" s="1"/>
  <c r="AK160" i="8" s="1"/>
  <c r="AL160" i="8" s="1"/>
  <c r="AI130" i="8"/>
  <c r="AK130" i="8" s="1"/>
  <c r="AL130" i="8" s="1"/>
  <c r="AG226" i="8"/>
  <c r="AH226" i="8" s="1"/>
  <c r="AK279" i="8"/>
  <c r="AL279" i="8" s="1"/>
  <c r="AK215" i="8"/>
  <c r="AL215" i="8" s="1"/>
  <c r="AI161" i="8"/>
  <c r="AG148" i="8"/>
  <c r="AH148" i="8" s="1"/>
  <c r="AG178" i="8"/>
  <c r="AI175" i="8"/>
  <c r="AI176" i="8"/>
  <c r="AK176" i="8" s="1"/>
  <c r="AL176" i="8" s="1"/>
  <c r="AI322" i="8"/>
  <c r="AK307" i="8"/>
  <c r="AL307" i="8" s="1"/>
  <c r="AI306" i="8"/>
  <c r="AI245" i="8"/>
  <c r="AG221" i="8"/>
  <c r="AH221" i="8" s="1"/>
  <c r="AJ221" i="8" s="1"/>
  <c r="AK221" i="8" s="1"/>
  <c r="AL221" i="8" s="1"/>
  <c r="AK144" i="8"/>
  <c r="AL144" i="8" s="1"/>
  <c r="AK185" i="8"/>
  <c r="AL185" i="8" s="1"/>
  <c r="AI159" i="8"/>
  <c r="AI168" i="8"/>
  <c r="AK168" i="8" s="1"/>
  <c r="AL168" i="8" s="1"/>
  <c r="AB47" i="8"/>
  <c r="AB98" i="8" s="1"/>
  <c r="AC47" i="8"/>
  <c r="AC98" i="8" s="1"/>
  <c r="AA47" i="8"/>
  <c r="AA98" i="8" s="1"/>
  <c r="Z47" i="8"/>
  <c r="Z98" i="8" s="1"/>
  <c r="N42" i="8"/>
  <c r="N71" i="8"/>
  <c r="U67" i="8"/>
  <c r="N13" i="8"/>
  <c r="N15" i="8" s="1"/>
  <c r="Z92" i="8"/>
  <c r="AD81" i="8"/>
  <c r="H13" i="8"/>
  <c r="H15" i="8" s="1"/>
  <c r="H42" i="8"/>
  <c r="P71" i="8"/>
  <c r="P48" i="8"/>
  <c r="AA92" i="8"/>
  <c r="X86" i="8"/>
  <c r="V72" i="8"/>
  <c r="P42" i="8"/>
  <c r="P15" i="8"/>
  <c r="P75" i="8" s="1"/>
  <c r="K51" i="8"/>
  <c r="N51" i="8"/>
  <c r="X92" i="8"/>
  <c r="AD79" i="8"/>
  <c r="W79" i="8"/>
  <c r="W68" i="8"/>
  <c r="O51" i="8"/>
  <c r="AB84" i="8"/>
  <c r="Z88" i="8"/>
  <c r="AA66" i="8"/>
  <c r="Z85" i="8"/>
  <c r="W44" i="8"/>
  <c r="W80" i="8"/>
  <c r="AI38" i="8"/>
  <c r="T38" i="8"/>
  <c r="Z94" i="8"/>
  <c r="T69" i="8"/>
  <c r="Y39" i="8"/>
  <c r="T94" i="8"/>
  <c r="T88" i="8"/>
  <c r="X74" i="8"/>
  <c r="V81" i="8"/>
  <c r="S44" i="8"/>
  <c r="T66" i="8"/>
  <c r="V92" i="8"/>
  <c r="Z83" i="8"/>
  <c r="W84" i="8"/>
  <c r="AC68" i="8"/>
  <c r="T76" i="8"/>
  <c r="M51" i="8"/>
  <c r="AH39" i="8"/>
  <c r="W94" i="8"/>
  <c r="U38" i="8"/>
  <c r="W81" i="8"/>
  <c r="V86" i="8"/>
  <c r="S81" i="8"/>
  <c r="Y80" i="8"/>
  <c r="T72" i="8"/>
  <c r="Y67" i="8"/>
  <c r="T90" i="8"/>
  <c r="S88" i="8"/>
  <c r="AC92" i="8"/>
  <c r="AC85" i="8"/>
  <c r="S84" i="8"/>
  <c r="T81" i="8"/>
  <c r="AC77" i="8"/>
  <c r="T83" i="8"/>
  <c r="S92" i="8"/>
  <c r="AC94" i="8"/>
  <c r="S94" i="8"/>
  <c r="V79" i="8"/>
  <c r="AC70" i="8"/>
  <c r="V77" i="8"/>
  <c r="S86" i="8"/>
  <c r="Y79" i="8"/>
  <c r="Y74" i="8"/>
  <c r="AB70" i="8"/>
  <c r="Z70" i="8"/>
  <c r="V67" i="8"/>
  <c r="V39" i="8"/>
  <c r="S90" i="8"/>
  <c r="S70" i="8"/>
  <c r="W39" i="8"/>
  <c r="Y92" i="8"/>
  <c r="S83" i="8"/>
  <c r="T79" i="8"/>
  <c r="Z76" i="8"/>
  <c r="Z72" i="8"/>
  <c r="Z69" i="8"/>
  <c r="Z67" i="8"/>
  <c r="AE39" i="8"/>
  <c r="T86" i="8"/>
  <c r="T85" i="8"/>
  <c r="AC80" i="8"/>
  <c r="Z68" i="8"/>
  <c r="AH172" i="8"/>
  <c r="AJ172" i="8" s="1"/>
  <c r="AK172" i="8" s="1"/>
  <c r="AL172" i="8" s="1"/>
  <c r="AH241" i="8"/>
  <c r="AJ241" i="8" s="1"/>
  <c r="AH233" i="8"/>
  <c r="AJ233" i="8" s="1"/>
  <c r="AH188" i="8"/>
  <c r="AJ188" i="8" s="1"/>
  <c r="AH245" i="8"/>
  <c r="AJ245" i="8" s="1"/>
  <c r="AK245" i="8" s="1"/>
  <c r="AL245" i="8" s="1"/>
  <c r="AH158" i="8"/>
  <c r="AJ158" i="8" s="1"/>
  <c r="AH161" i="8"/>
  <c r="AJ161" i="8" s="1"/>
  <c r="AH219" i="8"/>
  <c r="AJ219" i="8" s="1"/>
  <c r="AH190" i="8"/>
  <c r="AJ190" i="8" s="1"/>
  <c r="AH186" i="8"/>
  <c r="AJ186" i="8" s="1"/>
  <c r="AH156" i="8"/>
  <c r="AJ156" i="8" s="1"/>
  <c r="AH150" i="8"/>
  <c r="AJ150" i="8" s="1"/>
  <c r="X72" i="8"/>
  <c r="AA67" i="8"/>
  <c r="U81" i="8"/>
  <c r="AE21" i="8"/>
  <c r="AF21" i="8" s="1"/>
  <c r="AI312" i="8"/>
  <c r="AG268" i="8"/>
  <c r="AI268" i="8"/>
  <c r="AK273" i="8"/>
  <c r="AL273" i="8" s="1"/>
  <c r="AJ310" i="8"/>
  <c r="AK283" i="8"/>
  <c r="AL283" i="8" s="1"/>
  <c r="AJ256" i="8"/>
  <c r="AI308" i="8"/>
  <c r="AI282" i="8"/>
  <c r="AJ239" i="8"/>
  <c r="AK239" i="8" s="1"/>
  <c r="AL239" i="8" s="1"/>
  <c r="AI233" i="8"/>
  <c r="AJ302" i="8"/>
  <c r="AJ253" i="8"/>
  <c r="AI260" i="8"/>
  <c r="AH187" i="8"/>
  <c r="AJ187" i="8" s="1"/>
  <c r="AK187" i="8" s="1"/>
  <c r="AL187" i="8" s="1"/>
  <c r="AH191" i="8"/>
  <c r="AJ191" i="8" s="1"/>
  <c r="AK191" i="8" s="1"/>
  <c r="AL191" i="8" s="1"/>
  <c r="AI213" i="8"/>
  <c r="AH133" i="8"/>
  <c r="AJ133" i="8" s="1"/>
  <c r="AK169" i="8"/>
  <c r="AL169" i="8" s="1"/>
  <c r="AF139" i="8"/>
  <c r="AI139" i="8" s="1"/>
  <c r="AG157" i="8"/>
  <c r="AI156" i="8"/>
  <c r="AI132" i="8"/>
  <c r="AI151" i="8"/>
  <c r="Z46" i="8"/>
  <c r="Z44" i="8"/>
  <c r="AB46" i="8"/>
  <c r="AB44" i="8"/>
  <c r="V94" i="8"/>
  <c r="AE38" i="8"/>
  <c r="AC88" i="8"/>
  <c r="AE37" i="8"/>
  <c r="AF37" i="8" s="1"/>
  <c r="AF97" i="8" s="1"/>
  <c r="AG38" i="8"/>
  <c r="AJ38" i="8"/>
  <c r="AA88" i="8"/>
  <c r="AD92" i="8"/>
  <c r="Y94" i="8"/>
  <c r="AB77" i="8"/>
  <c r="AB72" i="8"/>
  <c r="AD85" i="8"/>
  <c r="AA84" i="8"/>
  <c r="Y83" i="8"/>
  <c r="T80" i="8"/>
  <c r="T74" i="8"/>
  <c r="V70" i="8"/>
  <c r="L71" i="8"/>
  <c r="L42" i="8"/>
  <c r="L48" i="8"/>
  <c r="L13" i="8"/>
  <c r="U68" i="8"/>
  <c r="AE8" i="8"/>
  <c r="AF8" i="8" s="1"/>
  <c r="AG39" i="8"/>
  <c r="X85" i="8"/>
  <c r="Y70" i="8"/>
  <c r="W83" i="8"/>
  <c r="T68" i="8"/>
  <c r="P51" i="8"/>
  <c r="AC69" i="8"/>
  <c r="AA86" i="8"/>
  <c r="AC123" i="8"/>
  <c r="U123" i="8"/>
  <c r="AE123" i="8" s="1"/>
  <c r="Z123" i="8"/>
  <c r="T123" i="8"/>
  <c r="AD123" i="8"/>
  <c r="S123" i="8"/>
  <c r="Y123" i="8"/>
  <c r="V123" i="8"/>
  <c r="AB123" i="8"/>
  <c r="AA123" i="8"/>
  <c r="X123" i="8"/>
  <c r="W123" i="8"/>
  <c r="AC81" i="8"/>
  <c r="U80" i="8"/>
  <c r="AE20" i="8"/>
  <c r="AF20" i="8" s="1"/>
  <c r="AG20" i="8" s="1"/>
  <c r="AH20" i="8" s="1"/>
  <c r="S79" i="8"/>
  <c r="S74" i="8"/>
  <c r="U69" i="8"/>
  <c r="AE9" i="8"/>
  <c r="AF9" i="8" s="1"/>
  <c r="X81" i="8"/>
  <c r="R71" i="8"/>
  <c r="R48" i="8"/>
  <c r="R42" i="8"/>
  <c r="R13" i="8"/>
  <c r="AD77" i="8"/>
  <c r="AD70" i="8"/>
  <c r="AK275" i="8"/>
  <c r="AL275" i="8" s="1"/>
  <c r="AH201" i="8"/>
  <c r="AJ201" i="8" s="1"/>
  <c r="AK201" i="8" s="1"/>
  <c r="AL201" i="8" s="1"/>
  <c r="AH167" i="8"/>
  <c r="AJ167" i="8" s="1"/>
  <c r="AH135" i="8"/>
  <c r="AJ135" i="8" s="1"/>
  <c r="AK135" i="8" s="1"/>
  <c r="AL135" i="8" s="1"/>
  <c r="Z39" i="8"/>
  <c r="Y38" i="8"/>
  <c r="X38" i="8"/>
  <c r="W38" i="8"/>
  <c r="AD38" i="8"/>
  <c r="V38" i="8"/>
  <c r="AB38" i="8"/>
  <c r="Z38" i="8"/>
  <c r="U88" i="8"/>
  <c r="AE28" i="8"/>
  <c r="AF28" i="8" s="1"/>
  <c r="AA38" i="8"/>
  <c r="U84" i="8"/>
  <c r="AE24" i="8"/>
  <c r="AF24" i="8" s="1"/>
  <c r="U70" i="8"/>
  <c r="AE10" i="8"/>
  <c r="AF10" i="8" s="1"/>
  <c r="AH34" i="8"/>
  <c r="AJ34" i="8" s="1"/>
  <c r="X76" i="8"/>
  <c r="AD80" i="8"/>
  <c r="AB66" i="8"/>
  <c r="AB11" i="8"/>
  <c r="AA79" i="8"/>
  <c r="AA74" i="8"/>
  <c r="AD88" i="8"/>
  <c r="X80" i="8"/>
  <c r="X70" i="8"/>
  <c r="AH252" i="8"/>
  <c r="AJ252" i="8" s="1"/>
  <c r="AK252" i="8" s="1"/>
  <c r="AL252" i="8" s="1"/>
  <c r="AH228" i="8"/>
  <c r="AJ228" i="8" s="1"/>
  <c r="AK228" i="8" s="1"/>
  <c r="AL228" i="8" s="1"/>
  <c r="AD68" i="8"/>
  <c r="AA80" i="8"/>
  <c r="AK291" i="8"/>
  <c r="AL291" i="8" s="1"/>
  <c r="AI219" i="8"/>
  <c r="AG174" i="8"/>
  <c r="AI150" i="8"/>
  <c r="AJ126" i="8"/>
  <c r="AK126" i="8" s="1"/>
  <c r="AL126" i="8" s="1"/>
  <c r="O42" i="8"/>
  <c r="O71" i="8"/>
  <c r="O48" i="8"/>
  <c r="O13" i="8"/>
  <c r="AK289" i="8"/>
  <c r="AL289" i="8" s="1"/>
  <c r="AJ320" i="8"/>
  <c r="AK320" i="8" s="1"/>
  <c r="AL320" i="8" s="1"/>
  <c r="AJ326" i="8"/>
  <c r="AK326" i="8" s="1"/>
  <c r="AL326" i="8" s="1"/>
  <c r="AJ306" i="8"/>
  <c r="AI300" i="8"/>
  <c r="AH258" i="8"/>
  <c r="AJ258" i="8" s="1"/>
  <c r="AH304" i="8"/>
  <c r="AJ304" i="8" s="1"/>
  <c r="AI304" i="8"/>
  <c r="AI314" i="8"/>
  <c r="AH270" i="8"/>
  <c r="AJ270" i="8" s="1"/>
  <c r="AI258" i="8"/>
  <c r="Z249" i="8"/>
  <c r="Y249" i="8"/>
  <c r="X249" i="8"/>
  <c r="W249" i="8"/>
  <c r="AD249" i="8"/>
  <c r="V249" i="8"/>
  <c r="AC249" i="8"/>
  <c r="U249" i="8"/>
  <c r="AE249" i="8" s="1"/>
  <c r="AB249" i="8"/>
  <c r="T249" i="8"/>
  <c r="S249" i="8"/>
  <c r="AA249" i="8"/>
  <c r="AI278" i="8"/>
  <c r="AG255" i="8"/>
  <c r="AI274" i="8"/>
  <c r="AI284" i="8"/>
  <c r="AI190" i="8"/>
  <c r="AG184" i="8"/>
  <c r="AI158" i="8"/>
  <c r="AH131" i="8"/>
  <c r="AJ131" i="8" s="1"/>
  <c r="AK131" i="8" s="1"/>
  <c r="AL131" i="8" s="1"/>
  <c r="AD143" i="8"/>
  <c r="V143" i="8"/>
  <c r="AB143" i="8"/>
  <c r="T143" i="8"/>
  <c r="U143" i="8"/>
  <c r="AE143" i="8" s="1"/>
  <c r="S143" i="8"/>
  <c r="Z143" i="8"/>
  <c r="X143" i="8"/>
  <c r="W143" i="8"/>
  <c r="AC143" i="8"/>
  <c r="AA143" i="8"/>
  <c r="Y143" i="8"/>
  <c r="X46" i="8"/>
  <c r="X44" i="8"/>
  <c r="U94" i="8"/>
  <c r="AB90" i="8"/>
  <c r="AE41" i="8"/>
  <c r="U44" i="8"/>
  <c r="U46" i="8"/>
  <c r="AI32" i="8"/>
  <c r="Z90" i="8"/>
  <c r="AC44" i="8"/>
  <c r="AC46" i="8"/>
  <c r="S38" i="8"/>
  <c r="U92" i="8"/>
  <c r="V80" i="8"/>
  <c r="W70" i="8"/>
  <c r="Y85" i="8"/>
  <c r="AC122" i="8"/>
  <c r="U122" i="8"/>
  <c r="AE122" i="8" s="1"/>
  <c r="Z122" i="8"/>
  <c r="T122" i="8"/>
  <c r="AD122" i="8"/>
  <c r="S122" i="8"/>
  <c r="Y122" i="8"/>
  <c r="AB122" i="8"/>
  <c r="AA122" i="8"/>
  <c r="X122" i="8"/>
  <c r="W122" i="8"/>
  <c r="V122" i="8"/>
  <c r="AC84" i="8"/>
  <c r="AA83" i="8"/>
  <c r="Z77" i="8"/>
  <c r="Y76" i="8"/>
  <c r="Y72" i="8"/>
  <c r="X69" i="8"/>
  <c r="Q48" i="8"/>
  <c r="Q71" i="8"/>
  <c r="Q42" i="8"/>
  <c r="Q13" i="8"/>
  <c r="S68" i="8"/>
  <c r="AB92" i="8"/>
  <c r="Y66" i="8"/>
  <c r="Y11" i="8"/>
  <c r="AA70" i="8"/>
  <c r="AD44" i="8"/>
  <c r="W77" i="8"/>
  <c r="K71" i="8"/>
  <c r="K48" i="8"/>
  <c r="K42" i="8"/>
  <c r="K13" i="8"/>
  <c r="AB86" i="8"/>
  <c r="T84" i="8"/>
  <c r="Z80" i="8"/>
  <c r="U79" i="8"/>
  <c r="AE19" i="8"/>
  <c r="AF19" i="8" s="1"/>
  <c r="AG19" i="8" s="1"/>
  <c r="U74" i="8"/>
  <c r="AE14" i="8"/>
  <c r="W67" i="8"/>
  <c r="AA44" i="8"/>
  <c r="AD84" i="8"/>
  <c r="AC11" i="8"/>
  <c r="AC66" i="8"/>
  <c r="X68" i="8"/>
  <c r="V83" i="8"/>
  <c r="AB80" i="8"/>
  <c r="V85" i="8"/>
  <c r="AJ146" i="8"/>
  <c r="AH260" i="8"/>
  <c r="AJ260" i="8" s="1"/>
  <c r="AH266" i="8"/>
  <c r="AJ266" i="8" s="1"/>
  <c r="AJ282" i="8"/>
  <c r="AG222" i="8"/>
  <c r="AH145" i="8"/>
  <c r="AJ145" i="8" s="1"/>
  <c r="AJ322" i="8"/>
  <c r="AK322" i="8" s="1"/>
  <c r="AL322" i="8" s="1"/>
  <c r="AH308" i="8"/>
  <c r="AJ308" i="8" s="1"/>
  <c r="AJ292" i="8"/>
  <c r="AJ262" i="8"/>
  <c r="AJ229" i="8"/>
  <c r="AK229" i="8" s="1"/>
  <c r="AL229" i="8" s="1"/>
  <c r="AI222" i="8"/>
  <c r="AJ278" i="8"/>
  <c r="AJ274" i="8"/>
  <c r="AH220" i="8"/>
  <c r="AJ220" i="8" s="1"/>
  <c r="AH197" i="8"/>
  <c r="AJ197" i="8" s="1"/>
  <c r="AK197" i="8" s="1"/>
  <c r="AL197" i="8" s="1"/>
  <c r="AH224" i="8"/>
  <c r="AJ224" i="8" s="1"/>
  <c r="AK224" i="8" s="1"/>
  <c r="AL224" i="8" s="1"/>
  <c r="AJ284" i="8"/>
  <c r="AJ212" i="8"/>
  <c r="AK212" i="8" s="1"/>
  <c r="AL212" i="8" s="1"/>
  <c r="AK181" i="8"/>
  <c r="AL181" i="8" s="1"/>
  <c r="AI171" i="8"/>
  <c r="AK128" i="8"/>
  <c r="AL128" i="8" s="1"/>
  <c r="AH127" i="8"/>
  <c r="AJ127" i="8" s="1"/>
  <c r="AK127" i="8" s="1"/>
  <c r="AL127" i="8" s="1"/>
  <c r="W88" i="8"/>
  <c r="V90" i="8"/>
  <c r="W92" i="8"/>
  <c r="Y90" i="8"/>
  <c r="AB76" i="8"/>
  <c r="AB69" i="8"/>
  <c r="S85" i="8"/>
  <c r="Z84" i="8"/>
  <c r="U83" i="8"/>
  <c r="AE23" i="8"/>
  <c r="AF23" i="8" s="1"/>
  <c r="Y77" i="8"/>
  <c r="S76" i="8"/>
  <c r="S72" i="8"/>
  <c r="Y69" i="8"/>
  <c r="AA68" i="8"/>
  <c r="T92" i="8"/>
  <c r="X84" i="8"/>
  <c r="H51" i="8"/>
  <c r="W76" i="8"/>
  <c r="X66" i="8"/>
  <c r="X11" i="8"/>
  <c r="AB81" i="8"/>
  <c r="AD90" i="8"/>
  <c r="U86" i="8"/>
  <c r="AE26" i="8"/>
  <c r="Z81" i="8"/>
  <c r="W119" i="8"/>
  <c r="AD119" i="8"/>
  <c r="V119" i="8"/>
  <c r="AA119" i="8"/>
  <c r="S119" i="8"/>
  <c r="T119" i="8"/>
  <c r="AC119" i="8"/>
  <c r="AB119" i="8"/>
  <c r="Z119" i="8"/>
  <c r="Y119" i="8"/>
  <c r="X119" i="8"/>
  <c r="U119" i="8"/>
  <c r="AE119" i="8" s="1"/>
  <c r="AC79" i="8"/>
  <c r="AC74" i="8"/>
  <c r="AD66" i="8"/>
  <c r="AD11" i="8"/>
  <c r="W74" i="8"/>
  <c r="U11" i="8"/>
  <c r="U66" i="8"/>
  <c r="AE6" i="8"/>
  <c r="W72" i="8"/>
  <c r="AH38" i="8"/>
  <c r="AK315" i="8"/>
  <c r="AL315" i="8" s="1"/>
  <c r="AJ314" i="8"/>
  <c r="AH237" i="8"/>
  <c r="AJ237" i="8" s="1"/>
  <c r="AK237" i="8" s="1"/>
  <c r="AL237" i="8" s="1"/>
  <c r="AH223" i="8"/>
  <c r="AJ223" i="8" s="1"/>
  <c r="AK223" i="8" s="1"/>
  <c r="AL223" i="8" s="1"/>
  <c r="AJ296" i="8"/>
  <c r="AH300" i="8"/>
  <c r="AJ300" i="8" s="1"/>
  <c r="AJ324" i="8"/>
  <c r="AG225" i="8"/>
  <c r="AI225" i="8"/>
  <c r="AI285" i="8"/>
  <c r="AK218" i="8"/>
  <c r="AL218" i="8" s="1"/>
  <c r="AJ170" i="8"/>
  <c r="AH159" i="8"/>
  <c r="AJ159" i="8" s="1"/>
  <c r="AH151" i="8"/>
  <c r="AJ151" i="8" s="1"/>
  <c r="AH134" i="8"/>
  <c r="AJ134" i="8" s="1"/>
  <c r="AK134" i="8" s="1"/>
  <c r="AL134" i="8" s="1"/>
  <c r="AH129" i="8"/>
  <c r="AJ129" i="8" s="1"/>
  <c r="AK129" i="8" s="1"/>
  <c r="AL129" i="8" s="1"/>
  <c r="AI149" i="8"/>
  <c r="AH194" i="8"/>
  <c r="AJ194" i="8" s="1"/>
  <c r="AK194" i="8" s="1"/>
  <c r="AL194" i="8" s="1"/>
  <c r="AG125" i="8"/>
  <c r="AC90" i="8"/>
  <c r="V44" i="8"/>
  <c r="V46" i="8"/>
  <c r="AA90" i="8"/>
  <c r="AB83" i="8"/>
  <c r="T67" i="8"/>
  <c r="AA85" i="8"/>
  <c r="W121" i="8"/>
  <c r="AD121" i="8"/>
  <c r="V121" i="8"/>
  <c r="AA121" i="8"/>
  <c r="S121" i="8"/>
  <c r="T121" i="8"/>
  <c r="AC121" i="8"/>
  <c r="AB121" i="8"/>
  <c r="Z121" i="8"/>
  <c r="Y121" i="8"/>
  <c r="X121" i="8"/>
  <c r="U121" i="8"/>
  <c r="AE121" i="8" s="1"/>
  <c r="AC83" i="8"/>
  <c r="S77" i="8"/>
  <c r="AA76" i="8"/>
  <c r="AA72" i="8"/>
  <c r="V68" i="8"/>
  <c r="S69" i="8"/>
  <c r="I48" i="8"/>
  <c r="I71" i="8"/>
  <c r="I42" i="8"/>
  <c r="I13" i="8"/>
  <c r="AB74" i="8"/>
  <c r="AC67" i="8"/>
  <c r="AG32" i="8"/>
  <c r="AD74" i="8"/>
  <c r="V69" i="8"/>
  <c r="AB79" i="8"/>
  <c r="AC86" i="8"/>
  <c r="Y81" i="8"/>
  <c r="Z79" i="8"/>
  <c r="G51" i="8"/>
  <c r="V66" i="8"/>
  <c r="V11" i="8"/>
  <c r="AD67" i="8"/>
  <c r="X79" i="8"/>
  <c r="AD69" i="8"/>
  <c r="AB68" i="8"/>
  <c r="AA11" i="8"/>
  <c r="V84" i="8"/>
  <c r="AJ272" i="8"/>
  <c r="AG183" i="8"/>
  <c r="AI183" i="8"/>
  <c r="Z142" i="8"/>
  <c r="Y142" i="8"/>
  <c r="AD142" i="8"/>
  <c r="V142" i="8"/>
  <c r="AA142" i="8"/>
  <c r="X142" i="8"/>
  <c r="W142" i="8"/>
  <c r="T142" i="8"/>
  <c r="S142" i="8"/>
  <c r="AB142" i="8"/>
  <c r="U142" i="8"/>
  <c r="AE142" i="8" s="1"/>
  <c r="AC142" i="8"/>
  <c r="AJ294" i="8"/>
  <c r="AJ288" i="8"/>
  <c r="AH285" i="8"/>
  <c r="AJ285" i="8" s="1"/>
  <c r="AI266" i="8"/>
  <c r="AJ164" i="8"/>
  <c r="AG173" i="8"/>
  <c r="AH149" i="8"/>
  <c r="AJ149" i="8" s="1"/>
  <c r="AE36" i="8"/>
  <c r="AI145" i="8"/>
  <c r="AD39" i="8"/>
  <c r="AB85" i="8"/>
  <c r="AA77" i="8"/>
  <c r="U76" i="8"/>
  <c r="AE16" i="8"/>
  <c r="AF16" i="8" s="1"/>
  <c r="U72" i="8"/>
  <c r="AE12" i="8"/>
  <c r="AF12" i="8" s="1"/>
  <c r="AB67" i="8"/>
  <c r="AA69" i="8"/>
  <c r="X88" i="8"/>
  <c r="J71" i="8"/>
  <c r="J48" i="8"/>
  <c r="J42" i="8"/>
  <c r="J13" i="8"/>
  <c r="W66" i="8"/>
  <c r="W11" i="8"/>
  <c r="AD138" i="8"/>
  <c r="V138" i="8"/>
  <c r="AC138" i="8"/>
  <c r="U138" i="8"/>
  <c r="AE138" i="8" s="1"/>
  <c r="Z138" i="8"/>
  <c r="T138" i="8"/>
  <c r="S138" i="8"/>
  <c r="AA138" i="8"/>
  <c r="Y138" i="8"/>
  <c r="AB138" i="8"/>
  <c r="X138" i="8"/>
  <c r="W138" i="8"/>
  <c r="S11" i="8"/>
  <c r="AD76" i="8"/>
  <c r="T11" i="8"/>
  <c r="W69" i="8"/>
  <c r="AJ264" i="8"/>
  <c r="AI241" i="8"/>
  <c r="AJ227" i="8"/>
  <c r="AK227" i="8" s="1"/>
  <c r="AL227" i="8" s="1"/>
  <c r="AH141" i="8"/>
  <c r="AJ141" i="8" s="1"/>
  <c r="T46" i="8"/>
  <c r="T44" i="8"/>
  <c r="AJ318" i="8"/>
  <c r="AI264" i="8"/>
  <c r="AH312" i="8"/>
  <c r="AJ312" i="8" s="1"/>
  <c r="AJ235" i="8"/>
  <c r="AK235" i="8" s="1"/>
  <c r="AL235" i="8" s="1"/>
  <c r="AH213" i="8"/>
  <c r="AJ213" i="8" s="1"/>
  <c r="AH171" i="8"/>
  <c r="AJ171" i="8" s="1"/>
  <c r="AJ132" i="8"/>
  <c r="Y46" i="8"/>
  <c r="Y44" i="8"/>
  <c r="U90" i="8"/>
  <c r="AE30" i="8"/>
  <c r="AF30" i="8" s="1"/>
  <c r="AG30" i="8" s="1"/>
  <c r="AK38" i="8"/>
  <c r="X90" i="8"/>
  <c r="AK305" i="8"/>
  <c r="AL305" i="8" s="1"/>
  <c r="AH290" i="8"/>
  <c r="AJ290" i="8" s="1"/>
  <c r="AK290" i="8" s="1"/>
  <c r="AL290" i="8" s="1"/>
  <c r="AJ316" i="8"/>
  <c r="AK316" i="8" s="1"/>
  <c r="AL316" i="8" s="1"/>
  <c r="AI294" i="8"/>
  <c r="AI288" i="8"/>
  <c r="AK288" i="8" s="1"/>
  <c r="AL288" i="8" s="1"/>
  <c r="AI318" i="8"/>
  <c r="AJ298" i="8"/>
  <c r="AH280" i="8"/>
  <c r="AJ280" i="8" s="1"/>
  <c r="AH293" i="8"/>
  <c r="AJ293" i="8" s="1"/>
  <c r="AK293" i="8" s="1"/>
  <c r="AL293" i="8" s="1"/>
  <c r="AH242" i="8"/>
  <c r="AJ242" i="8" s="1"/>
  <c r="AK242" i="8" s="1"/>
  <c r="AL242" i="8" s="1"/>
  <c r="AI280" i="8"/>
  <c r="AH247" i="8"/>
  <c r="AJ247" i="8" s="1"/>
  <c r="AK247" i="8" s="1"/>
  <c r="AL247" i="8" s="1"/>
  <c r="AI262" i="8"/>
  <c r="AJ276" i="8"/>
  <c r="AI256" i="8"/>
  <c r="AI272" i="8"/>
  <c r="AH198" i="8"/>
  <c r="AJ198" i="8" s="1"/>
  <c r="AK198" i="8" s="1"/>
  <c r="AL198" i="8" s="1"/>
  <c r="AJ261" i="8"/>
  <c r="AK261" i="8" s="1"/>
  <c r="AL261" i="8" s="1"/>
  <c r="AI270" i="8"/>
  <c r="AH243" i="8"/>
  <c r="AJ243" i="8" s="1"/>
  <c r="AK243" i="8" s="1"/>
  <c r="AL243" i="8" s="1"/>
  <c r="AH200" i="8"/>
  <c r="AJ200" i="8" s="1"/>
  <c r="AK179" i="8"/>
  <c r="AL179" i="8" s="1"/>
  <c r="AG154" i="8"/>
  <c r="AG166" i="8"/>
  <c r="AI146" i="8"/>
  <c r="AI167" i="8"/>
  <c r="AF140" i="8"/>
  <c r="AG140" i="8" s="1"/>
  <c r="AF39" i="8"/>
  <c r="W90" i="8"/>
  <c r="V88" i="8"/>
  <c r="AJ39" i="8"/>
  <c r="AB39" i="8"/>
  <c r="AK39" i="8"/>
  <c r="AA39" i="8"/>
  <c r="AI39" i="8"/>
  <c r="X39" i="8"/>
  <c r="U39" i="8"/>
  <c r="S39" i="8"/>
  <c r="AB94" i="8"/>
  <c r="AB88" i="8"/>
  <c r="AC38" i="8"/>
  <c r="T39" i="8"/>
  <c r="Y88" i="8"/>
  <c r="AC39" i="8"/>
  <c r="V74" i="8"/>
  <c r="W86" i="8"/>
  <c r="U85" i="8"/>
  <c r="AE25" i="8"/>
  <c r="AF25" i="8" s="1"/>
  <c r="Y84" i="8"/>
  <c r="W120" i="8"/>
  <c r="AD120" i="8"/>
  <c r="V120" i="8"/>
  <c r="AA120" i="8"/>
  <c r="S120" i="8"/>
  <c r="Z120" i="8"/>
  <c r="Y120" i="8"/>
  <c r="X120" i="8"/>
  <c r="U120" i="8"/>
  <c r="AE120" i="8" s="1"/>
  <c r="T120" i="8"/>
  <c r="AC120" i="8"/>
  <c r="AB120" i="8"/>
  <c r="U77" i="8"/>
  <c r="AE17" i="8"/>
  <c r="AC76" i="8"/>
  <c r="AC72" i="8"/>
  <c r="Z11" i="8"/>
  <c r="Z66" i="8"/>
  <c r="AF7" i="8"/>
  <c r="AI7" i="8" s="1"/>
  <c r="X67" i="8"/>
  <c r="X83" i="8"/>
  <c r="S67" i="8"/>
  <c r="W85" i="8"/>
  <c r="T70" i="8"/>
  <c r="Z86" i="8"/>
  <c r="AD72" i="8"/>
  <c r="Y86" i="8"/>
  <c r="AD86" i="8"/>
  <c r="AA81" i="8"/>
  <c r="S80" i="8"/>
  <c r="Z74" i="8"/>
  <c r="G71" i="8"/>
  <c r="G48" i="8"/>
  <c r="G42" i="8"/>
  <c r="G13" i="8"/>
  <c r="M48" i="8"/>
  <c r="M42" i="8"/>
  <c r="M13" i="8"/>
  <c r="M71" i="8"/>
  <c r="S66" i="8"/>
  <c r="Y68" i="8"/>
  <c r="AD83" i="8"/>
  <c r="X77" i="8"/>
  <c r="T77" i="8"/>
  <c r="V76" i="8"/>
  <c r="AK220" i="8" l="1"/>
  <c r="AL220" i="8" s="1"/>
  <c r="AJ180" i="8"/>
  <c r="AK180" i="8" s="1"/>
  <c r="AL180" i="8" s="1"/>
  <c r="AK292" i="8"/>
  <c r="AL292" i="8" s="1"/>
  <c r="AK170" i="8"/>
  <c r="AL170" i="8" s="1"/>
  <c r="AK186" i="8"/>
  <c r="AL186" i="8" s="1"/>
  <c r="AJ265" i="8"/>
  <c r="AK265" i="8" s="1"/>
  <c r="AL265" i="8" s="1"/>
  <c r="AK161" i="8"/>
  <c r="AL161" i="8" s="1"/>
  <c r="AJ263" i="8"/>
  <c r="AK263" i="8" s="1"/>
  <c r="AL263" i="8" s="1"/>
  <c r="AK159" i="8"/>
  <c r="AL159" i="8" s="1"/>
  <c r="N73" i="8"/>
  <c r="AE47" i="8"/>
  <c r="AE98" i="8" s="1"/>
  <c r="AL49" i="9"/>
  <c r="AK99" i="9"/>
  <c r="AJ124" i="8"/>
  <c r="AK124" i="8" s="1"/>
  <c r="AL124" i="8" s="1"/>
  <c r="AK164" i="8"/>
  <c r="AL164" i="8" s="1"/>
  <c r="AJ257" i="8"/>
  <c r="AK257" i="8" s="1"/>
  <c r="AL257" i="8" s="1"/>
  <c r="AK276" i="8"/>
  <c r="AL276" i="8" s="1"/>
  <c r="AK253" i="8"/>
  <c r="AL253" i="8" s="1"/>
  <c r="AK287" i="8"/>
  <c r="AL287" i="8" s="1"/>
  <c r="AG327" i="8"/>
  <c r="AH327" i="8" s="1"/>
  <c r="AJ327" i="8" s="1"/>
  <c r="AK327" i="8" s="1"/>
  <c r="AL327" i="8" s="1"/>
  <c r="AK296" i="8"/>
  <c r="AL296" i="8" s="1"/>
  <c r="AJ226" i="8"/>
  <c r="AK226" i="8" s="1"/>
  <c r="AL226" i="8" s="1"/>
  <c r="AK175" i="8"/>
  <c r="AL175" i="8" s="1"/>
  <c r="AK141" i="8"/>
  <c r="AL141" i="8" s="1"/>
  <c r="AK188" i="8"/>
  <c r="AL188" i="8" s="1"/>
  <c r="AK200" i="8"/>
  <c r="AL200" i="8" s="1"/>
  <c r="AJ182" i="8"/>
  <c r="AK182" i="8" s="1"/>
  <c r="AL182" i="8" s="1"/>
  <c r="AK146" i="8"/>
  <c r="AL146" i="8" s="1"/>
  <c r="AJ251" i="8"/>
  <c r="AK251" i="8" s="1"/>
  <c r="AL251" i="8" s="1"/>
  <c r="AJ231" i="8"/>
  <c r="AK231" i="8" s="1"/>
  <c r="AL231" i="8" s="1"/>
  <c r="AJ162" i="8"/>
  <c r="AK162" i="8" s="1"/>
  <c r="AL162" i="8" s="1"/>
  <c r="AE97" i="8"/>
  <c r="AF41" i="8"/>
  <c r="AG41" i="8" s="1"/>
  <c r="AE96" i="8"/>
  <c r="AK324" i="8"/>
  <c r="AL324" i="8" s="1"/>
  <c r="AK310" i="8"/>
  <c r="AL310" i="8" s="1"/>
  <c r="AK318" i="8"/>
  <c r="AL318" i="8" s="1"/>
  <c r="AH297" i="8"/>
  <c r="AJ297" i="8" s="1"/>
  <c r="AK297" i="8" s="1"/>
  <c r="AL297" i="8" s="1"/>
  <c r="AK264" i="8"/>
  <c r="AL264" i="8" s="1"/>
  <c r="AF249" i="8"/>
  <c r="AG249" i="8" s="1"/>
  <c r="AH249" i="8" s="1"/>
  <c r="AJ249" i="8" s="1"/>
  <c r="AK298" i="8"/>
  <c r="AL298" i="8" s="1"/>
  <c r="AK294" i="8"/>
  <c r="AL294" i="8" s="1"/>
  <c r="AH295" i="8"/>
  <c r="AJ295" i="8"/>
  <c r="AK295" i="8" s="1"/>
  <c r="AL295" i="8" s="1"/>
  <c r="AJ148" i="8"/>
  <c r="AK148" i="8" s="1"/>
  <c r="AL148" i="8" s="1"/>
  <c r="AJ192" i="8"/>
  <c r="AK192" i="8" s="1"/>
  <c r="AL192" i="8" s="1"/>
  <c r="AK241" i="8"/>
  <c r="AL241" i="8" s="1"/>
  <c r="AK133" i="8"/>
  <c r="AL133" i="8" s="1"/>
  <c r="AH325" i="8"/>
  <c r="AJ325" i="8" s="1"/>
  <c r="AK325" i="8" s="1"/>
  <c r="AL325" i="8" s="1"/>
  <c r="AK256" i="8"/>
  <c r="AL256" i="8" s="1"/>
  <c r="AK302" i="8"/>
  <c r="AL302" i="8" s="1"/>
  <c r="AK190" i="8"/>
  <c r="AL190" i="8" s="1"/>
  <c r="AK219" i="8"/>
  <c r="AL219" i="8" s="1"/>
  <c r="AK132" i="8"/>
  <c r="AL132" i="8" s="1"/>
  <c r="AK306" i="8"/>
  <c r="AL306" i="8" s="1"/>
  <c r="AK282" i="8"/>
  <c r="AL282" i="8" s="1"/>
  <c r="AH178" i="8"/>
  <c r="AJ178" i="8" s="1"/>
  <c r="AK178" i="8" s="1"/>
  <c r="AL178" i="8" s="1"/>
  <c r="H73" i="8"/>
  <c r="AF122" i="8"/>
  <c r="AG122" i="8" s="1"/>
  <c r="AH122" i="8" s="1"/>
  <c r="P18" i="8"/>
  <c r="P22" i="8" s="1"/>
  <c r="X51" i="8"/>
  <c r="AF138" i="8"/>
  <c r="AI138" i="8" s="1"/>
  <c r="AG139" i="8"/>
  <c r="AH139" i="8" s="1"/>
  <c r="Z51" i="8"/>
  <c r="AF142" i="8"/>
  <c r="AG142" i="8" s="1"/>
  <c r="AH142" i="8" s="1"/>
  <c r="AJ142" i="8" s="1"/>
  <c r="AB51" i="8"/>
  <c r="AF143" i="8"/>
  <c r="AI143" i="8" s="1"/>
  <c r="Y51" i="8"/>
  <c r="AF120" i="8"/>
  <c r="AI120" i="8" s="1"/>
  <c r="AG25" i="8"/>
  <c r="AG10" i="8"/>
  <c r="AG16" i="8"/>
  <c r="AH19" i="8"/>
  <c r="AJ19" i="8" s="1"/>
  <c r="AG9" i="8"/>
  <c r="AH140" i="8"/>
  <c r="AJ140" i="8" s="1"/>
  <c r="AG21" i="8"/>
  <c r="AG12" i="8"/>
  <c r="AH30" i="8"/>
  <c r="AJ30" i="8" s="1"/>
  <c r="M73" i="8"/>
  <c r="M15" i="8"/>
  <c r="Z71" i="8"/>
  <c r="Z48" i="8"/>
  <c r="Z42" i="8"/>
  <c r="Z13" i="8"/>
  <c r="AK272" i="8"/>
  <c r="AL272" i="8" s="1"/>
  <c r="T71" i="8"/>
  <c r="T42" i="8"/>
  <c r="T48" i="8"/>
  <c r="T13" i="8"/>
  <c r="AH173" i="8"/>
  <c r="AJ173" i="8" s="1"/>
  <c r="AK173" i="8" s="1"/>
  <c r="AL173" i="8" s="1"/>
  <c r="AH183" i="8"/>
  <c r="AJ183" i="8" s="1"/>
  <c r="AK183" i="8" s="1"/>
  <c r="AL183" i="8" s="1"/>
  <c r="AD51" i="8"/>
  <c r="AH225" i="8"/>
  <c r="AJ225" i="8" s="1"/>
  <c r="AK225" i="8" s="1"/>
  <c r="AL225" i="8" s="1"/>
  <c r="AC51" i="8"/>
  <c r="K73" i="8"/>
  <c r="K15" i="8"/>
  <c r="Y48" i="8"/>
  <c r="Y71" i="8"/>
  <c r="Y42" i="8"/>
  <c r="Y13" i="8"/>
  <c r="AK284" i="8"/>
  <c r="AL284" i="8" s="1"/>
  <c r="AK278" i="8"/>
  <c r="AL278" i="8" s="1"/>
  <c r="AK314" i="8"/>
  <c r="AL314" i="8" s="1"/>
  <c r="AE84" i="8"/>
  <c r="AI24" i="8"/>
  <c r="R73" i="8"/>
  <c r="R15" i="8"/>
  <c r="S51" i="8"/>
  <c r="AK156" i="8"/>
  <c r="AL156" i="8" s="1"/>
  <c r="AK213" i="8"/>
  <c r="AL213" i="8" s="1"/>
  <c r="AG7" i="8"/>
  <c r="AE74" i="8"/>
  <c r="AF14" i="8"/>
  <c r="AE44" i="8"/>
  <c r="AE46" i="8"/>
  <c r="AK304" i="8"/>
  <c r="AL304" i="8" s="1"/>
  <c r="AA51" i="8"/>
  <c r="AH157" i="8"/>
  <c r="AJ157" i="8" s="1"/>
  <c r="AK157" i="8" s="1"/>
  <c r="AL157" i="8" s="1"/>
  <c r="AH268" i="8"/>
  <c r="AJ268" i="8" s="1"/>
  <c r="AK268" i="8" s="1"/>
  <c r="AL268" i="8" s="1"/>
  <c r="AK280" i="8"/>
  <c r="AL280" i="8" s="1"/>
  <c r="AE94" i="8"/>
  <c r="W71" i="8"/>
  <c r="W48" i="8"/>
  <c r="W42" i="8"/>
  <c r="W13" i="8"/>
  <c r="S71" i="8"/>
  <c r="S48" i="8"/>
  <c r="S13" i="8"/>
  <c r="S42" i="8"/>
  <c r="AH32" i="8"/>
  <c r="AJ32" i="8" s="1"/>
  <c r="AK32" i="8" s="1"/>
  <c r="AF121" i="8"/>
  <c r="AG121" i="8" s="1"/>
  <c r="AH121" i="8" s="1"/>
  <c r="U51" i="8"/>
  <c r="AK158" i="8"/>
  <c r="AL158" i="8" s="1"/>
  <c r="AJ20" i="8"/>
  <c r="AE80" i="8"/>
  <c r="AI20" i="8"/>
  <c r="T51" i="8"/>
  <c r="AK260" i="8"/>
  <c r="AL260" i="8" s="1"/>
  <c r="AK308" i="8"/>
  <c r="AL308" i="8" s="1"/>
  <c r="AK312" i="8"/>
  <c r="AL312" i="8" s="1"/>
  <c r="AH174" i="8"/>
  <c r="AJ174" i="8" s="1"/>
  <c r="AK174" i="8" s="1"/>
  <c r="AL174" i="8" s="1"/>
  <c r="AE66" i="8"/>
  <c r="AE11" i="8"/>
  <c r="AE85" i="8"/>
  <c r="AI25" i="8"/>
  <c r="G73" i="8"/>
  <c r="G15" i="8"/>
  <c r="AE77" i="8"/>
  <c r="AF17" i="8"/>
  <c r="AI17" i="8" s="1"/>
  <c r="AK167" i="8"/>
  <c r="AL167" i="8" s="1"/>
  <c r="AK270" i="8"/>
  <c r="AL270" i="8" s="1"/>
  <c r="AE67" i="8"/>
  <c r="J73" i="8"/>
  <c r="J15" i="8"/>
  <c r="AK266" i="8"/>
  <c r="AL266" i="8" s="1"/>
  <c r="AK149" i="8"/>
  <c r="AL149" i="8" s="1"/>
  <c r="U71" i="8"/>
  <c r="U48" i="8"/>
  <c r="U13" i="8"/>
  <c r="U42" i="8"/>
  <c r="AF119" i="8"/>
  <c r="AG119" i="8" s="1"/>
  <c r="AE83" i="8"/>
  <c r="AI23" i="8"/>
  <c r="AE79" i="8"/>
  <c r="AI19" i="8"/>
  <c r="AK150" i="8"/>
  <c r="AL150" i="8" s="1"/>
  <c r="AE68" i="8"/>
  <c r="AI8" i="8"/>
  <c r="AI37" i="8"/>
  <c r="AI97" i="8" s="1"/>
  <c r="AE86" i="8"/>
  <c r="AF26" i="8"/>
  <c r="AI26" i="8" s="1"/>
  <c r="AH125" i="8"/>
  <c r="AJ125" i="8" s="1"/>
  <c r="AK125" i="8" s="1"/>
  <c r="AL125" i="8" s="1"/>
  <c r="AE72" i="8"/>
  <c r="AI12" i="8"/>
  <c r="W51" i="8"/>
  <c r="AF6" i="8"/>
  <c r="AI6" i="8" s="1"/>
  <c r="AH222" i="8"/>
  <c r="AJ222" i="8" s="1"/>
  <c r="AK222" i="8" s="1"/>
  <c r="AL222" i="8" s="1"/>
  <c r="Q73" i="8"/>
  <c r="Q15" i="8"/>
  <c r="AI140" i="8"/>
  <c r="AK274" i="8"/>
  <c r="AL274" i="8" s="1"/>
  <c r="O73" i="8"/>
  <c r="O15" i="8"/>
  <c r="AK34" i="8"/>
  <c r="AG37" i="8"/>
  <c r="AG97" i="8" s="1"/>
  <c r="AE90" i="8"/>
  <c r="AI30" i="8"/>
  <c r="V51" i="8"/>
  <c r="AH166" i="8"/>
  <c r="AJ166" i="8" s="1"/>
  <c r="AK166" i="8" s="1"/>
  <c r="AL166" i="8" s="1"/>
  <c r="AK262" i="8"/>
  <c r="AL262" i="8" s="1"/>
  <c r="AA71" i="8"/>
  <c r="AA13" i="8"/>
  <c r="AA48" i="8"/>
  <c r="AA42" i="8"/>
  <c r="AF36" i="8"/>
  <c r="AF83" i="8" s="1"/>
  <c r="I73" i="8"/>
  <c r="I15" i="8"/>
  <c r="N75" i="8"/>
  <c r="N18" i="8"/>
  <c r="AD71" i="8"/>
  <c r="AD48" i="8"/>
  <c r="AD42" i="8"/>
  <c r="AD13" i="8"/>
  <c r="X48" i="8"/>
  <c r="X42" i="8"/>
  <c r="X71" i="8"/>
  <c r="X13" i="8"/>
  <c r="AG8" i="8"/>
  <c r="AK171" i="8"/>
  <c r="AL171" i="8" s="1"/>
  <c r="AC71" i="8"/>
  <c r="AC48" i="8"/>
  <c r="AC13" i="8"/>
  <c r="AC42" i="8"/>
  <c r="AG23" i="8"/>
  <c r="AH184" i="8"/>
  <c r="AJ184" i="8" s="1"/>
  <c r="AK184" i="8" s="1"/>
  <c r="AL184" i="8" s="1"/>
  <c r="AH255" i="8"/>
  <c r="AJ255" i="8" s="1"/>
  <c r="AK255" i="8" s="1"/>
  <c r="AL255" i="8" s="1"/>
  <c r="AK258" i="8"/>
  <c r="AL258" i="8" s="1"/>
  <c r="AB42" i="8"/>
  <c r="AB71" i="8"/>
  <c r="AB48" i="8"/>
  <c r="AB13" i="8"/>
  <c r="AE88" i="8"/>
  <c r="AI28" i="8"/>
  <c r="L73" i="8"/>
  <c r="L15" i="8"/>
  <c r="AG24" i="8"/>
  <c r="AG28" i="8"/>
  <c r="AH154" i="8"/>
  <c r="AJ154" i="8" s="1"/>
  <c r="AK154" i="8" s="1"/>
  <c r="AL154" i="8" s="1"/>
  <c r="AE76" i="8"/>
  <c r="AI16" i="8"/>
  <c r="AK145" i="8"/>
  <c r="AL145" i="8" s="1"/>
  <c r="V48" i="8"/>
  <c r="V71" i="8"/>
  <c r="V42" i="8"/>
  <c r="V13" i="8"/>
  <c r="AK285" i="8"/>
  <c r="AL285" i="8" s="1"/>
  <c r="AE92" i="8"/>
  <c r="AK300" i="8"/>
  <c r="AL300" i="8" s="1"/>
  <c r="AE70" i="8"/>
  <c r="AI10" i="8"/>
  <c r="H75" i="8"/>
  <c r="H18" i="8"/>
  <c r="AE69" i="8"/>
  <c r="AI9" i="8"/>
  <c r="AF123" i="8"/>
  <c r="AG123" i="8" s="1"/>
  <c r="AK151" i="8"/>
  <c r="AL151" i="8" s="1"/>
  <c r="AK233" i="8"/>
  <c r="AL233" i="8" s="1"/>
  <c r="AE81" i="8"/>
  <c r="AI21" i="8"/>
  <c r="AF47" i="8" l="1"/>
  <c r="AI47" i="8" s="1"/>
  <c r="AI41" i="8"/>
  <c r="AI44" i="8" s="1"/>
  <c r="AF46" i="8"/>
  <c r="AF44" i="8"/>
  <c r="AI122" i="8"/>
  <c r="P40" i="8"/>
  <c r="AF96" i="8"/>
  <c r="P118" i="8"/>
  <c r="P78" i="8"/>
  <c r="AI249" i="8"/>
  <c r="AK249" i="8" s="1"/>
  <c r="AL249" i="8" s="1"/>
  <c r="AG120" i="8"/>
  <c r="AH120" i="8" s="1"/>
  <c r="AG138" i="8"/>
  <c r="AH138" i="8" s="1"/>
  <c r="AJ139" i="8"/>
  <c r="AK139" i="8" s="1"/>
  <c r="AL139" i="8" s="1"/>
  <c r="AI142" i="8"/>
  <c r="AK142" i="8" s="1"/>
  <c r="AL142" i="8" s="1"/>
  <c r="AI121" i="8"/>
  <c r="AG143" i="8"/>
  <c r="AH143" i="8" s="1"/>
  <c r="AF88" i="8"/>
  <c r="AF79" i="8"/>
  <c r="AF67" i="8"/>
  <c r="AH119" i="8"/>
  <c r="AJ119" i="8" s="1"/>
  <c r="AH123" i="8"/>
  <c r="AJ123" i="8" s="1"/>
  <c r="AL32" i="8"/>
  <c r="X73" i="8"/>
  <c r="X15" i="8"/>
  <c r="I75" i="8"/>
  <c r="I18" i="8"/>
  <c r="AK30" i="8"/>
  <c r="AJ121" i="8"/>
  <c r="AK20" i="8"/>
  <c r="AF68" i="8"/>
  <c r="AF74" i="8"/>
  <c r="AG14" i="8"/>
  <c r="R75" i="8"/>
  <c r="R18" i="8"/>
  <c r="Y73" i="8"/>
  <c r="Y15" i="8"/>
  <c r="AH9" i="8"/>
  <c r="AH10" i="8"/>
  <c r="AJ10" i="8" s="1"/>
  <c r="AB73" i="8"/>
  <c r="AB15" i="8"/>
  <c r="AF66" i="8"/>
  <c r="AF11" i="8"/>
  <c r="AG6" i="8"/>
  <c r="AI123" i="8"/>
  <c r="AF77" i="8"/>
  <c r="AG17" i="8"/>
  <c r="P82" i="8"/>
  <c r="P27" i="8"/>
  <c r="AF84" i="8"/>
  <c r="S73" i="8"/>
  <c r="S15" i="8"/>
  <c r="AI14" i="8"/>
  <c r="M75" i="8"/>
  <c r="M18" i="8"/>
  <c r="AF69" i="8"/>
  <c r="AF70" i="8"/>
  <c r="N118" i="8"/>
  <c r="N78" i="8"/>
  <c r="N40" i="8"/>
  <c r="N22" i="8"/>
  <c r="V73" i="8"/>
  <c r="V15" i="8"/>
  <c r="AD73" i="8"/>
  <c r="AD15" i="8"/>
  <c r="AH12" i="8"/>
  <c r="AJ12" i="8" s="1"/>
  <c r="AK12" i="8" s="1"/>
  <c r="AG46" i="8"/>
  <c r="AG44" i="8"/>
  <c r="AH41" i="8"/>
  <c r="AH28" i="8"/>
  <c r="AJ28" i="8" s="1"/>
  <c r="AK28" i="8" s="1"/>
  <c r="AK140" i="8"/>
  <c r="AL140" i="8" s="1"/>
  <c r="AI119" i="8"/>
  <c r="AH7" i="8"/>
  <c r="AF72" i="8"/>
  <c r="AH23" i="8"/>
  <c r="AC73" i="8"/>
  <c r="AC15" i="8"/>
  <c r="O75" i="8"/>
  <c r="O18" i="8"/>
  <c r="AF86" i="8"/>
  <c r="AG26" i="8"/>
  <c r="AE51" i="8"/>
  <c r="AH24" i="8"/>
  <c r="AJ24" i="8" s="1"/>
  <c r="AH37" i="8"/>
  <c r="AH97" i="8" s="1"/>
  <c r="U73" i="8"/>
  <c r="U15" i="8"/>
  <c r="J75" i="8"/>
  <c r="J18" i="8"/>
  <c r="K75" i="8"/>
  <c r="K18" i="8"/>
  <c r="AH21" i="8"/>
  <c r="AJ21" i="8" s="1"/>
  <c r="AF94" i="8"/>
  <c r="AG36" i="8"/>
  <c r="AG69" i="8" s="1"/>
  <c r="AF92" i="8"/>
  <c r="AI36" i="8"/>
  <c r="AI80" i="8" s="1"/>
  <c r="L75" i="8"/>
  <c r="L18" i="8"/>
  <c r="AF80" i="8"/>
  <c r="AH8" i="8"/>
  <c r="AJ8" i="8" s="1"/>
  <c r="AA73" i="8"/>
  <c r="AA15" i="8"/>
  <c r="AL34" i="8"/>
  <c r="Q75" i="8"/>
  <c r="Q18" i="8"/>
  <c r="AJ122" i="8"/>
  <c r="G75" i="8"/>
  <c r="G18" i="8"/>
  <c r="AE71" i="8"/>
  <c r="AE48" i="8"/>
  <c r="AE42" i="8"/>
  <c r="AE13" i="8"/>
  <c r="W73" i="8"/>
  <c r="W15" i="8"/>
  <c r="Z73" i="8"/>
  <c r="Z15" i="8"/>
  <c r="AF81" i="8"/>
  <c r="AK19" i="8"/>
  <c r="AI11" i="8"/>
  <c r="AH16" i="8"/>
  <c r="AH25" i="8"/>
  <c r="AJ25" i="8" s="1"/>
  <c r="H118" i="8"/>
  <c r="H40" i="8"/>
  <c r="H78" i="8"/>
  <c r="H22" i="8"/>
  <c r="AF90" i="8"/>
  <c r="T73" i="8"/>
  <c r="T15" i="8"/>
  <c r="AF76" i="8"/>
  <c r="AF85" i="8"/>
  <c r="AI46" i="8" l="1"/>
  <c r="AG47" i="8"/>
  <c r="AH47" i="8" s="1"/>
  <c r="AF98" i="8"/>
  <c r="AJ138" i="8"/>
  <c r="AK138" i="8" s="1"/>
  <c r="AL138" i="8" s="1"/>
  <c r="AK122" i="8"/>
  <c r="AL122" i="8" s="1"/>
  <c r="H136" i="8"/>
  <c r="H137" i="8" s="1"/>
  <c r="P136" i="8"/>
  <c r="P137" i="8" s="1"/>
  <c r="N136" i="8"/>
  <c r="N137" i="8" s="1"/>
  <c r="AJ120" i="8"/>
  <c r="AK120" i="8" s="1"/>
  <c r="AL120" i="8" s="1"/>
  <c r="AG98" i="8"/>
  <c r="AG96" i="8"/>
  <c r="AI96" i="8"/>
  <c r="AI98" i="8"/>
  <c r="AJ143" i="8"/>
  <c r="AK143" i="8" s="1"/>
  <c r="AL143" i="8" s="1"/>
  <c r="AK121" i="8"/>
  <c r="AL121" i="8" s="1"/>
  <c r="AI66" i="8"/>
  <c r="AI77" i="8"/>
  <c r="AI85" i="8"/>
  <c r="AJ37" i="8"/>
  <c r="AJ97" i="8" s="1"/>
  <c r="AI79" i="8"/>
  <c r="AI83" i="8"/>
  <c r="AK24" i="8"/>
  <c r="H82" i="8"/>
  <c r="H27" i="8"/>
  <c r="AJ16" i="8"/>
  <c r="AL19" i="8"/>
  <c r="AD75" i="8"/>
  <c r="AD18" i="8"/>
  <c r="P87" i="8"/>
  <c r="P29" i="8"/>
  <c r="AF71" i="8"/>
  <c r="AF48" i="8"/>
  <c r="AF42" i="8"/>
  <c r="AF13" i="8"/>
  <c r="AG70" i="8"/>
  <c r="AG74" i="8"/>
  <c r="AH14" i="8"/>
  <c r="AI90" i="8"/>
  <c r="AI86" i="8"/>
  <c r="W75" i="8"/>
  <c r="W18" i="8"/>
  <c r="AA75" i="8"/>
  <c r="AA18" i="8"/>
  <c r="AG84" i="8"/>
  <c r="AC75" i="8"/>
  <c r="AC18" i="8"/>
  <c r="AF51" i="8"/>
  <c r="AL30" i="8"/>
  <c r="G118" i="8"/>
  <c r="G136" i="8" s="1"/>
  <c r="G78" i="8"/>
  <c r="G40" i="8"/>
  <c r="G22" i="8"/>
  <c r="AG76" i="8"/>
  <c r="AL12" i="8"/>
  <c r="AI76" i="8"/>
  <c r="AJ7" i="8"/>
  <c r="AG88" i="8"/>
  <c r="AG72" i="8"/>
  <c r="V75" i="8"/>
  <c r="V18" i="8"/>
  <c r="M118" i="8"/>
  <c r="M78" i="8"/>
  <c r="M22" i="8"/>
  <c r="M40" i="8"/>
  <c r="AG77" i="8"/>
  <c r="AH17" i="8"/>
  <c r="AB75" i="8"/>
  <c r="AB18" i="8"/>
  <c r="I118" i="8"/>
  <c r="I78" i="8"/>
  <c r="I22" i="8"/>
  <c r="I40" i="8"/>
  <c r="AG94" i="8"/>
  <c r="AH36" i="8"/>
  <c r="AH96" i="8" s="1"/>
  <c r="AG90" i="8"/>
  <c r="AG92" i="8"/>
  <c r="AG79" i="8"/>
  <c r="AG80" i="8"/>
  <c r="AG83" i="8"/>
  <c r="AE73" i="8"/>
  <c r="AE15" i="8"/>
  <c r="AI72" i="8"/>
  <c r="AK21" i="8"/>
  <c r="AG67" i="8"/>
  <c r="AH46" i="8"/>
  <c r="AH44" i="8"/>
  <c r="AI84" i="8"/>
  <c r="AJ9" i="8"/>
  <c r="AL20" i="8"/>
  <c r="Q118" i="8"/>
  <c r="Q78" i="8"/>
  <c r="Q40" i="8"/>
  <c r="Q22" i="8"/>
  <c r="AI69" i="8"/>
  <c r="AG81" i="8"/>
  <c r="J118" i="8"/>
  <c r="J78" i="8"/>
  <c r="J40" i="8"/>
  <c r="J22" i="8"/>
  <c r="AI81" i="8"/>
  <c r="AK119" i="8"/>
  <c r="AL119" i="8" s="1"/>
  <c r="N82" i="8"/>
  <c r="N27" i="8"/>
  <c r="AI74" i="8"/>
  <c r="AK8" i="8"/>
  <c r="AK10" i="8"/>
  <c r="Y75" i="8"/>
  <c r="Y18" i="8"/>
  <c r="X75" i="8"/>
  <c r="X18" i="8"/>
  <c r="AG66" i="8"/>
  <c r="AG11" i="8"/>
  <c r="AH6" i="8"/>
  <c r="AL28" i="8"/>
  <c r="Z75" i="8"/>
  <c r="Z18" i="8"/>
  <c r="AG68" i="8"/>
  <c r="AI94" i="8"/>
  <c r="AI92" i="8"/>
  <c r="AI67" i="8"/>
  <c r="AG86" i="8"/>
  <c r="AH26" i="8"/>
  <c r="AJ26" i="8" s="1"/>
  <c r="S75" i="8"/>
  <c r="S18" i="8"/>
  <c r="AI68" i="8"/>
  <c r="AI70" i="8"/>
  <c r="L118" i="8"/>
  <c r="L78" i="8"/>
  <c r="L40" i="8"/>
  <c r="L22" i="8"/>
  <c r="O118" i="8"/>
  <c r="O78" i="8"/>
  <c r="O40" i="8"/>
  <c r="O22" i="8"/>
  <c r="T75" i="8"/>
  <c r="T18" i="8"/>
  <c r="AK25" i="8"/>
  <c r="AI88" i="8"/>
  <c r="AG85" i="8"/>
  <c r="AI71" i="8"/>
  <c r="AI42" i="8"/>
  <c r="AI48" i="8"/>
  <c r="AI13" i="8"/>
  <c r="K118" i="8"/>
  <c r="K78" i="8"/>
  <c r="K40" i="8"/>
  <c r="K22" i="8"/>
  <c r="U75" i="8"/>
  <c r="U18" i="8"/>
  <c r="AJ23" i="8"/>
  <c r="AJ41" i="8"/>
  <c r="AK123" i="8"/>
  <c r="AL123" i="8" s="1"/>
  <c r="R118" i="8"/>
  <c r="R78" i="8"/>
  <c r="R40" i="8"/>
  <c r="R22" i="8"/>
  <c r="AJ47" i="8" l="1"/>
  <c r="AK47" i="8" s="1"/>
  <c r="AH83" i="8"/>
  <c r="N330" i="8"/>
  <c r="P330" i="8"/>
  <c r="H330" i="8"/>
  <c r="K136" i="8"/>
  <c r="L136" i="8"/>
  <c r="L137" i="8" s="1"/>
  <c r="I136" i="8"/>
  <c r="U136" i="8" s="1"/>
  <c r="AE136" i="8" s="1"/>
  <c r="M136" i="8"/>
  <c r="M137" i="8" s="1"/>
  <c r="R136" i="8"/>
  <c r="R137" i="8" s="1"/>
  <c r="J136" i="8"/>
  <c r="J137" i="8" s="1"/>
  <c r="Q136" i="8"/>
  <c r="Q137" i="8" s="1"/>
  <c r="O136" i="8"/>
  <c r="O137" i="8" s="1"/>
  <c r="S136" i="8"/>
  <c r="T136" i="8"/>
  <c r="AH98" i="8"/>
  <c r="AH84" i="8"/>
  <c r="AH70" i="8"/>
  <c r="AH85" i="8"/>
  <c r="AI51" i="8"/>
  <c r="AH81" i="8"/>
  <c r="AK37" i="8"/>
  <c r="AK97" i="8" s="1"/>
  <c r="K82" i="8"/>
  <c r="K27" i="8"/>
  <c r="X78" i="8"/>
  <c r="X40" i="8"/>
  <c r="X22" i="8"/>
  <c r="N87" i="8"/>
  <c r="N29" i="8"/>
  <c r="AK26" i="8"/>
  <c r="S78" i="8"/>
  <c r="S40" i="8"/>
  <c r="S22" i="8"/>
  <c r="AH94" i="8"/>
  <c r="AH80" i="8"/>
  <c r="AH90" i="8"/>
  <c r="AH79" i="8"/>
  <c r="AH92" i="8"/>
  <c r="AB78" i="8"/>
  <c r="AB40" i="8"/>
  <c r="AB22" i="8"/>
  <c r="AH74" i="8"/>
  <c r="P89" i="8"/>
  <c r="P31" i="8"/>
  <c r="AK16" i="8"/>
  <c r="AL25" i="8"/>
  <c r="Y78" i="8"/>
  <c r="Y40" i="8"/>
  <c r="Y22" i="8"/>
  <c r="AL21" i="8"/>
  <c r="V78" i="8"/>
  <c r="V40" i="8"/>
  <c r="V22" i="8"/>
  <c r="AA78" i="8"/>
  <c r="AA40" i="8"/>
  <c r="AA22" i="8"/>
  <c r="AJ14" i="8"/>
  <c r="H87" i="8"/>
  <c r="H29" i="8"/>
  <c r="Z78" i="8"/>
  <c r="Z40" i="8"/>
  <c r="Z22" i="8"/>
  <c r="AC78" i="8"/>
  <c r="AC40" i="8"/>
  <c r="AC22" i="8"/>
  <c r="L82" i="8"/>
  <c r="L27" i="8"/>
  <c r="AH66" i="8"/>
  <c r="AH11" i="8"/>
  <c r="Q82" i="8"/>
  <c r="Q27" i="8"/>
  <c r="AJ36" i="8"/>
  <c r="AJ98" i="8" s="1"/>
  <c r="AH77" i="8"/>
  <c r="AH69" i="8"/>
  <c r="AG51" i="8"/>
  <c r="AD78" i="8"/>
  <c r="AD22" i="8"/>
  <c r="AD40" i="8"/>
  <c r="O82" i="8"/>
  <c r="O27" i="8"/>
  <c r="W118" i="8"/>
  <c r="AD118" i="8"/>
  <c r="V118" i="8"/>
  <c r="G137" i="8"/>
  <c r="AA118" i="8"/>
  <c r="S118" i="8"/>
  <c r="Z118" i="8"/>
  <c r="Y118" i="8"/>
  <c r="X118" i="8"/>
  <c r="U118" i="8"/>
  <c r="AE118" i="8" s="1"/>
  <c r="T118" i="8"/>
  <c r="AC118" i="8"/>
  <c r="AB118" i="8"/>
  <c r="AJ46" i="8"/>
  <c r="AJ44" i="8"/>
  <c r="AK41" i="8"/>
  <c r="AI73" i="8"/>
  <c r="AI15" i="8"/>
  <c r="AJ6" i="8"/>
  <c r="AL10" i="8"/>
  <c r="J82" i="8"/>
  <c r="J27" i="8"/>
  <c r="AK9" i="8"/>
  <c r="AJ17" i="8"/>
  <c r="G82" i="8"/>
  <c r="G27" i="8"/>
  <c r="AH76" i="8"/>
  <c r="AE75" i="8"/>
  <c r="AE18" i="8"/>
  <c r="AK23" i="8"/>
  <c r="T78" i="8"/>
  <c r="T22" i="8"/>
  <c r="T40" i="8"/>
  <c r="AG48" i="8"/>
  <c r="AG42" i="8"/>
  <c r="AG71" i="8"/>
  <c r="AG13" i="8"/>
  <c r="AL8" i="8"/>
  <c r="AH68" i="8"/>
  <c r="W78" i="8"/>
  <c r="W40" i="8"/>
  <c r="W22" i="8"/>
  <c r="AF73" i="8"/>
  <c r="AF15" i="8"/>
  <c r="AH72" i="8"/>
  <c r="AL24" i="8"/>
  <c r="M82" i="8"/>
  <c r="M27" i="8"/>
  <c r="R82" i="8"/>
  <c r="R27" i="8"/>
  <c r="U78" i="8"/>
  <c r="U22" i="8"/>
  <c r="U40" i="8"/>
  <c r="AH86" i="8"/>
  <c r="I82" i="8"/>
  <c r="I27" i="8"/>
  <c r="AK7" i="8"/>
  <c r="AH67" i="8"/>
  <c r="AH88" i="8"/>
  <c r="O330" i="8" l="1"/>
  <c r="M330" i="8"/>
  <c r="AD136" i="8"/>
  <c r="V136" i="8"/>
  <c r="Z136" i="8"/>
  <c r="L330" i="8"/>
  <c r="J330" i="8"/>
  <c r="R330" i="8"/>
  <c r="Q330" i="8"/>
  <c r="K137" i="8"/>
  <c r="W136" i="8"/>
  <c r="AB136" i="8"/>
  <c r="X136" i="8"/>
  <c r="AF136" i="8" s="1"/>
  <c r="AI136" i="8" s="1"/>
  <c r="AA136" i="8"/>
  <c r="I137" i="8"/>
  <c r="Y136" i="8"/>
  <c r="AC136" i="8"/>
  <c r="AJ96" i="8"/>
  <c r="AL47" i="8"/>
  <c r="J87" i="8"/>
  <c r="J29" i="8"/>
  <c r="AJ94" i="8"/>
  <c r="AJ80" i="8"/>
  <c r="AJ79" i="8"/>
  <c r="AJ92" i="8"/>
  <c r="AJ90" i="8"/>
  <c r="AJ84" i="8"/>
  <c r="AJ88" i="8"/>
  <c r="AJ72" i="8"/>
  <c r="AJ81" i="8"/>
  <c r="AK36" i="8"/>
  <c r="AK67" i="8" s="1"/>
  <c r="AJ85" i="8"/>
  <c r="AJ70" i="8"/>
  <c r="AJ68" i="8"/>
  <c r="W82" i="8"/>
  <c r="W27" i="8"/>
  <c r="Q87" i="8"/>
  <c r="Q29" i="8"/>
  <c r="AC82" i="8"/>
  <c r="AC27" i="8"/>
  <c r="AJ74" i="8"/>
  <c r="AK14" i="8"/>
  <c r="AL16" i="8"/>
  <c r="AB82" i="8"/>
  <c r="AB27" i="8"/>
  <c r="N89" i="8"/>
  <c r="N31" i="8"/>
  <c r="AL7" i="8"/>
  <c r="AA82" i="8"/>
  <c r="AA27" i="8"/>
  <c r="Y82" i="8"/>
  <c r="Y27" i="8"/>
  <c r="AJ76" i="8"/>
  <c r="AL26" i="8"/>
  <c r="M87" i="8"/>
  <c r="M29" i="8"/>
  <c r="AJ67" i="8"/>
  <c r="G87" i="8"/>
  <c r="G29" i="8"/>
  <c r="AD82" i="8"/>
  <c r="AD27" i="8"/>
  <c r="AH71" i="8"/>
  <c r="AH42" i="8"/>
  <c r="AH48" i="8"/>
  <c r="AH13" i="8"/>
  <c r="P91" i="8"/>
  <c r="P33" i="8"/>
  <c r="AJ86" i="8"/>
  <c r="X82" i="8"/>
  <c r="X27" i="8"/>
  <c r="I87" i="8"/>
  <c r="I29" i="8"/>
  <c r="U82" i="8"/>
  <c r="U27" i="8"/>
  <c r="T82" i="8"/>
  <c r="T27" i="8"/>
  <c r="AJ66" i="8"/>
  <c r="AJ11" i="8"/>
  <c r="AK6" i="8"/>
  <c r="G330" i="8"/>
  <c r="T137" i="8"/>
  <c r="T330" i="8" s="1"/>
  <c r="S137" i="8"/>
  <c r="S330" i="8" s="1"/>
  <c r="Z82" i="8"/>
  <c r="Z27" i="8"/>
  <c r="AJ77" i="8"/>
  <c r="AK17" i="8"/>
  <c r="AI75" i="8"/>
  <c r="AI18" i="8"/>
  <c r="L87" i="8"/>
  <c r="L29" i="8"/>
  <c r="V82" i="8"/>
  <c r="V27" i="8"/>
  <c r="S82" i="8"/>
  <c r="S27" i="8"/>
  <c r="AE40" i="8"/>
  <c r="AE78" i="8"/>
  <c r="AE22" i="8"/>
  <c r="O87" i="8"/>
  <c r="O29" i="8"/>
  <c r="R87" i="8"/>
  <c r="R29" i="8"/>
  <c r="AL23" i="8"/>
  <c r="AL9" i="8"/>
  <c r="AH51" i="8"/>
  <c r="K87" i="8"/>
  <c r="K29" i="8"/>
  <c r="AF75" i="8"/>
  <c r="AF18" i="8"/>
  <c r="AG73" i="8"/>
  <c r="AG15" i="8"/>
  <c r="AJ83" i="8"/>
  <c r="AJ69" i="8"/>
  <c r="AK44" i="8"/>
  <c r="AK46" i="8"/>
  <c r="AL41" i="8"/>
  <c r="AF118" i="8"/>
  <c r="AG118" i="8" s="1"/>
  <c r="AH118" i="8" s="1"/>
  <c r="H89" i="8"/>
  <c r="H31" i="8"/>
  <c r="Z137" i="8" l="1"/>
  <c r="Z330" i="8" s="1"/>
  <c r="AA137" i="8"/>
  <c r="AA330" i="8" s="1"/>
  <c r="U137" i="8"/>
  <c r="U330" i="8" s="1"/>
  <c r="Y137" i="8"/>
  <c r="Y330" i="8" s="1"/>
  <c r="W137" i="8"/>
  <c r="W330" i="8" s="1"/>
  <c r="AG136" i="8"/>
  <c r="I330" i="8"/>
  <c r="V137" i="8"/>
  <c r="V330" i="8" s="1"/>
  <c r="AC137" i="8"/>
  <c r="AC330" i="8" s="1"/>
  <c r="AD137" i="8"/>
  <c r="AD330" i="8" s="1"/>
  <c r="AB137" i="8"/>
  <c r="AB330" i="8" s="1"/>
  <c r="X137" i="8"/>
  <c r="X330" i="8" s="1"/>
  <c r="K330" i="8"/>
  <c r="AK98" i="8"/>
  <c r="AK83" i="8"/>
  <c r="AK96" i="8"/>
  <c r="AK69" i="8"/>
  <c r="AI118" i="8"/>
  <c r="AK86" i="8"/>
  <c r="AK76" i="8"/>
  <c r="K89" i="8"/>
  <c r="K31" i="8"/>
  <c r="AE27" i="8"/>
  <c r="AE82" i="8"/>
  <c r="V87" i="8"/>
  <c r="V29" i="8"/>
  <c r="U87" i="8"/>
  <c r="U29" i="8"/>
  <c r="G89" i="8"/>
  <c r="G31" i="8"/>
  <c r="AB87" i="8"/>
  <c r="AB29" i="8"/>
  <c r="Q31" i="8"/>
  <c r="Q89" i="8"/>
  <c r="R89" i="8"/>
  <c r="R31" i="8"/>
  <c r="AH73" i="8"/>
  <c r="AH15" i="8"/>
  <c r="H91" i="8"/>
  <c r="H33" i="8"/>
  <c r="L89" i="8"/>
  <c r="L31" i="8"/>
  <c r="I89" i="8"/>
  <c r="I31" i="8"/>
  <c r="W87" i="8"/>
  <c r="W29" i="8"/>
  <c r="AK94" i="8"/>
  <c r="AK92" i="8"/>
  <c r="AK80" i="8"/>
  <c r="AK72" i="8"/>
  <c r="AK88" i="8"/>
  <c r="AK90" i="8"/>
  <c r="AK79" i="8"/>
  <c r="AK68" i="8"/>
  <c r="AK85" i="8"/>
  <c r="AK84" i="8"/>
  <c r="AK70" i="8"/>
  <c r="AK81" i="8"/>
  <c r="S87" i="8"/>
  <c r="S29" i="8"/>
  <c r="Z87" i="8"/>
  <c r="Z29" i="8"/>
  <c r="AK66" i="8"/>
  <c r="AK11" i="8"/>
  <c r="AL6" i="8"/>
  <c r="Y87" i="8"/>
  <c r="Y29" i="8"/>
  <c r="AJ118" i="8"/>
  <c r="AG75" i="8"/>
  <c r="AG18" i="8"/>
  <c r="AI78" i="8"/>
  <c r="AI40" i="8"/>
  <c r="AI22" i="8"/>
  <c r="AJ42" i="8"/>
  <c r="AJ71" i="8"/>
  <c r="AJ48" i="8"/>
  <c r="AJ13" i="8"/>
  <c r="X87" i="8"/>
  <c r="X29" i="8"/>
  <c r="AK74" i="8"/>
  <c r="AL14" i="8"/>
  <c r="AD87" i="8"/>
  <c r="AD29" i="8"/>
  <c r="AA87" i="8"/>
  <c r="AA29" i="8"/>
  <c r="N91" i="8"/>
  <c r="N33" i="8"/>
  <c r="AJ51" i="8"/>
  <c r="J89" i="8"/>
  <c r="J31" i="8"/>
  <c r="P93" i="8"/>
  <c r="P35" i="8"/>
  <c r="P216" i="8" s="1"/>
  <c r="P217" i="8" s="1"/>
  <c r="AF78" i="8"/>
  <c r="AF40" i="8"/>
  <c r="AF22" i="8"/>
  <c r="O89" i="8"/>
  <c r="O31" i="8"/>
  <c r="AK77" i="8"/>
  <c r="AL17" i="8"/>
  <c r="T87" i="8"/>
  <c r="T29" i="8"/>
  <c r="M89" i="8"/>
  <c r="M31" i="8"/>
  <c r="AC87" i="8"/>
  <c r="AC29" i="8"/>
  <c r="AE137" i="8" l="1"/>
  <c r="AF137" i="8" s="1"/>
  <c r="AF330" i="8" s="1"/>
  <c r="AK118" i="8"/>
  <c r="AL118" i="8" s="1"/>
  <c r="P328" i="8"/>
  <c r="P50" i="8" s="1"/>
  <c r="P100" i="8" s="1"/>
  <c r="P250" i="8"/>
  <c r="P49" i="8" s="1"/>
  <c r="P99" i="8" s="1"/>
  <c r="AH136" i="8"/>
  <c r="AJ136" i="8" s="1"/>
  <c r="AK136" i="8" s="1"/>
  <c r="AL136" i="8" s="1"/>
  <c r="O91" i="8"/>
  <c r="O33" i="8"/>
  <c r="J91" i="8"/>
  <c r="J33" i="8"/>
  <c r="AD89" i="8"/>
  <c r="AD31" i="8"/>
  <c r="AJ73" i="8"/>
  <c r="AJ15" i="8"/>
  <c r="AG78" i="8"/>
  <c r="AG40" i="8"/>
  <c r="AG22" i="8"/>
  <c r="L91" i="8"/>
  <c r="L33" i="8"/>
  <c r="R91" i="8"/>
  <c r="R33" i="8"/>
  <c r="G91" i="8"/>
  <c r="G33" i="8"/>
  <c r="AA89" i="8"/>
  <c r="AA31" i="8"/>
  <c r="AB89" i="8"/>
  <c r="AB31" i="8"/>
  <c r="M91" i="8"/>
  <c r="M33" i="8"/>
  <c r="V89" i="8"/>
  <c r="V31" i="8"/>
  <c r="Z89" i="8"/>
  <c r="Z31" i="8"/>
  <c r="AE87" i="8"/>
  <c r="AE29" i="8"/>
  <c r="AF82" i="8"/>
  <c r="AF27" i="8"/>
  <c r="Y89" i="8"/>
  <c r="Y31" i="8"/>
  <c r="W89" i="8"/>
  <c r="W31" i="8"/>
  <c r="H93" i="8"/>
  <c r="H35" i="8"/>
  <c r="H216" i="8" s="1"/>
  <c r="H217" i="8" s="1"/>
  <c r="U89" i="8"/>
  <c r="U31" i="8"/>
  <c r="K91" i="8"/>
  <c r="K33" i="8"/>
  <c r="P95" i="8"/>
  <c r="P331" i="8"/>
  <c r="AK71" i="8"/>
  <c r="AK48" i="8"/>
  <c r="AK42" i="8"/>
  <c r="AK13" i="8"/>
  <c r="AL11" i="8"/>
  <c r="T89" i="8"/>
  <c r="T31" i="8"/>
  <c r="N93" i="8"/>
  <c r="N35" i="8"/>
  <c r="N216" i="8" s="1"/>
  <c r="N217" i="8" s="1"/>
  <c r="AI82" i="8"/>
  <c r="AI27" i="8"/>
  <c r="S89" i="8"/>
  <c r="S31" i="8"/>
  <c r="Q91" i="8"/>
  <c r="Q33" i="8"/>
  <c r="X89" i="8"/>
  <c r="X31" i="8"/>
  <c r="AC89" i="8"/>
  <c r="AC31" i="8"/>
  <c r="AK51" i="8"/>
  <c r="I91" i="8"/>
  <c r="I33" i="8"/>
  <c r="AH75" i="8"/>
  <c r="AH18" i="8"/>
  <c r="AE330" i="8" l="1"/>
  <c r="AI137" i="8"/>
  <c r="AI330" i="8" s="1"/>
  <c r="AG137" i="8"/>
  <c r="AG330" i="8" s="1"/>
  <c r="H250" i="8"/>
  <c r="H49" i="8" s="1"/>
  <c r="H99" i="8" s="1"/>
  <c r="H328" i="8"/>
  <c r="H50" i="8" s="1"/>
  <c r="H100" i="8" s="1"/>
  <c r="N328" i="8"/>
  <c r="N50" i="8" s="1"/>
  <c r="N100" i="8" s="1"/>
  <c r="N250" i="8"/>
  <c r="N49" i="8" s="1"/>
  <c r="N99" i="8" s="1"/>
  <c r="X91" i="8"/>
  <c r="X33" i="8"/>
  <c r="AK73" i="8"/>
  <c r="AK15" i="8"/>
  <c r="AL13" i="8"/>
  <c r="U91" i="8"/>
  <c r="U33" i="8"/>
  <c r="V91" i="8"/>
  <c r="V33" i="8"/>
  <c r="AA91" i="8"/>
  <c r="AA33" i="8"/>
  <c r="L93" i="8"/>
  <c r="L35" i="8"/>
  <c r="AD91" i="8"/>
  <c r="AD33" i="8"/>
  <c r="AH78" i="8"/>
  <c r="AH40" i="8"/>
  <c r="AH22" i="8"/>
  <c r="I93" i="8"/>
  <c r="I35" i="8"/>
  <c r="I216" i="8" s="1"/>
  <c r="N95" i="8"/>
  <c r="N331" i="8"/>
  <c r="Y91" i="8"/>
  <c r="Y33" i="8"/>
  <c r="Q93" i="8"/>
  <c r="Q35" i="8"/>
  <c r="Q216" i="8" s="1"/>
  <c r="Q217" i="8" s="1"/>
  <c r="G93" i="8"/>
  <c r="G35" i="8"/>
  <c r="G216" i="8" s="1"/>
  <c r="J93" i="8"/>
  <c r="J35" i="8"/>
  <c r="J216" i="8" s="1"/>
  <c r="J217" i="8" s="1"/>
  <c r="T91" i="8"/>
  <c r="T33" i="8"/>
  <c r="AF87" i="8"/>
  <c r="AF29" i="8"/>
  <c r="AG82" i="8"/>
  <c r="AG27" i="8"/>
  <c r="W91" i="8"/>
  <c r="W33" i="8"/>
  <c r="Z91" i="8"/>
  <c r="Z33" i="8"/>
  <c r="M93" i="8"/>
  <c r="M35" i="8"/>
  <c r="M216" i="8" s="1"/>
  <c r="M217" i="8" s="1"/>
  <c r="R93" i="8"/>
  <c r="R35" i="8"/>
  <c r="R216" i="8" s="1"/>
  <c r="R217" i="8" s="1"/>
  <c r="O93" i="8"/>
  <c r="O35" i="8"/>
  <c r="O216" i="8" s="1"/>
  <c r="O217" i="8" s="1"/>
  <c r="S91" i="8"/>
  <c r="S33" i="8"/>
  <c r="H95" i="8"/>
  <c r="H331" i="8"/>
  <c r="AE89" i="8"/>
  <c r="AE31" i="8"/>
  <c r="AI87" i="8"/>
  <c r="AI29" i="8"/>
  <c r="AC91" i="8"/>
  <c r="AC33" i="8"/>
  <c r="K93" i="8"/>
  <c r="K35" i="8"/>
  <c r="K216" i="8" s="1"/>
  <c r="K217" i="8" s="1"/>
  <c r="AB91" i="8"/>
  <c r="AB33" i="8"/>
  <c r="AJ75" i="8"/>
  <c r="AJ18" i="8"/>
  <c r="L216" i="8" l="1"/>
  <c r="L217" i="8" s="1"/>
  <c r="AH137" i="8"/>
  <c r="AH330" i="8" s="1"/>
  <c r="J328" i="8"/>
  <c r="J50" i="8" s="1"/>
  <c r="J100" i="8" s="1"/>
  <c r="J250" i="8"/>
  <c r="J49" i="8" s="1"/>
  <c r="J99" i="8" s="1"/>
  <c r="O328" i="8"/>
  <c r="O50" i="8" s="1"/>
  <c r="O100" i="8" s="1"/>
  <c r="O250" i="8"/>
  <c r="O49" i="8" s="1"/>
  <c r="O99" i="8" s="1"/>
  <c r="R328" i="8"/>
  <c r="R50" i="8" s="1"/>
  <c r="R100" i="8" s="1"/>
  <c r="R250" i="8"/>
  <c r="R49" i="8" s="1"/>
  <c r="R99" i="8" s="1"/>
  <c r="Q328" i="8"/>
  <c r="Q50" i="8" s="1"/>
  <c r="Q100" i="8" s="1"/>
  <c r="Q250" i="8"/>
  <c r="Q49" i="8" s="1"/>
  <c r="Q99" i="8" s="1"/>
  <c r="M250" i="8"/>
  <c r="M49" i="8" s="1"/>
  <c r="M99" i="8" s="1"/>
  <c r="M328" i="8"/>
  <c r="M50" i="8" s="1"/>
  <c r="M100" i="8" s="1"/>
  <c r="G217" i="8"/>
  <c r="G331" i="8" s="1"/>
  <c r="T216" i="8"/>
  <c r="S216" i="8"/>
  <c r="U216" i="8"/>
  <c r="AE216" i="8" s="1"/>
  <c r="AC216" i="8"/>
  <c r="X216" i="8"/>
  <c r="Y216" i="8"/>
  <c r="AB216" i="8"/>
  <c r="Z216" i="8"/>
  <c r="V216" i="8"/>
  <c r="W216" i="8"/>
  <c r="I217" i="8"/>
  <c r="I331" i="8" s="1"/>
  <c r="K250" i="8"/>
  <c r="K49" i="8" s="1"/>
  <c r="K99" i="8" s="1"/>
  <c r="K328" i="8"/>
  <c r="K50" i="8" s="1"/>
  <c r="K100" i="8" s="1"/>
  <c r="AC93" i="8"/>
  <c r="AC35" i="8"/>
  <c r="O95" i="8"/>
  <c r="O331" i="8"/>
  <c r="G95" i="8"/>
  <c r="U93" i="8"/>
  <c r="U35" i="8"/>
  <c r="AB93" i="8"/>
  <c r="AB35" i="8"/>
  <c r="W93" i="8"/>
  <c r="W35" i="8"/>
  <c r="T93" i="8"/>
  <c r="T35" i="8"/>
  <c r="I95" i="8"/>
  <c r="L95" i="8"/>
  <c r="AD93" i="8"/>
  <c r="AD35" i="8"/>
  <c r="R95" i="8"/>
  <c r="R331" i="8"/>
  <c r="Q95" i="8"/>
  <c r="Q331" i="8"/>
  <c r="AG87" i="8"/>
  <c r="AG29" i="8"/>
  <c r="J95" i="8"/>
  <c r="J331" i="8"/>
  <c r="AA93" i="8"/>
  <c r="AA35" i="8"/>
  <c r="AK75" i="8"/>
  <c r="AK18" i="8"/>
  <c r="AL15" i="8"/>
  <c r="AI31" i="8"/>
  <c r="AI89" i="8"/>
  <c r="S93" i="8"/>
  <c r="S35" i="8"/>
  <c r="M95" i="8"/>
  <c r="M331" i="8"/>
  <c r="AH82" i="8"/>
  <c r="AH27" i="8"/>
  <c r="Y93" i="8"/>
  <c r="Y35" i="8"/>
  <c r="V93" i="8"/>
  <c r="V35" i="8"/>
  <c r="X93" i="8"/>
  <c r="X35" i="8"/>
  <c r="AJ78" i="8"/>
  <c r="AJ40" i="8"/>
  <c r="AJ22" i="8"/>
  <c r="K95" i="8"/>
  <c r="K331" i="8"/>
  <c r="AE91" i="8"/>
  <c r="AE33" i="8"/>
  <c r="Z93" i="8"/>
  <c r="Z35" i="8"/>
  <c r="AF89" i="8"/>
  <c r="AF31" i="8"/>
  <c r="AD216" i="8" l="1"/>
  <c r="AA216" i="8"/>
  <c r="L250" i="8"/>
  <c r="L49" i="8" s="1"/>
  <c r="L99" i="8" s="1"/>
  <c r="L328" i="8"/>
  <c r="L50" i="8" s="1"/>
  <c r="L100" i="8" s="1"/>
  <c r="L331" i="8"/>
  <c r="AJ137" i="8"/>
  <c r="AJ330" i="8" s="1"/>
  <c r="G328" i="8"/>
  <c r="G250" i="8"/>
  <c r="T217" i="8"/>
  <c r="T331" i="8" s="1"/>
  <c r="S217" i="8"/>
  <c r="S331" i="8" s="1"/>
  <c r="AC217" i="8"/>
  <c r="AC331" i="8" s="1"/>
  <c r="X217" i="8"/>
  <c r="X331" i="8" s="1"/>
  <c r="AB217" i="8"/>
  <c r="AB331" i="8" s="1"/>
  <c r="V217" i="8"/>
  <c r="V331" i="8" s="1"/>
  <c r="Z217" i="8"/>
  <c r="Z331" i="8" s="1"/>
  <c r="Y217" i="8"/>
  <c r="Y331" i="8" s="1"/>
  <c r="W217" i="8"/>
  <c r="W331" i="8" s="1"/>
  <c r="AA217" i="8"/>
  <c r="AA331" i="8" s="1"/>
  <c r="AD217" i="8"/>
  <c r="AD331" i="8" s="1"/>
  <c r="AF216" i="8"/>
  <c r="AI216" i="8" s="1"/>
  <c r="U217" i="8"/>
  <c r="AE217" i="8" s="1"/>
  <c r="I250" i="8"/>
  <c r="I49" i="8" s="1"/>
  <c r="I99" i="8" s="1"/>
  <c r="I328" i="8"/>
  <c r="I50" i="8" s="1"/>
  <c r="I100" i="8" s="1"/>
  <c r="AJ82" i="8"/>
  <c r="AJ27" i="8"/>
  <c r="Z95" i="8"/>
  <c r="AI91" i="8"/>
  <c r="AI33" i="8"/>
  <c r="AH87" i="8"/>
  <c r="AH29" i="8"/>
  <c r="AG89" i="8"/>
  <c r="AG31" i="8"/>
  <c r="AD95" i="8"/>
  <c r="W95" i="8"/>
  <c r="X95" i="8"/>
  <c r="AK78" i="8"/>
  <c r="AK40" i="8"/>
  <c r="AK22" i="8"/>
  <c r="AL18" i="8"/>
  <c r="T95" i="8"/>
  <c r="AE93" i="8"/>
  <c r="AE35" i="8"/>
  <c r="AB95" i="8"/>
  <c r="AC95" i="8"/>
  <c r="V95" i="8"/>
  <c r="AA95" i="8"/>
  <c r="AK137" i="8"/>
  <c r="S95" i="8"/>
  <c r="U95" i="8"/>
  <c r="AF91" i="8"/>
  <c r="AF33" i="8"/>
  <c r="Y95" i="8"/>
  <c r="U331" i="8" l="1"/>
  <c r="AF217" i="8"/>
  <c r="AG217" i="8" s="1"/>
  <c r="AG216" i="8"/>
  <c r="AH216" i="8" s="1"/>
  <c r="AJ216" i="8" s="1"/>
  <c r="AK216" i="8" s="1"/>
  <c r="AL216" i="8" s="1"/>
  <c r="G49" i="8"/>
  <c r="T250" i="8"/>
  <c r="S250" i="8"/>
  <c r="X250" i="8"/>
  <c r="V250" i="8"/>
  <c r="AC250" i="8"/>
  <c r="W250" i="8"/>
  <c r="AB250" i="8"/>
  <c r="AA250" i="8"/>
  <c r="U250" i="8"/>
  <c r="AE250" i="8" s="1"/>
  <c r="AD250" i="8"/>
  <c r="Z250" i="8"/>
  <c r="Y250" i="8"/>
  <c r="G50" i="8"/>
  <c r="U328" i="8"/>
  <c r="AE328" i="8" s="1"/>
  <c r="AA328" i="8"/>
  <c r="S328" i="8"/>
  <c r="T328" i="8"/>
  <c r="AB328" i="8"/>
  <c r="AC328" i="8"/>
  <c r="W328" i="8"/>
  <c r="AD328" i="8"/>
  <c r="X328" i="8"/>
  <c r="Y328" i="8"/>
  <c r="V328" i="8"/>
  <c r="Z328" i="8"/>
  <c r="AH89" i="8"/>
  <c r="AH31" i="8"/>
  <c r="AI93" i="8"/>
  <c r="AI35" i="8"/>
  <c r="AE95" i="8"/>
  <c r="AE331" i="8"/>
  <c r="AK330" i="8"/>
  <c r="AL137" i="8"/>
  <c r="AK82" i="8"/>
  <c r="AK27" i="8"/>
  <c r="AL22" i="8"/>
  <c r="AF93" i="8"/>
  <c r="AF35" i="8"/>
  <c r="AG91" i="8"/>
  <c r="AG33" i="8"/>
  <c r="AJ87" i="8"/>
  <c r="AJ29" i="8"/>
  <c r="AF328" i="8" l="1"/>
  <c r="AG328" i="8" s="1"/>
  <c r="AH328" i="8" s="1"/>
  <c r="AJ328" i="8" s="1"/>
  <c r="AF250" i="8"/>
  <c r="AG250" i="8" s="1"/>
  <c r="AH250" i="8" s="1"/>
  <c r="AJ250" i="8" s="1"/>
  <c r="G99" i="8"/>
  <c r="T49" i="8"/>
  <c r="T99" i="8" s="1"/>
  <c r="S49" i="8"/>
  <c r="S99" i="8" s="1"/>
  <c r="AD49" i="8"/>
  <c r="W49" i="8"/>
  <c r="W99" i="8" s="1"/>
  <c r="X49" i="8"/>
  <c r="Z49" i="8"/>
  <c r="Z99" i="8" s="1"/>
  <c r="AB49" i="8"/>
  <c r="AB99" i="8" s="1"/>
  <c r="Y49" i="8"/>
  <c r="Y99" i="8" s="1"/>
  <c r="V49" i="8"/>
  <c r="V99" i="8" s="1"/>
  <c r="AC49" i="8"/>
  <c r="AC99" i="8" s="1"/>
  <c r="AA49" i="8"/>
  <c r="U49" i="8"/>
  <c r="AH217" i="8"/>
  <c r="AJ217" i="8" s="1"/>
  <c r="G100" i="8"/>
  <c r="T50" i="8"/>
  <c r="T100" i="8" s="1"/>
  <c r="S50" i="8"/>
  <c r="S100" i="8" s="1"/>
  <c r="W50" i="8"/>
  <c r="W100" i="8" s="1"/>
  <c r="AC50" i="8"/>
  <c r="AC100" i="8" s="1"/>
  <c r="AA50" i="8"/>
  <c r="X50" i="8"/>
  <c r="AD50" i="8"/>
  <c r="Y50" i="8"/>
  <c r="Y100" i="8" s="1"/>
  <c r="U50" i="8"/>
  <c r="V50" i="8"/>
  <c r="V100" i="8" s="1"/>
  <c r="Z50" i="8"/>
  <c r="Z100" i="8" s="1"/>
  <c r="AB50" i="8"/>
  <c r="AB100" i="8" s="1"/>
  <c r="AI217" i="8"/>
  <c r="AI331" i="8" s="1"/>
  <c r="AG93" i="8"/>
  <c r="AG35" i="8"/>
  <c r="AI95" i="8"/>
  <c r="AK87" i="8"/>
  <c r="AL27" i="8"/>
  <c r="AK29" i="8"/>
  <c r="AH91" i="8"/>
  <c r="AH33" i="8"/>
  <c r="AF95" i="8"/>
  <c r="AF331" i="8"/>
  <c r="AJ89" i="8"/>
  <c r="AJ31" i="8"/>
  <c r="AI328" i="8" l="1"/>
  <c r="AK328" i="8" s="1"/>
  <c r="AL328" i="8" s="1"/>
  <c r="AI250" i="8"/>
  <c r="AK250" i="8" s="1"/>
  <c r="AL250" i="8" s="1"/>
  <c r="U99" i="8"/>
  <c r="AE49" i="8"/>
  <c r="AE99" i="8" s="1"/>
  <c r="AE50" i="8"/>
  <c r="AE100" i="8" s="1"/>
  <c r="U100" i="8"/>
  <c r="AA99" i="8"/>
  <c r="AD99" i="8"/>
  <c r="X99" i="8"/>
  <c r="AD100" i="8"/>
  <c r="X100" i="8"/>
  <c r="AA100" i="8"/>
  <c r="AK217" i="8"/>
  <c r="AL217" i="8" s="1"/>
  <c r="AJ91" i="8"/>
  <c r="AJ33" i="8"/>
  <c r="AK89" i="8"/>
  <c r="AL29" i="8"/>
  <c r="AK31" i="8"/>
  <c r="AG95" i="8"/>
  <c r="AG331" i="8"/>
  <c r="AH93" i="8"/>
  <c r="AH35" i="8"/>
  <c r="AF50" i="8" l="1"/>
  <c r="AG50" i="8" s="1"/>
  <c r="AG100" i="8" s="1"/>
  <c r="AF49" i="8"/>
  <c r="AG49" i="8" s="1"/>
  <c r="AH49" i="8" s="1"/>
  <c r="AH99" i="8" s="1"/>
  <c r="AJ93" i="8"/>
  <c r="AJ35" i="8"/>
  <c r="AK91" i="8"/>
  <c r="AL31" i="8"/>
  <c r="AK33" i="8"/>
  <c r="AH95" i="8"/>
  <c r="AH331" i="8"/>
  <c r="AF99" i="8" l="1"/>
  <c r="AI49" i="8"/>
  <c r="AF100" i="8"/>
  <c r="AH50" i="8"/>
  <c r="AH100" i="8" s="1"/>
  <c r="AI50" i="8"/>
  <c r="AI100" i="8" s="1"/>
  <c r="AJ49" i="8"/>
  <c r="AJ99" i="8" s="1"/>
  <c r="AG99" i="8"/>
  <c r="AI99" i="8"/>
  <c r="AJ95" i="8"/>
  <c r="AJ331" i="8"/>
  <c r="AK93" i="8"/>
  <c r="AK35" i="8"/>
  <c r="AL33" i="8"/>
  <c r="AK49" i="8" l="1"/>
  <c r="AL49" i="8" s="1"/>
  <c r="AJ50" i="8"/>
  <c r="AJ100" i="8" s="1"/>
  <c r="AK95" i="8"/>
  <c r="AL35" i="8"/>
  <c r="AK331" i="8"/>
  <c r="AK99" i="8" l="1"/>
  <c r="AK50" i="8"/>
  <c r="AL50" i="8" s="1"/>
  <c r="R327" i="7"/>
  <c r="Q327" i="7"/>
  <c r="P327" i="7"/>
  <c r="O327" i="7"/>
  <c r="N327" i="7"/>
  <c r="M327" i="7"/>
  <c r="L327" i="7"/>
  <c r="K327" i="7"/>
  <c r="J327" i="7"/>
  <c r="I327" i="7"/>
  <c r="H327" i="7"/>
  <c r="G327" i="7"/>
  <c r="AD326" i="7"/>
  <c r="AC326" i="7"/>
  <c r="AB326" i="7"/>
  <c r="AA326" i="7"/>
  <c r="Z326" i="7"/>
  <c r="Y326" i="7"/>
  <c r="X326" i="7"/>
  <c r="W326" i="7"/>
  <c r="V326" i="7"/>
  <c r="U326" i="7"/>
  <c r="AE326" i="7" s="1"/>
  <c r="T326" i="7"/>
  <c r="S326" i="7"/>
  <c r="AD325" i="7"/>
  <c r="AC325" i="7"/>
  <c r="AB325" i="7"/>
  <c r="AA325" i="7"/>
  <c r="Z325" i="7"/>
  <c r="Y325" i="7"/>
  <c r="X325" i="7"/>
  <c r="W325" i="7"/>
  <c r="V325" i="7"/>
  <c r="U325" i="7"/>
  <c r="AE325" i="7" s="1"/>
  <c r="T325" i="7"/>
  <c r="S325" i="7"/>
  <c r="AD324" i="7"/>
  <c r="AC324" i="7"/>
  <c r="AB324" i="7"/>
  <c r="AA324" i="7"/>
  <c r="Z324" i="7"/>
  <c r="Y324" i="7"/>
  <c r="X324" i="7"/>
  <c r="W324" i="7"/>
  <c r="V324" i="7"/>
  <c r="U324" i="7"/>
  <c r="AE324" i="7" s="1"/>
  <c r="T324" i="7"/>
  <c r="S324" i="7"/>
  <c r="AD323" i="7"/>
  <c r="AC323" i="7"/>
  <c r="AB323" i="7"/>
  <c r="AA323" i="7"/>
  <c r="Z323" i="7"/>
  <c r="Y323" i="7"/>
  <c r="X323" i="7"/>
  <c r="W323" i="7"/>
  <c r="V323" i="7"/>
  <c r="U323" i="7"/>
  <c r="AE323" i="7" s="1"/>
  <c r="T323" i="7"/>
  <c r="S323" i="7"/>
  <c r="AD322" i="7"/>
  <c r="AC322" i="7"/>
  <c r="AB322" i="7"/>
  <c r="AA322" i="7"/>
  <c r="Z322" i="7"/>
  <c r="Y322" i="7"/>
  <c r="X322" i="7"/>
  <c r="W322" i="7"/>
  <c r="V322" i="7"/>
  <c r="U322" i="7"/>
  <c r="AE322" i="7" s="1"/>
  <c r="T322" i="7"/>
  <c r="S322" i="7"/>
  <c r="AD321" i="7"/>
  <c r="AC321" i="7"/>
  <c r="AB321" i="7"/>
  <c r="AA321" i="7"/>
  <c r="Z321" i="7"/>
  <c r="Y321" i="7"/>
  <c r="X321" i="7"/>
  <c r="W321" i="7"/>
  <c r="V321" i="7"/>
  <c r="U321" i="7"/>
  <c r="AE321" i="7" s="1"/>
  <c r="T321" i="7"/>
  <c r="S321" i="7"/>
  <c r="AD320" i="7"/>
  <c r="AC320" i="7"/>
  <c r="AB320" i="7"/>
  <c r="AA320" i="7"/>
  <c r="Z320" i="7"/>
  <c r="Y320" i="7"/>
  <c r="X320" i="7"/>
  <c r="W320" i="7"/>
  <c r="V320" i="7"/>
  <c r="U320" i="7"/>
  <c r="AE320" i="7" s="1"/>
  <c r="T320" i="7"/>
  <c r="S320" i="7"/>
  <c r="AD319" i="7"/>
  <c r="AC319" i="7"/>
  <c r="AB319" i="7"/>
  <c r="AA319" i="7"/>
  <c r="Z319" i="7"/>
  <c r="Y319" i="7"/>
  <c r="X319" i="7"/>
  <c r="W319" i="7"/>
  <c r="V319" i="7"/>
  <c r="U319" i="7"/>
  <c r="AE319" i="7" s="1"/>
  <c r="T319" i="7"/>
  <c r="S319" i="7"/>
  <c r="AD318" i="7"/>
  <c r="AC318" i="7"/>
  <c r="AB318" i="7"/>
  <c r="AA318" i="7"/>
  <c r="Z318" i="7"/>
  <c r="Y318" i="7"/>
  <c r="X318" i="7"/>
  <c r="W318" i="7"/>
  <c r="V318" i="7"/>
  <c r="U318" i="7"/>
  <c r="AE318" i="7" s="1"/>
  <c r="T318" i="7"/>
  <c r="S318" i="7"/>
  <c r="AD317" i="7"/>
  <c r="AC317" i="7"/>
  <c r="AB317" i="7"/>
  <c r="AA317" i="7"/>
  <c r="Z317" i="7"/>
  <c r="Y317" i="7"/>
  <c r="X317" i="7"/>
  <c r="W317" i="7"/>
  <c r="V317" i="7"/>
  <c r="U317" i="7"/>
  <c r="AE317" i="7" s="1"/>
  <c r="T317" i="7"/>
  <c r="S317" i="7"/>
  <c r="AD316" i="7"/>
  <c r="AC316" i="7"/>
  <c r="AB316" i="7"/>
  <c r="AA316" i="7"/>
  <c r="Z316" i="7"/>
  <c r="Y316" i="7"/>
  <c r="X316" i="7"/>
  <c r="W316" i="7"/>
  <c r="V316" i="7"/>
  <c r="U316" i="7"/>
  <c r="AE316" i="7" s="1"/>
  <c r="T316" i="7"/>
  <c r="S316" i="7"/>
  <c r="AD315" i="7"/>
  <c r="AC315" i="7"/>
  <c r="AB315" i="7"/>
  <c r="AA315" i="7"/>
  <c r="Z315" i="7"/>
  <c r="Y315" i="7"/>
  <c r="X315" i="7"/>
  <c r="W315" i="7"/>
  <c r="V315" i="7"/>
  <c r="U315" i="7"/>
  <c r="AE315" i="7" s="1"/>
  <c r="T315" i="7"/>
  <c r="S315" i="7"/>
  <c r="AD314" i="7"/>
  <c r="AC314" i="7"/>
  <c r="AB314" i="7"/>
  <c r="AA314" i="7"/>
  <c r="Z314" i="7"/>
  <c r="Y314" i="7"/>
  <c r="X314" i="7"/>
  <c r="W314" i="7"/>
  <c r="V314" i="7"/>
  <c r="U314" i="7"/>
  <c r="AE314" i="7" s="1"/>
  <c r="T314" i="7"/>
  <c r="S314" i="7"/>
  <c r="AD313" i="7"/>
  <c r="AC313" i="7"/>
  <c r="AB313" i="7"/>
  <c r="AA313" i="7"/>
  <c r="Z313" i="7"/>
  <c r="Y313" i="7"/>
  <c r="X313" i="7"/>
  <c r="W313" i="7"/>
  <c r="V313" i="7"/>
  <c r="U313" i="7"/>
  <c r="AE313" i="7" s="1"/>
  <c r="T313" i="7"/>
  <c r="S313" i="7"/>
  <c r="AD312" i="7"/>
  <c r="AC312" i="7"/>
  <c r="AB312" i="7"/>
  <c r="AA312" i="7"/>
  <c r="Z312" i="7"/>
  <c r="Y312" i="7"/>
  <c r="X312" i="7"/>
  <c r="W312" i="7"/>
  <c r="V312" i="7"/>
  <c r="U312" i="7"/>
  <c r="AE312" i="7" s="1"/>
  <c r="T312" i="7"/>
  <c r="S312" i="7"/>
  <c r="AD311" i="7"/>
  <c r="AC311" i="7"/>
  <c r="AB311" i="7"/>
  <c r="AA311" i="7"/>
  <c r="Z311" i="7"/>
  <c r="Y311" i="7"/>
  <c r="X311" i="7"/>
  <c r="W311" i="7"/>
  <c r="V311" i="7"/>
  <c r="U311" i="7"/>
  <c r="AE311" i="7" s="1"/>
  <c r="T311" i="7"/>
  <c r="S311" i="7"/>
  <c r="AD310" i="7"/>
  <c r="AC310" i="7"/>
  <c r="AB310" i="7"/>
  <c r="AA310" i="7"/>
  <c r="Z310" i="7"/>
  <c r="Y310" i="7"/>
  <c r="X310" i="7"/>
  <c r="W310" i="7"/>
  <c r="V310" i="7"/>
  <c r="U310" i="7"/>
  <c r="AE310" i="7" s="1"/>
  <c r="T310" i="7"/>
  <c r="S310" i="7"/>
  <c r="AD309" i="7"/>
  <c r="AC309" i="7"/>
  <c r="AB309" i="7"/>
  <c r="AA309" i="7"/>
  <c r="Z309" i="7"/>
  <c r="Y309" i="7"/>
  <c r="X309" i="7"/>
  <c r="W309" i="7"/>
  <c r="V309" i="7"/>
  <c r="U309" i="7"/>
  <c r="AE309" i="7" s="1"/>
  <c r="T309" i="7"/>
  <c r="S309" i="7"/>
  <c r="AD308" i="7"/>
  <c r="AC308" i="7"/>
  <c r="AB308" i="7"/>
  <c r="AA308" i="7"/>
  <c r="Z308" i="7"/>
  <c r="Y308" i="7"/>
  <c r="X308" i="7"/>
  <c r="W308" i="7"/>
  <c r="V308" i="7"/>
  <c r="U308" i="7"/>
  <c r="AE308" i="7" s="1"/>
  <c r="T308" i="7"/>
  <c r="S308" i="7"/>
  <c r="AD307" i="7"/>
  <c r="AC307" i="7"/>
  <c r="AB307" i="7"/>
  <c r="AA307" i="7"/>
  <c r="Z307" i="7"/>
  <c r="Y307" i="7"/>
  <c r="X307" i="7"/>
  <c r="W307" i="7"/>
  <c r="V307" i="7"/>
  <c r="U307" i="7"/>
  <c r="AE307" i="7" s="1"/>
  <c r="T307" i="7"/>
  <c r="S307" i="7"/>
  <c r="AD306" i="7"/>
  <c r="AC306" i="7"/>
  <c r="AB306" i="7"/>
  <c r="AA306" i="7"/>
  <c r="Z306" i="7"/>
  <c r="Y306" i="7"/>
  <c r="X306" i="7"/>
  <c r="W306" i="7"/>
  <c r="V306" i="7"/>
  <c r="U306" i="7"/>
  <c r="AE306" i="7" s="1"/>
  <c r="T306" i="7"/>
  <c r="S306" i="7"/>
  <c r="AD305" i="7"/>
  <c r="AC305" i="7"/>
  <c r="AB305" i="7"/>
  <c r="AA305" i="7"/>
  <c r="Z305" i="7"/>
  <c r="Y305" i="7"/>
  <c r="X305" i="7"/>
  <c r="W305" i="7"/>
  <c r="V305" i="7"/>
  <c r="U305" i="7"/>
  <c r="AE305" i="7" s="1"/>
  <c r="T305" i="7"/>
  <c r="S305" i="7"/>
  <c r="AD304" i="7"/>
  <c r="AC304" i="7"/>
  <c r="AB304" i="7"/>
  <c r="AA304" i="7"/>
  <c r="Z304" i="7"/>
  <c r="Y304" i="7"/>
  <c r="X304" i="7"/>
  <c r="W304" i="7"/>
  <c r="V304" i="7"/>
  <c r="U304" i="7"/>
  <c r="AE304" i="7" s="1"/>
  <c r="T304" i="7"/>
  <c r="S304" i="7"/>
  <c r="AD303" i="7"/>
  <c r="AC303" i="7"/>
  <c r="AB303" i="7"/>
  <c r="AA303" i="7"/>
  <c r="Z303" i="7"/>
  <c r="Y303" i="7"/>
  <c r="X303" i="7"/>
  <c r="W303" i="7"/>
  <c r="V303" i="7"/>
  <c r="U303" i="7"/>
  <c r="AE303" i="7" s="1"/>
  <c r="T303" i="7"/>
  <c r="S303" i="7"/>
  <c r="AD302" i="7"/>
  <c r="AC302" i="7"/>
  <c r="AB302" i="7"/>
  <c r="AA302" i="7"/>
  <c r="Z302" i="7"/>
  <c r="Y302" i="7"/>
  <c r="X302" i="7"/>
  <c r="W302" i="7"/>
  <c r="V302" i="7"/>
  <c r="U302" i="7"/>
  <c r="AE302" i="7" s="1"/>
  <c r="T302" i="7"/>
  <c r="S302" i="7"/>
  <c r="AD301" i="7"/>
  <c r="AC301" i="7"/>
  <c r="AB301" i="7"/>
  <c r="AA301" i="7"/>
  <c r="Z301" i="7"/>
  <c r="Y301" i="7"/>
  <c r="X301" i="7"/>
  <c r="W301" i="7"/>
  <c r="V301" i="7"/>
  <c r="U301" i="7"/>
  <c r="AE301" i="7" s="1"/>
  <c r="T301" i="7"/>
  <c r="S301" i="7"/>
  <c r="AD300" i="7"/>
  <c r="AC300" i="7"/>
  <c r="AB300" i="7"/>
  <c r="AA300" i="7"/>
  <c r="Z300" i="7"/>
  <c r="Y300" i="7"/>
  <c r="X300" i="7"/>
  <c r="W300" i="7"/>
  <c r="V300" i="7"/>
  <c r="U300" i="7"/>
  <c r="AE300" i="7" s="1"/>
  <c r="T300" i="7"/>
  <c r="S300" i="7"/>
  <c r="AD299" i="7"/>
  <c r="AC299" i="7"/>
  <c r="AB299" i="7"/>
  <c r="AA299" i="7"/>
  <c r="Z299" i="7"/>
  <c r="Y299" i="7"/>
  <c r="X299" i="7"/>
  <c r="W299" i="7"/>
  <c r="V299" i="7"/>
  <c r="U299" i="7"/>
  <c r="AE299" i="7" s="1"/>
  <c r="T299" i="7"/>
  <c r="S299" i="7"/>
  <c r="AD298" i="7"/>
  <c r="AC298" i="7"/>
  <c r="AB298" i="7"/>
  <c r="AA298" i="7"/>
  <c r="Z298" i="7"/>
  <c r="Y298" i="7"/>
  <c r="X298" i="7"/>
  <c r="W298" i="7"/>
  <c r="V298" i="7"/>
  <c r="U298" i="7"/>
  <c r="AE298" i="7" s="1"/>
  <c r="T298" i="7"/>
  <c r="S298" i="7"/>
  <c r="AD297" i="7"/>
  <c r="AC297" i="7"/>
  <c r="AB297" i="7"/>
  <c r="AA297" i="7"/>
  <c r="Z297" i="7"/>
  <c r="Y297" i="7"/>
  <c r="X297" i="7"/>
  <c r="W297" i="7"/>
  <c r="V297" i="7"/>
  <c r="U297" i="7"/>
  <c r="AE297" i="7" s="1"/>
  <c r="T297" i="7"/>
  <c r="S297" i="7"/>
  <c r="AD296" i="7"/>
  <c r="AC296" i="7"/>
  <c r="AB296" i="7"/>
  <c r="AA296" i="7"/>
  <c r="Z296" i="7"/>
  <c r="Y296" i="7"/>
  <c r="X296" i="7"/>
  <c r="W296" i="7"/>
  <c r="V296" i="7"/>
  <c r="U296" i="7"/>
  <c r="AE296" i="7" s="1"/>
  <c r="T296" i="7"/>
  <c r="S296" i="7"/>
  <c r="AD295" i="7"/>
  <c r="AC295" i="7"/>
  <c r="AB295" i="7"/>
  <c r="AA295" i="7"/>
  <c r="Z295" i="7"/>
  <c r="Y295" i="7"/>
  <c r="X295" i="7"/>
  <c r="W295" i="7"/>
  <c r="V295" i="7"/>
  <c r="U295" i="7"/>
  <c r="AE295" i="7" s="1"/>
  <c r="T295" i="7"/>
  <c r="S295" i="7"/>
  <c r="AD294" i="7"/>
  <c r="AC294" i="7"/>
  <c r="AB294" i="7"/>
  <c r="AA294" i="7"/>
  <c r="Z294" i="7"/>
  <c r="Y294" i="7"/>
  <c r="X294" i="7"/>
  <c r="W294" i="7"/>
  <c r="V294" i="7"/>
  <c r="U294" i="7"/>
  <c r="AE294" i="7" s="1"/>
  <c r="T294" i="7"/>
  <c r="S294" i="7"/>
  <c r="AD293" i="7"/>
  <c r="AC293" i="7"/>
  <c r="AB293" i="7"/>
  <c r="AA293" i="7"/>
  <c r="Z293" i="7"/>
  <c r="Y293" i="7"/>
  <c r="X293" i="7"/>
  <c r="W293" i="7"/>
  <c r="V293" i="7"/>
  <c r="U293" i="7"/>
  <c r="AE293" i="7" s="1"/>
  <c r="T293" i="7"/>
  <c r="S293" i="7"/>
  <c r="AD292" i="7"/>
  <c r="AC292" i="7"/>
  <c r="AB292" i="7"/>
  <c r="AA292" i="7"/>
  <c r="Z292" i="7"/>
  <c r="Y292" i="7"/>
  <c r="X292" i="7"/>
  <c r="W292" i="7"/>
  <c r="V292" i="7"/>
  <c r="U292" i="7"/>
  <c r="AE292" i="7" s="1"/>
  <c r="T292" i="7"/>
  <c r="S292" i="7"/>
  <c r="AD291" i="7"/>
  <c r="AC291" i="7"/>
  <c r="AB291" i="7"/>
  <c r="AA291" i="7"/>
  <c r="Z291" i="7"/>
  <c r="Y291" i="7"/>
  <c r="X291" i="7"/>
  <c r="W291" i="7"/>
  <c r="V291" i="7"/>
  <c r="U291" i="7"/>
  <c r="AE291" i="7" s="1"/>
  <c r="T291" i="7"/>
  <c r="S291" i="7"/>
  <c r="AD290" i="7"/>
  <c r="AC290" i="7"/>
  <c r="AB290" i="7"/>
  <c r="AA290" i="7"/>
  <c r="Z290" i="7"/>
  <c r="Y290" i="7"/>
  <c r="X290" i="7"/>
  <c r="W290" i="7"/>
  <c r="V290" i="7"/>
  <c r="U290" i="7"/>
  <c r="AE290" i="7" s="1"/>
  <c r="T290" i="7"/>
  <c r="S290" i="7"/>
  <c r="AD289" i="7"/>
  <c r="AC289" i="7"/>
  <c r="AB289" i="7"/>
  <c r="AA289" i="7"/>
  <c r="Z289" i="7"/>
  <c r="Y289" i="7"/>
  <c r="X289" i="7"/>
  <c r="W289" i="7"/>
  <c r="V289" i="7"/>
  <c r="U289" i="7"/>
  <c r="AE289" i="7" s="1"/>
  <c r="T289" i="7"/>
  <c r="S289" i="7"/>
  <c r="AD288" i="7"/>
  <c r="AC288" i="7"/>
  <c r="AB288" i="7"/>
  <c r="AA288" i="7"/>
  <c r="Z288" i="7"/>
  <c r="Y288" i="7"/>
  <c r="X288" i="7"/>
  <c r="W288" i="7"/>
  <c r="V288" i="7"/>
  <c r="U288" i="7"/>
  <c r="AE288" i="7" s="1"/>
  <c r="T288" i="7"/>
  <c r="S288" i="7"/>
  <c r="AD287" i="7"/>
  <c r="AC287" i="7"/>
  <c r="AB287" i="7"/>
  <c r="AA287" i="7"/>
  <c r="Z287" i="7"/>
  <c r="Y287" i="7"/>
  <c r="X287" i="7"/>
  <c r="W287" i="7"/>
  <c r="V287" i="7"/>
  <c r="U287" i="7"/>
  <c r="AE287" i="7" s="1"/>
  <c r="T287" i="7"/>
  <c r="S287" i="7"/>
  <c r="AD286" i="7"/>
  <c r="AC286" i="7"/>
  <c r="AB286" i="7"/>
  <c r="AA286" i="7"/>
  <c r="Z286" i="7"/>
  <c r="Y286" i="7"/>
  <c r="X286" i="7"/>
  <c r="W286" i="7"/>
  <c r="V286" i="7"/>
  <c r="U286" i="7"/>
  <c r="AE286" i="7" s="1"/>
  <c r="T286" i="7"/>
  <c r="S286" i="7"/>
  <c r="AD285" i="7"/>
  <c r="AC285" i="7"/>
  <c r="AB285" i="7"/>
  <c r="AA285" i="7"/>
  <c r="Z285" i="7"/>
  <c r="Y285" i="7"/>
  <c r="X285" i="7"/>
  <c r="W285" i="7"/>
  <c r="V285" i="7"/>
  <c r="U285" i="7"/>
  <c r="AE285" i="7" s="1"/>
  <c r="T285" i="7"/>
  <c r="S285" i="7"/>
  <c r="AD284" i="7"/>
  <c r="AC284" i="7"/>
  <c r="AB284" i="7"/>
  <c r="AA284" i="7"/>
  <c r="Z284" i="7"/>
  <c r="Y284" i="7"/>
  <c r="X284" i="7"/>
  <c r="W284" i="7"/>
  <c r="V284" i="7"/>
  <c r="U284" i="7"/>
  <c r="AE284" i="7" s="1"/>
  <c r="T284" i="7"/>
  <c r="S284" i="7"/>
  <c r="AD283" i="7"/>
  <c r="AC283" i="7"/>
  <c r="AB283" i="7"/>
  <c r="AA283" i="7"/>
  <c r="Z283" i="7"/>
  <c r="Y283" i="7"/>
  <c r="X283" i="7"/>
  <c r="W283" i="7"/>
  <c r="V283" i="7"/>
  <c r="U283" i="7"/>
  <c r="AE283" i="7" s="1"/>
  <c r="T283" i="7"/>
  <c r="S283" i="7"/>
  <c r="AD282" i="7"/>
  <c r="AC282" i="7"/>
  <c r="AB282" i="7"/>
  <c r="AA282" i="7"/>
  <c r="Z282" i="7"/>
  <c r="Y282" i="7"/>
  <c r="X282" i="7"/>
  <c r="W282" i="7"/>
  <c r="V282" i="7"/>
  <c r="U282" i="7"/>
  <c r="AE282" i="7" s="1"/>
  <c r="T282" i="7"/>
  <c r="S282" i="7"/>
  <c r="AD281" i="7"/>
  <c r="AC281" i="7"/>
  <c r="AB281" i="7"/>
  <c r="AA281" i="7"/>
  <c r="Z281" i="7"/>
  <c r="Y281" i="7"/>
  <c r="X281" i="7"/>
  <c r="W281" i="7"/>
  <c r="V281" i="7"/>
  <c r="U281" i="7"/>
  <c r="AE281" i="7" s="1"/>
  <c r="T281" i="7"/>
  <c r="S281" i="7"/>
  <c r="AD280" i="7"/>
  <c r="AC280" i="7"/>
  <c r="AB280" i="7"/>
  <c r="AA280" i="7"/>
  <c r="Z280" i="7"/>
  <c r="Y280" i="7"/>
  <c r="X280" i="7"/>
  <c r="W280" i="7"/>
  <c r="V280" i="7"/>
  <c r="U280" i="7"/>
  <c r="AE280" i="7" s="1"/>
  <c r="T280" i="7"/>
  <c r="S280" i="7"/>
  <c r="AD279" i="7"/>
  <c r="AC279" i="7"/>
  <c r="AB279" i="7"/>
  <c r="AA279" i="7"/>
  <c r="Z279" i="7"/>
  <c r="Y279" i="7"/>
  <c r="X279" i="7"/>
  <c r="W279" i="7"/>
  <c r="V279" i="7"/>
  <c r="U279" i="7"/>
  <c r="AE279" i="7" s="1"/>
  <c r="T279" i="7"/>
  <c r="S279" i="7"/>
  <c r="AD278" i="7"/>
  <c r="AC278" i="7"/>
  <c r="AB278" i="7"/>
  <c r="AA278" i="7"/>
  <c r="Z278" i="7"/>
  <c r="Y278" i="7"/>
  <c r="X278" i="7"/>
  <c r="W278" i="7"/>
  <c r="V278" i="7"/>
  <c r="U278" i="7"/>
  <c r="AE278" i="7" s="1"/>
  <c r="T278" i="7"/>
  <c r="S278" i="7"/>
  <c r="AD277" i="7"/>
  <c r="AC277" i="7"/>
  <c r="AB277" i="7"/>
  <c r="AA277" i="7"/>
  <c r="Z277" i="7"/>
  <c r="Y277" i="7"/>
  <c r="X277" i="7"/>
  <c r="W277" i="7"/>
  <c r="V277" i="7"/>
  <c r="U277" i="7"/>
  <c r="AE277" i="7" s="1"/>
  <c r="T277" i="7"/>
  <c r="S277" i="7"/>
  <c r="AD276" i="7"/>
  <c r="AC276" i="7"/>
  <c r="AB276" i="7"/>
  <c r="AA276" i="7"/>
  <c r="Z276" i="7"/>
  <c r="Y276" i="7"/>
  <c r="X276" i="7"/>
  <c r="W276" i="7"/>
  <c r="V276" i="7"/>
  <c r="U276" i="7"/>
  <c r="AE276" i="7" s="1"/>
  <c r="T276" i="7"/>
  <c r="S276" i="7"/>
  <c r="AD275" i="7"/>
  <c r="AC275" i="7"/>
  <c r="AB275" i="7"/>
  <c r="AA275" i="7"/>
  <c r="Z275" i="7"/>
  <c r="Y275" i="7"/>
  <c r="X275" i="7"/>
  <c r="W275" i="7"/>
  <c r="V275" i="7"/>
  <c r="U275" i="7"/>
  <c r="AE275" i="7" s="1"/>
  <c r="T275" i="7"/>
  <c r="S275" i="7"/>
  <c r="AD274" i="7"/>
  <c r="AC274" i="7"/>
  <c r="AB274" i="7"/>
  <c r="AA274" i="7"/>
  <c r="Z274" i="7"/>
  <c r="Y274" i="7"/>
  <c r="X274" i="7"/>
  <c r="W274" i="7"/>
  <c r="V274" i="7"/>
  <c r="U274" i="7"/>
  <c r="AE274" i="7" s="1"/>
  <c r="T274" i="7"/>
  <c r="S274" i="7"/>
  <c r="AD273" i="7"/>
  <c r="AC273" i="7"/>
  <c r="AB273" i="7"/>
  <c r="AA273" i="7"/>
  <c r="Z273" i="7"/>
  <c r="Y273" i="7"/>
  <c r="X273" i="7"/>
  <c r="W273" i="7"/>
  <c r="V273" i="7"/>
  <c r="U273" i="7"/>
  <c r="AE273" i="7" s="1"/>
  <c r="T273" i="7"/>
  <c r="S273" i="7"/>
  <c r="AD272" i="7"/>
  <c r="AC272" i="7"/>
  <c r="AB272" i="7"/>
  <c r="AA272" i="7"/>
  <c r="Z272" i="7"/>
  <c r="Y272" i="7"/>
  <c r="X272" i="7"/>
  <c r="W272" i="7"/>
  <c r="V272" i="7"/>
  <c r="U272" i="7"/>
  <c r="AE272" i="7" s="1"/>
  <c r="T272" i="7"/>
  <c r="S272" i="7"/>
  <c r="AD271" i="7"/>
  <c r="AC271" i="7"/>
  <c r="AB271" i="7"/>
  <c r="AA271" i="7"/>
  <c r="Z271" i="7"/>
  <c r="Y271" i="7"/>
  <c r="X271" i="7"/>
  <c r="W271" i="7"/>
  <c r="V271" i="7"/>
  <c r="U271" i="7"/>
  <c r="AE271" i="7" s="1"/>
  <c r="T271" i="7"/>
  <c r="S271" i="7"/>
  <c r="AD270" i="7"/>
  <c r="AC270" i="7"/>
  <c r="AB270" i="7"/>
  <c r="AA270" i="7"/>
  <c r="Z270" i="7"/>
  <c r="Y270" i="7"/>
  <c r="X270" i="7"/>
  <c r="W270" i="7"/>
  <c r="V270" i="7"/>
  <c r="U270" i="7"/>
  <c r="AE270" i="7" s="1"/>
  <c r="T270" i="7"/>
  <c r="S270" i="7"/>
  <c r="AD269" i="7"/>
  <c r="AC269" i="7"/>
  <c r="AB269" i="7"/>
  <c r="AA269" i="7"/>
  <c r="Z269" i="7"/>
  <c r="Y269" i="7"/>
  <c r="X269" i="7"/>
  <c r="W269" i="7"/>
  <c r="V269" i="7"/>
  <c r="U269" i="7"/>
  <c r="AE269" i="7" s="1"/>
  <c r="T269" i="7"/>
  <c r="S269" i="7"/>
  <c r="AD268" i="7"/>
  <c r="AC268" i="7"/>
  <c r="AB268" i="7"/>
  <c r="AA268" i="7"/>
  <c r="Z268" i="7"/>
  <c r="Y268" i="7"/>
  <c r="X268" i="7"/>
  <c r="W268" i="7"/>
  <c r="V268" i="7"/>
  <c r="U268" i="7"/>
  <c r="AE268" i="7" s="1"/>
  <c r="T268" i="7"/>
  <c r="S268" i="7"/>
  <c r="AD267" i="7"/>
  <c r="AC267" i="7"/>
  <c r="AB267" i="7"/>
  <c r="AA267" i="7"/>
  <c r="Z267" i="7"/>
  <c r="Y267" i="7"/>
  <c r="X267" i="7"/>
  <c r="W267" i="7"/>
  <c r="V267" i="7"/>
  <c r="U267" i="7"/>
  <c r="AE267" i="7" s="1"/>
  <c r="T267" i="7"/>
  <c r="S267" i="7"/>
  <c r="AD266" i="7"/>
  <c r="AC266" i="7"/>
  <c r="AB266" i="7"/>
  <c r="AA266" i="7"/>
  <c r="Z266" i="7"/>
  <c r="Y266" i="7"/>
  <c r="X266" i="7"/>
  <c r="W266" i="7"/>
  <c r="V266" i="7"/>
  <c r="U266" i="7"/>
  <c r="AE266" i="7" s="1"/>
  <c r="T266" i="7"/>
  <c r="S266" i="7"/>
  <c r="AD265" i="7"/>
  <c r="AC265" i="7"/>
  <c r="AB265" i="7"/>
  <c r="AA265" i="7"/>
  <c r="Z265" i="7"/>
  <c r="Y265" i="7"/>
  <c r="X265" i="7"/>
  <c r="W265" i="7"/>
  <c r="V265" i="7"/>
  <c r="U265" i="7"/>
  <c r="AE265" i="7" s="1"/>
  <c r="T265" i="7"/>
  <c r="S265" i="7"/>
  <c r="AD264" i="7"/>
  <c r="AC264" i="7"/>
  <c r="AB264" i="7"/>
  <c r="AA264" i="7"/>
  <c r="Z264" i="7"/>
  <c r="Y264" i="7"/>
  <c r="X264" i="7"/>
  <c r="W264" i="7"/>
  <c r="V264" i="7"/>
  <c r="U264" i="7"/>
  <c r="AE264" i="7" s="1"/>
  <c r="T264" i="7"/>
  <c r="S264" i="7"/>
  <c r="AD263" i="7"/>
  <c r="AC263" i="7"/>
  <c r="AB263" i="7"/>
  <c r="AA263" i="7"/>
  <c r="Z263" i="7"/>
  <c r="Y263" i="7"/>
  <c r="X263" i="7"/>
  <c r="W263" i="7"/>
  <c r="V263" i="7"/>
  <c r="U263" i="7"/>
  <c r="AE263" i="7" s="1"/>
  <c r="T263" i="7"/>
  <c r="S263" i="7"/>
  <c r="AD262" i="7"/>
  <c r="AC262" i="7"/>
  <c r="AB262" i="7"/>
  <c r="AA262" i="7"/>
  <c r="Z262" i="7"/>
  <c r="Y262" i="7"/>
  <c r="X262" i="7"/>
  <c r="W262" i="7"/>
  <c r="V262" i="7"/>
  <c r="U262" i="7"/>
  <c r="AE262" i="7" s="1"/>
  <c r="T262" i="7"/>
  <c r="S262" i="7"/>
  <c r="AD261" i="7"/>
  <c r="AC261" i="7"/>
  <c r="AB261" i="7"/>
  <c r="AA261" i="7"/>
  <c r="Z261" i="7"/>
  <c r="Y261" i="7"/>
  <c r="X261" i="7"/>
  <c r="W261" i="7"/>
  <c r="V261" i="7"/>
  <c r="U261" i="7"/>
  <c r="AE261" i="7" s="1"/>
  <c r="T261" i="7"/>
  <c r="S261" i="7"/>
  <c r="AD260" i="7"/>
  <c r="AC260" i="7"/>
  <c r="AB260" i="7"/>
  <c r="AA260" i="7"/>
  <c r="Z260" i="7"/>
  <c r="Y260" i="7"/>
  <c r="X260" i="7"/>
  <c r="W260" i="7"/>
  <c r="V260" i="7"/>
  <c r="U260" i="7"/>
  <c r="AE260" i="7" s="1"/>
  <c r="T260" i="7"/>
  <c r="S260" i="7"/>
  <c r="AD259" i="7"/>
  <c r="AC259" i="7"/>
  <c r="AB259" i="7"/>
  <c r="AA259" i="7"/>
  <c r="Z259" i="7"/>
  <c r="Y259" i="7"/>
  <c r="X259" i="7"/>
  <c r="W259" i="7"/>
  <c r="V259" i="7"/>
  <c r="U259" i="7"/>
  <c r="AE259" i="7" s="1"/>
  <c r="T259" i="7"/>
  <c r="S259" i="7"/>
  <c r="AD258" i="7"/>
  <c r="AC258" i="7"/>
  <c r="AB258" i="7"/>
  <c r="AA258" i="7"/>
  <c r="Z258" i="7"/>
  <c r="Y258" i="7"/>
  <c r="X258" i="7"/>
  <c r="W258" i="7"/>
  <c r="V258" i="7"/>
  <c r="U258" i="7"/>
  <c r="AE258" i="7" s="1"/>
  <c r="T258" i="7"/>
  <c r="S258" i="7"/>
  <c r="AD257" i="7"/>
  <c r="AC257" i="7"/>
  <c r="AB257" i="7"/>
  <c r="AA257" i="7"/>
  <c r="Z257" i="7"/>
  <c r="Y257" i="7"/>
  <c r="X257" i="7"/>
  <c r="W257" i="7"/>
  <c r="V257" i="7"/>
  <c r="U257" i="7"/>
  <c r="AE257" i="7" s="1"/>
  <c r="T257" i="7"/>
  <c r="S257" i="7"/>
  <c r="AD256" i="7"/>
  <c r="AC256" i="7"/>
  <c r="AB256" i="7"/>
  <c r="AA256" i="7"/>
  <c r="Z256" i="7"/>
  <c r="Y256" i="7"/>
  <c r="X256" i="7"/>
  <c r="W256" i="7"/>
  <c r="V256" i="7"/>
  <c r="U256" i="7"/>
  <c r="AE256" i="7" s="1"/>
  <c r="T256" i="7"/>
  <c r="S256" i="7"/>
  <c r="AD255" i="7"/>
  <c r="AC255" i="7"/>
  <c r="AB255" i="7"/>
  <c r="AA255" i="7"/>
  <c r="Z255" i="7"/>
  <c r="Y255" i="7"/>
  <c r="X255" i="7"/>
  <c r="W255" i="7"/>
  <c r="V255" i="7"/>
  <c r="U255" i="7"/>
  <c r="AE255" i="7" s="1"/>
  <c r="T255" i="7"/>
  <c r="S255" i="7"/>
  <c r="AD254" i="7"/>
  <c r="AC254" i="7"/>
  <c r="AB254" i="7"/>
  <c r="AA254" i="7"/>
  <c r="Z254" i="7"/>
  <c r="Y254" i="7"/>
  <c r="X254" i="7"/>
  <c r="W254" i="7"/>
  <c r="V254" i="7"/>
  <c r="U254" i="7"/>
  <c r="AE254" i="7" s="1"/>
  <c r="T254" i="7"/>
  <c r="S254" i="7"/>
  <c r="AD253" i="7"/>
  <c r="AC253" i="7"/>
  <c r="AB253" i="7"/>
  <c r="AA253" i="7"/>
  <c r="Z253" i="7"/>
  <c r="Y253" i="7"/>
  <c r="X253" i="7"/>
  <c r="W253" i="7"/>
  <c r="V253" i="7"/>
  <c r="U253" i="7"/>
  <c r="AE253" i="7" s="1"/>
  <c r="T253" i="7"/>
  <c r="S253" i="7"/>
  <c r="AD252" i="7"/>
  <c r="AC252" i="7"/>
  <c r="AB252" i="7"/>
  <c r="AA252" i="7"/>
  <c r="Z252" i="7"/>
  <c r="Y252" i="7"/>
  <c r="X252" i="7"/>
  <c r="W252" i="7"/>
  <c r="V252" i="7"/>
  <c r="U252" i="7"/>
  <c r="AE252" i="7" s="1"/>
  <c r="T252" i="7"/>
  <c r="S252" i="7"/>
  <c r="AD251" i="7"/>
  <c r="AC251" i="7"/>
  <c r="AB251" i="7"/>
  <c r="AA251" i="7"/>
  <c r="Z251" i="7"/>
  <c r="Y251" i="7"/>
  <c r="X251" i="7"/>
  <c r="W251" i="7"/>
  <c r="V251" i="7"/>
  <c r="U251" i="7"/>
  <c r="AE251" i="7" s="1"/>
  <c r="T251" i="7"/>
  <c r="S251" i="7"/>
  <c r="AD248" i="7"/>
  <c r="AC248" i="7"/>
  <c r="AB248" i="7"/>
  <c r="AA248" i="7"/>
  <c r="Z248" i="7"/>
  <c r="Y248" i="7"/>
  <c r="X248" i="7"/>
  <c r="W248" i="7"/>
  <c r="V248" i="7"/>
  <c r="U248" i="7"/>
  <c r="AE248" i="7" s="1"/>
  <c r="T248" i="7"/>
  <c r="S248" i="7"/>
  <c r="AD247" i="7"/>
  <c r="AC247" i="7"/>
  <c r="AB247" i="7"/>
  <c r="AA247" i="7"/>
  <c r="Z247" i="7"/>
  <c r="Y247" i="7"/>
  <c r="X247" i="7"/>
  <c r="W247" i="7"/>
  <c r="V247" i="7"/>
  <c r="U247" i="7"/>
  <c r="AE247" i="7" s="1"/>
  <c r="T247" i="7"/>
  <c r="S247" i="7"/>
  <c r="AD246" i="7"/>
  <c r="AC246" i="7"/>
  <c r="AB246" i="7"/>
  <c r="AA246" i="7"/>
  <c r="Z246" i="7"/>
  <c r="Y246" i="7"/>
  <c r="X246" i="7"/>
  <c r="W246" i="7"/>
  <c r="V246" i="7"/>
  <c r="U246" i="7"/>
  <c r="AE246" i="7" s="1"/>
  <c r="T246" i="7"/>
  <c r="S246" i="7"/>
  <c r="AD245" i="7"/>
  <c r="AC245" i="7"/>
  <c r="AB245" i="7"/>
  <c r="AA245" i="7"/>
  <c r="Z245" i="7"/>
  <c r="Y245" i="7"/>
  <c r="X245" i="7"/>
  <c r="W245" i="7"/>
  <c r="V245" i="7"/>
  <c r="U245" i="7"/>
  <c r="AE245" i="7" s="1"/>
  <c r="T245" i="7"/>
  <c r="S245" i="7"/>
  <c r="AD244" i="7"/>
  <c r="AC244" i="7"/>
  <c r="AB244" i="7"/>
  <c r="AA244" i="7"/>
  <c r="Z244" i="7"/>
  <c r="Y244" i="7"/>
  <c r="X244" i="7"/>
  <c r="W244" i="7"/>
  <c r="V244" i="7"/>
  <c r="U244" i="7"/>
  <c r="AE244" i="7" s="1"/>
  <c r="T244" i="7"/>
  <c r="S244" i="7"/>
  <c r="AD243" i="7"/>
  <c r="AC243" i="7"/>
  <c r="AB243" i="7"/>
  <c r="AA243" i="7"/>
  <c r="Z243" i="7"/>
  <c r="Y243" i="7"/>
  <c r="X243" i="7"/>
  <c r="W243" i="7"/>
  <c r="V243" i="7"/>
  <c r="U243" i="7"/>
  <c r="AE243" i="7" s="1"/>
  <c r="T243" i="7"/>
  <c r="S243" i="7"/>
  <c r="AD242" i="7"/>
  <c r="AC242" i="7"/>
  <c r="AB242" i="7"/>
  <c r="AA242" i="7"/>
  <c r="Z242" i="7"/>
  <c r="Y242" i="7"/>
  <c r="X242" i="7"/>
  <c r="W242" i="7"/>
  <c r="V242" i="7"/>
  <c r="U242" i="7"/>
  <c r="AE242" i="7" s="1"/>
  <c r="T242" i="7"/>
  <c r="S242" i="7"/>
  <c r="AD241" i="7"/>
  <c r="AC241" i="7"/>
  <c r="AB241" i="7"/>
  <c r="AA241" i="7"/>
  <c r="Z241" i="7"/>
  <c r="Y241" i="7"/>
  <c r="X241" i="7"/>
  <c r="W241" i="7"/>
  <c r="V241" i="7"/>
  <c r="U241" i="7"/>
  <c r="AE241" i="7" s="1"/>
  <c r="T241" i="7"/>
  <c r="S241" i="7"/>
  <c r="AD240" i="7"/>
  <c r="AC240" i="7"/>
  <c r="AB240" i="7"/>
  <c r="AA240" i="7"/>
  <c r="Z240" i="7"/>
  <c r="Y240" i="7"/>
  <c r="X240" i="7"/>
  <c r="W240" i="7"/>
  <c r="V240" i="7"/>
  <c r="U240" i="7"/>
  <c r="AE240" i="7" s="1"/>
  <c r="T240" i="7"/>
  <c r="S240" i="7"/>
  <c r="AD239" i="7"/>
  <c r="AC239" i="7"/>
  <c r="AB239" i="7"/>
  <c r="AA239" i="7"/>
  <c r="Z239" i="7"/>
  <c r="Y239" i="7"/>
  <c r="X239" i="7"/>
  <c r="W239" i="7"/>
  <c r="V239" i="7"/>
  <c r="U239" i="7"/>
  <c r="AE239" i="7" s="1"/>
  <c r="T239" i="7"/>
  <c r="S239" i="7"/>
  <c r="AD238" i="7"/>
  <c r="AC238" i="7"/>
  <c r="AB238" i="7"/>
  <c r="AA238" i="7"/>
  <c r="Z238" i="7"/>
  <c r="Y238" i="7"/>
  <c r="X238" i="7"/>
  <c r="W238" i="7"/>
  <c r="V238" i="7"/>
  <c r="U238" i="7"/>
  <c r="AE238" i="7" s="1"/>
  <c r="T238" i="7"/>
  <c r="S238" i="7"/>
  <c r="AD237" i="7"/>
  <c r="AC237" i="7"/>
  <c r="AB237" i="7"/>
  <c r="AA237" i="7"/>
  <c r="Z237" i="7"/>
  <c r="Y237" i="7"/>
  <c r="X237" i="7"/>
  <c r="W237" i="7"/>
  <c r="V237" i="7"/>
  <c r="U237" i="7"/>
  <c r="AE237" i="7" s="1"/>
  <c r="T237" i="7"/>
  <c r="S237" i="7"/>
  <c r="AD236" i="7"/>
  <c r="AC236" i="7"/>
  <c r="AB236" i="7"/>
  <c r="AA236" i="7"/>
  <c r="Z236" i="7"/>
  <c r="Y236" i="7"/>
  <c r="X236" i="7"/>
  <c r="W236" i="7"/>
  <c r="V236" i="7"/>
  <c r="U236" i="7"/>
  <c r="AE236" i="7" s="1"/>
  <c r="T236" i="7"/>
  <c r="S236" i="7"/>
  <c r="AD235" i="7"/>
  <c r="AC235" i="7"/>
  <c r="AB235" i="7"/>
  <c r="AA235" i="7"/>
  <c r="Z235" i="7"/>
  <c r="Y235" i="7"/>
  <c r="X235" i="7"/>
  <c r="W235" i="7"/>
  <c r="V235" i="7"/>
  <c r="U235" i="7"/>
  <c r="AE235" i="7" s="1"/>
  <c r="T235" i="7"/>
  <c r="S235" i="7"/>
  <c r="AD234" i="7"/>
  <c r="AC234" i="7"/>
  <c r="AB234" i="7"/>
  <c r="AA234" i="7"/>
  <c r="Z234" i="7"/>
  <c r="Y234" i="7"/>
  <c r="X234" i="7"/>
  <c r="W234" i="7"/>
  <c r="V234" i="7"/>
  <c r="U234" i="7"/>
  <c r="AE234" i="7" s="1"/>
  <c r="T234" i="7"/>
  <c r="S234" i="7"/>
  <c r="AD233" i="7"/>
  <c r="AC233" i="7"/>
  <c r="AB233" i="7"/>
  <c r="AA233" i="7"/>
  <c r="Z233" i="7"/>
  <c r="Y233" i="7"/>
  <c r="X233" i="7"/>
  <c r="W233" i="7"/>
  <c r="V233" i="7"/>
  <c r="U233" i="7"/>
  <c r="AE233" i="7" s="1"/>
  <c r="T233" i="7"/>
  <c r="S233" i="7"/>
  <c r="AD232" i="7"/>
  <c r="AC232" i="7"/>
  <c r="AB232" i="7"/>
  <c r="AA232" i="7"/>
  <c r="Z232" i="7"/>
  <c r="Y232" i="7"/>
  <c r="X232" i="7"/>
  <c r="W232" i="7"/>
  <c r="V232" i="7"/>
  <c r="U232" i="7"/>
  <c r="AE232" i="7" s="1"/>
  <c r="T232" i="7"/>
  <c r="S232" i="7"/>
  <c r="AD231" i="7"/>
  <c r="AC231" i="7"/>
  <c r="AB231" i="7"/>
  <c r="AA231" i="7"/>
  <c r="Z231" i="7"/>
  <c r="Y231" i="7"/>
  <c r="X231" i="7"/>
  <c r="W231" i="7"/>
  <c r="V231" i="7"/>
  <c r="U231" i="7"/>
  <c r="AE231" i="7" s="1"/>
  <c r="T231" i="7"/>
  <c r="S231" i="7"/>
  <c r="AD230" i="7"/>
  <c r="AC230" i="7"/>
  <c r="AB230" i="7"/>
  <c r="AA230" i="7"/>
  <c r="Z230" i="7"/>
  <c r="Y230" i="7"/>
  <c r="X230" i="7"/>
  <c r="W230" i="7"/>
  <c r="V230" i="7"/>
  <c r="U230" i="7"/>
  <c r="AE230" i="7" s="1"/>
  <c r="T230" i="7"/>
  <c r="S230" i="7"/>
  <c r="AD229" i="7"/>
  <c r="AC229" i="7"/>
  <c r="AB229" i="7"/>
  <c r="AA229" i="7"/>
  <c r="Z229" i="7"/>
  <c r="Y229" i="7"/>
  <c r="X229" i="7"/>
  <c r="W229" i="7"/>
  <c r="V229" i="7"/>
  <c r="U229" i="7"/>
  <c r="AE229" i="7" s="1"/>
  <c r="T229" i="7"/>
  <c r="S229" i="7"/>
  <c r="AD228" i="7"/>
  <c r="AC228" i="7"/>
  <c r="AB228" i="7"/>
  <c r="AA228" i="7"/>
  <c r="Z228" i="7"/>
  <c r="Y228" i="7"/>
  <c r="X228" i="7"/>
  <c r="W228" i="7"/>
  <c r="V228" i="7"/>
  <c r="U228" i="7"/>
  <c r="AE228" i="7" s="1"/>
  <c r="T228" i="7"/>
  <c r="S228" i="7"/>
  <c r="AD227" i="7"/>
  <c r="AC227" i="7"/>
  <c r="AB227" i="7"/>
  <c r="AA227" i="7"/>
  <c r="Z227" i="7"/>
  <c r="Y227" i="7"/>
  <c r="X227" i="7"/>
  <c r="W227" i="7"/>
  <c r="V227" i="7"/>
  <c r="U227" i="7"/>
  <c r="AE227" i="7" s="1"/>
  <c r="T227" i="7"/>
  <c r="S227" i="7"/>
  <c r="AD226" i="7"/>
  <c r="AC226" i="7"/>
  <c r="AB226" i="7"/>
  <c r="AA226" i="7"/>
  <c r="Z226" i="7"/>
  <c r="Y226" i="7"/>
  <c r="X226" i="7"/>
  <c r="W226" i="7"/>
  <c r="V226" i="7"/>
  <c r="U226" i="7"/>
  <c r="AE226" i="7" s="1"/>
  <c r="T226" i="7"/>
  <c r="S226" i="7"/>
  <c r="AD225" i="7"/>
  <c r="AC225" i="7"/>
  <c r="AB225" i="7"/>
  <c r="AA225" i="7"/>
  <c r="Z225" i="7"/>
  <c r="Y225" i="7"/>
  <c r="X225" i="7"/>
  <c r="W225" i="7"/>
  <c r="V225" i="7"/>
  <c r="U225" i="7"/>
  <c r="AE225" i="7" s="1"/>
  <c r="T225" i="7"/>
  <c r="S225" i="7"/>
  <c r="AD224" i="7"/>
  <c r="AC224" i="7"/>
  <c r="AB224" i="7"/>
  <c r="AA224" i="7"/>
  <c r="Z224" i="7"/>
  <c r="Y224" i="7"/>
  <c r="X224" i="7"/>
  <c r="W224" i="7"/>
  <c r="V224" i="7"/>
  <c r="U224" i="7"/>
  <c r="AE224" i="7" s="1"/>
  <c r="T224" i="7"/>
  <c r="S224" i="7"/>
  <c r="AD223" i="7"/>
  <c r="AC223" i="7"/>
  <c r="AB223" i="7"/>
  <c r="AA223" i="7"/>
  <c r="Z223" i="7"/>
  <c r="Y223" i="7"/>
  <c r="X223" i="7"/>
  <c r="W223" i="7"/>
  <c r="V223" i="7"/>
  <c r="U223" i="7"/>
  <c r="AE223" i="7" s="1"/>
  <c r="T223" i="7"/>
  <c r="S223" i="7"/>
  <c r="R249" i="7"/>
  <c r="Q249" i="7"/>
  <c r="P249" i="7"/>
  <c r="O249" i="7"/>
  <c r="N249" i="7"/>
  <c r="M249" i="7"/>
  <c r="L249" i="7"/>
  <c r="K249" i="7"/>
  <c r="J249" i="7"/>
  <c r="I249" i="7"/>
  <c r="G249" i="7"/>
  <c r="AD221" i="7"/>
  <c r="AC221" i="7"/>
  <c r="AB221" i="7"/>
  <c r="AA221" i="7"/>
  <c r="Z221" i="7"/>
  <c r="Y221" i="7"/>
  <c r="X221" i="7"/>
  <c r="W221" i="7"/>
  <c r="V221" i="7"/>
  <c r="U221" i="7"/>
  <c r="AE221" i="7" s="1"/>
  <c r="T221" i="7"/>
  <c r="S221" i="7"/>
  <c r="AD220" i="7"/>
  <c r="AC220" i="7"/>
  <c r="AB220" i="7"/>
  <c r="AA220" i="7"/>
  <c r="Z220" i="7"/>
  <c r="Y220" i="7"/>
  <c r="X220" i="7"/>
  <c r="W220" i="7"/>
  <c r="V220" i="7"/>
  <c r="U220" i="7"/>
  <c r="AE220" i="7" s="1"/>
  <c r="T220" i="7"/>
  <c r="S220" i="7"/>
  <c r="AD219" i="7"/>
  <c r="AC219" i="7"/>
  <c r="AB219" i="7"/>
  <c r="AA219" i="7"/>
  <c r="Z219" i="7"/>
  <c r="Y219" i="7"/>
  <c r="X219" i="7"/>
  <c r="W219" i="7"/>
  <c r="V219" i="7"/>
  <c r="U219" i="7"/>
  <c r="AE219" i="7" s="1"/>
  <c r="T219" i="7"/>
  <c r="S219" i="7"/>
  <c r="AD218" i="7"/>
  <c r="AC218" i="7"/>
  <c r="AB218" i="7"/>
  <c r="AA218" i="7"/>
  <c r="Z218" i="7"/>
  <c r="Y218" i="7"/>
  <c r="X218" i="7"/>
  <c r="W218" i="7"/>
  <c r="V218" i="7"/>
  <c r="U218" i="7"/>
  <c r="AE218" i="7" s="1"/>
  <c r="T218" i="7"/>
  <c r="S218" i="7"/>
  <c r="AD215" i="7"/>
  <c r="AC215" i="7"/>
  <c r="AB215" i="7"/>
  <c r="AA215" i="7"/>
  <c r="Z215" i="7"/>
  <c r="Y215" i="7"/>
  <c r="X215" i="7"/>
  <c r="W215" i="7"/>
  <c r="V215" i="7"/>
  <c r="U215" i="7"/>
  <c r="AE215" i="7" s="1"/>
  <c r="T215" i="7"/>
  <c r="S215" i="7"/>
  <c r="AD214" i="7"/>
  <c r="AC214" i="7"/>
  <c r="AB214" i="7"/>
  <c r="AA214" i="7"/>
  <c r="Z214" i="7"/>
  <c r="Y214" i="7"/>
  <c r="X214" i="7"/>
  <c r="W214" i="7"/>
  <c r="V214" i="7"/>
  <c r="U214" i="7"/>
  <c r="AE214" i="7" s="1"/>
  <c r="T214" i="7"/>
  <c r="S214" i="7"/>
  <c r="AD213" i="7"/>
  <c r="AC213" i="7"/>
  <c r="AB213" i="7"/>
  <c r="AA213" i="7"/>
  <c r="Z213" i="7"/>
  <c r="Y213" i="7"/>
  <c r="X213" i="7"/>
  <c r="W213" i="7"/>
  <c r="V213" i="7"/>
  <c r="U213" i="7"/>
  <c r="AE213" i="7" s="1"/>
  <c r="T213" i="7"/>
  <c r="S213" i="7"/>
  <c r="AD212" i="7"/>
  <c r="AC212" i="7"/>
  <c r="AB212" i="7"/>
  <c r="AA212" i="7"/>
  <c r="Z212" i="7"/>
  <c r="Y212" i="7"/>
  <c r="X212" i="7"/>
  <c r="W212" i="7"/>
  <c r="V212" i="7"/>
  <c r="U212" i="7"/>
  <c r="AE212" i="7" s="1"/>
  <c r="T212" i="7"/>
  <c r="S212" i="7"/>
  <c r="AD211" i="7"/>
  <c r="AC211" i="7"/>
  <c r="AB211" i="7"/>
  <c r="AA211" i="7"/>
  <c r="Z211" i="7"/>
  <c r="Y211" i="7"/>
  <c r="X211" i="7"/>
  <c r="W211" i="7"/>
  <c r="V211" i="7"/>
  <c r="U211" i="7"/>
  <c r="AE211" i="7" s="1"/>
  <c r="T211" i="7"/>
  <c r="S211" i="7"/>
  <c r="AD203" i="7"/>
  <c r="AC203" i="7"/>
  <c r="AB203" i="7"/>
  <c r="AA203" i="7"/>
  <c r="Z203" i="7"/>
  <c r="Y203" i="7"/>
  <c r="X203" i="7"/>
  <c r="W203" i="7"/>
  <c r="V203" i="7"/>
  <c r="U203" i="7"/>
  <c r="AE203" i="7" s="1"/>
  <c r="T203" i="7"/>
  <c r="S203" i="7"/>
  <c r="AD202" i="7"/>
  <c r="AC202" i="7"/>
  <c r="AB202" i="7"/>
  <c r="AA202" i="7"/>
  <c r="Z202" i="7"/>
  <c r="Y202" i="7"/>
  <c r="X202" i="7"/>
  <c r="W202" i="7"/>
  <c r="V202" i="7"/>
  <c r="U202" i="7"/>
  <c r="AE202" i="7" s="1"/>
  <c r="T202" i="7"/>
  <c r="S202" i="7"/>
  <c r="AD201" i="7"/>
  <c r="AC201" i="7"/>
  <c r="AB201" i="7"/>
  <c r="AA201" i="7"/>
  <c r="Z201" i="7"/>
  <c r="Y201" i="7"/>
  <c r="X201" i="7"/>
  <c r="W201" i="7"/>
  <c r="V201" i="7"/>
  <c r="U201" i="7"/>
  <c r="AE201" i="7" s="1"/>
  <c r="T201" i="7"/>
  <c r="S201" i="7"/>
  <c r="AD200" i="7"/>
  <c r="AC200" i="7"/>
  <c r="AB200" i="7"/>
  <c r="AA200" i="7"/>
  <c r="Z200" i="7"/>
  <c r="Y200" i="7"/>
  <c r="X200" i="7"/>
  <c r="W200" i="7"/>
  <c r="V200" i="7"/>
  <c r="U200" i="7"/>
  <c r="AE200" i="7" s="1"/>
  <c r="T200" i="7"/>
  <c r="S200" i="7"/>
  <c r="AD199" i="7"/>
  <c r="AC199" i="7"/>
  <c r="AB199" i="7"/>
  <c r="AA199" i="7"/>
  <c r="Z199" i="7"/>
  <c r="Y199" i="7"/>
  <c r="X199" i="7"/>
  <c r="W199" i="7"/>
  <c r="V199" i="7"/>
  <c r="U199" i="7"/>
  <c r="AE199" i="7" s="1"/>
  <c r="T199" i="7"/>
  <c r="S199" i="7"/>
  <c r="AD198" i="7"/>
  <c r="AC198" i="7"/>
  <c r="AB198" i="7"/>
  <c r="AA198" i="7"/>
  <c r="Z198" i="7"/>
  <c r="Y198" i="7"/>
  <c r="X198" i="7"/>
  <c r="W198" i="7"/>
  <c r="V198" i="7"/>
  <c r="U198" i="7"/>
  <c r="AE198" i="7" s="1"/>
  <c r="T198" i="7"/>
  <c r="S198" i="7"/>
  <c r="AD197" i="7"/>
  <c r="AC197" i="7"/>
  <c r="AB197" i="7"/>
  <c r="AA197" i="7"/>
  <c r="Z197" i="7"/>
  <c r="Y197" i="7"/>
  <c r="X197" i="7"/>
  <c r="W197" i="7"/>
  <c r="V197" i="7"/>
  <c r="U197" i="7"/>
  <c r="AE197" i="7" s="1"/>
  <c r="T197" i="7"/>
  <c r="S197" i="7"/>
  <c r="AD196" i="7"/>
  <c r="AC196" i="7"/>
  <c r="AB196" i="7"/>
  <c r="AA196" i="7"/>
  <c r="Z196" i="7"/>
  <c r="Y196" i="7"/>
  <c r="X196" i="7"/>
  <c r="W196" i="7"/>
  <c r="V196" i="7"/>
  <c r="U196" i="7"/>
  <c r="AE196" i="7" s="1"/>
  <c r="T196" i="7"/>
  <c r="S196" i="7"/>
  <c r="AD195" i="7"/>
  <c r="AC195" i="7"/>
  <c r="AB195" i="7"/>
  <c r="AA195" i="7"/>
  <c r="Z195" i="7"/>
  <c r="Y195" i="7"/>
  <c r="X195" i="7"/>
  <c r="W195" i="7"/>
  <c r="V195" i="7"/>
  <c r="U195" i="7"/>
  <c r="AE195" i="7" s="1"/>
  <c r="T195" i="7"/>
  <c r="S195" i="7"/>
  <c r="AD194" i="7"/>
  <c r="AC194" i="7"/>
  <c r="AB194" i="7"/>
  <c r="AA194" i="7"/>
  <c r="Z194" i="7"/>
  <c r="Y194" i="7"/>
  <c r="X194" i="7"/>
  <c r="W194" i="7"/>
  <c r="V194" i="7"/>
  <c r="U194" i="7"/>
  <c r="AE194" i="7" s="1"/>
  <c r="T194" i="7"/>
  <c r="S194" i="7"/>
  <c r="AD193" i="7"/>
  <c r="AC193" i="7"/>
  <c r="AB193" i="7"/>
  <c r="AA193" i="7"/>
  <c r="Z193" i="7"/>
  <c r="Y193" i="7"/>
  <c r="X193" i="7"/>
  <c r="W193" i="7"/>
  <c r="V193" i="7"/>
  <c r="U193" i="7"/>
  <c r="AE193" i="7" s="1"/>
  <c r="T193" i="7"/>
  <c r="S193" i="7"/>
  <c r="AD192" i="7"/>
  <c r="AC192" i="7"/>
  <c r="AB192" i="7"/>
  <c r="AA192" i="7"/>
  <c r="Z192" i="7"/>
  <c r="Y192" i="7"/>
  <c r="X192" i="7"/>
  <c r="W192" i="7"/>
  <c r="V192" i="7"/>
  <c r="U192" i="7"/>
  <c r="AE192" i="7" s="1"/>
  <c r="T192" i="7"/>
  <c r="S192" i="7"/>
  <c r="AD191" i="7"/>
  <c r="AC191" i="7"/>
  <c r="AB191" i="7"/>
  <c r="AA191" i="7"/>
  <c r="Z191" i="7"/>
  <c r="Y191" i="7"/>
  <c r="X191" i="7"/>
  <c r="W191" i="7"/>
  <c r="V191" i="7"/>
  <c r="U191" i="7"/>
  <c r="AE191" i="7" s="1"/>
  <c r="T191" i="7"/>
  <c r="S191" i="7"/>
  <c r="AD190" i="7"/>
  <c r="AC190" i="7"/>
  <c r="AB190" i="7"/>
  <c r="AA190" i="7"/>
  <c r="Z190" i="7"/>
  <c r="Y190" i="7"/>
  <c r="X190" i="7"/>
  <c r="W190" i="7"/>
  <c r="V190" i="7"/>
  <c r="U190" i="7"/>
  <c r="AE190" i="7" s="1"/>
  <c r="T190" i="7"/>
  <c r="S190" i="7"/>
  <c r="AD189" i="7"/>
  <c r="AC189" i="7"/>
  <c r="AB189" i="7"/>
  <c r="AA189" i="7"/>
  <c r="Z189" i="7"/>
  <c r="Y189" i="7"/>
  <c r="X189" i="7"/>
  <c r="W189" i="7"/>
  <c r="V189" i="7"/>
  <c r="U189" i="7"/>
  <c r="AE189" i="7" s="1"/>
  <c r="T189" i="7"/>
  <c r="S189" i="7"/>
  <c r="AD188" i="7"/>
  <c r="AC188" i="7"/>
  <c r="AB188" i="7"/>
  <c r="AA188" i="7"/>
  <c r="Z188" i="7"/>
  <c r="Y188" i="7"/>
  <c r="X188" i="7"/>
  <c r="W188" i="7"/>
  <c r="V188" i="7"/>
  <c r="U188" i="7"/>
  <c r="AE188" i="7" s="1"/>
  <c r="T188" i="7"/>
  <c r="S188" i="7"/>
  <c r="AD187" i="7"/>
  <c r="AC187" i="7"/>
  <c r="AB187" i="7"/>
  <c r="AA187" i="7"/>
  <c r="Z187" i="7"/>
  <c r="Y187" i="7"/>
  <c r="X187" i="7"/>
  <c r="W187" i="7"/>
  <c r="V187" i="7"/>
  <c r="U187" i="7"/>
  <c r="AE187" i="7" s="1"/>
  <c r="T187" i="7"/>
  <c r="S187" i="7"/>
  <c r="AD186" i="7"/>
  <c r="AC186" i="7"/>
  <c r="AB186" i="7"/>
  <c r="AA186" i="7"/>
  <c r="Z186" i="7"/>
  <c r="Y186" i="7"/>
  <c r="X186" i="7"/>
  <c r="W186" i="7"/>
  <c r="V186" i="7"/>
  <c r="U186" i="7"/>
  <c r="AE186" i="7" s="1"/>
  <c r="T186" i="7"/>
  <c r="S186" i="7"/>
  <c r="AD185" i="7"/>
  <c r="AC185" i="7"/>
  <c r="AB185" i="7"/>
  <c r="AA185" i="7"/>
  <c r="Z185" i="7"/>
  <c r="Y185" i="7"/>
  <c r="X185" i="7"/>
  <c r="W185" i="7"/>
  <c r="V185" i="7"/>
  <c r="U185" i="7"/>
  <c r="AE185" i="7" s="1"/>
  <c r="T185" i="7"/>
  <c r="S185" i="7"/>
  <c r="AD184" i="7"/>
  <c r="AC184" i="7"/>
  <c r="AB184" i="7"/>
  <c r="AA184" i="7"/>
  <c r="Z184" i="7"/>
  <c r="Y184" i="7"/>
  <c r="X184" i="7"/>
  <c r="W184" i="7"/>
  <c r="V184" i="7"/>
  <c r="U184" i="7"/>
  <c r="AE184" i="7" s="1"/>
  <c r="T184" i="7"/>
  <c r="S184" i="7"/>
  <c r="AD183" i="7"/>
  <c r="AC183" i="7"/>
  <c r="AB183" i="7"/>
  <c r="AA183" i="7"/>
  <c r="Z183" i="7"/>
  <c r="Y183" i="7"/>
  <c r="X183" i="7"/>
  <c r="W183" i="7"/>
  <c r="V183" i="7"/>
  <c r="U183" i="7"/>
  <c r="AE183" i="7" s="1"/>
  <c r="T183" i="7"/>
  <c r="S183" i="7"/>
  <c r="AD182" i="7"/>
  <c r="AC182" i="7"/>
  <c r="AB182" i="7"/>
  <c r="AA182" i="7"/>
  <c r="Z182" i="7"/>
  <c r="Y182" i="7"/>
  <c r="X182" i="7"/>
  <c r="W182" i="7"/>
  <c r="V182" i="7"/>
  <c r="U182" i="7"/>
  <c r="AE182" i="7" s="1"/>
  <c r="T182" i="7"/>
  <c r="S182" i="7"/>
  <c r="AD181" i="7"/>
  <c r="AC181" i="7"/>
  <c r="AB181" i="7"/>
  <c r="AA181" i="7"/>
  <c r="Z181" i="7"/>
  <c r="Y181" i="7"/>
  <c r="X181" i="7"/>
  <c r="W181" i="7"/>
  <c r="V181" i="7"/>
  <c r="U181" i="7"/>
  <c r="AE181" i="7" s="1"/>
  <c r="T181" i="7"/>
  <c r="S181" i="7"/>
  <c r="AD180" i="7"/>
  <c r="AC180" i="7"/>
  <c r="AB180" i="7"/>
  <c r="AA180" i="7"/>
  <c r="Z180" i="7"/>
  <c r="Y180" i="7"/>
  <c r="X180" i="7"/>
  <c r="W180" i="7"/>
  <c r="V180" i="7"/>
  <c r="U180" i="7"/>
  <c r="AE180" i="7" s="1"/>
  <c r="T180" i="7"/>
  <c r="S180" i="7"/>
  <c r="AD179" i="7"/>
  <c r="AC179" i="7"/>
  <c r="AB179" i="7"/>
  <c r="AA179" i="7"/>
  <c r="Z179" i="7"/>
  <c r="Y179" i="7"/>
  <c r="X179" i="7"/>
  <c r="W179" i="7"/>
  <c r="V179" i="7"/>
  <c r="U179" i="7"/>
  <c r="AE179" i="7" s="1"/>
  <c r="T179" i="7"/>
  <c r="S179" i="7"/>
  <c r="AD178" i="7"/>
  <c r="AC178" i="7"/>
  <c r="AB178" i="7"/>
  <c r="AA178" i="7"/>
  <c r="Z178" i="7"/>
  <c r="Y178" i="7"/>
  <c r="X178" i="7"/>
  <c r="W178" i="7"/>
  <c r="V178" i="7"/>
  <c r="U178" i="7"/>
  <c r="AE178" i="7" s="1"/>
  <c r="T178" i="7"/>
  <c r="S178" i="7"/>
  <c r="AD177" i="7"/>
  <c r="AC177" i="7"/>
  <c r="AB177" i="7"/>
  <c r="AA177" i="7"/>
  <c r="Z177" i="7"/>
  <c r="Y177" i="7"/>
  <c r="X177" i="7"/>
  <c r="W177" i="7"/>
  <c r="V177" i="7"/>
  <c r="U177" i="7"/>
  <c r="AE177" i="7" s="1"/>
  <c r="T177" i="7"/>
  <c r="S177" i="7"/>
  <c r="AD176" i="7"/>
  <c r="AC176" i="7"/>
  <c r="AB176" i="7"/>
  <c r="AA176" i="7"/>
  <c r="Z176" i="7"/>
  <c r="Y176" i="7"/>
  <c r="X176" i="7"/>
  <c r="W176" i="7"/>
  <c r="V176" i="7"/>
  <c r="U176" i="7"/>
  <c r="AE176" i="7" s="1"/>
  <c r="T176" i="7"/>
  <c r="S176" i="7"/>
  <c r="AD175" i="7"/>
  <c r="AC175" i="7"/>
  <c r="AB175" i="7"/>
  <c r="AA175" i="7"/>
  <c r="Z175" i="7"/>
  <c r="Y175" i="7"/>
  <c r="X175" i="7"/>
  <c r="W175" i="7"/>
  <c r="V175" i="7"/>
  <c r="U175" i="7"/>
  <c r="AE175" i="7" s="1"/>
  <c r="T175" i="7"/>
  <c r="S175" i="7"/>
  <c r="AD174" i="7"/>
  <c r="AC174" i="7"/>
  <c r="AB174" i="7"/>
  <c r="AA174" i="7"/>
  <c r="Z174" i="7"/>
  <c r="Y174" i="7"/>
  <c r="X174" i="7"/>
  <c r="W174" i="7"/>
  <c r="V174" i="7"/>
  <c r="U174" i="7"/>
  <c r="AE174" i="7" s="1"/>
  <c r="T174" i="7"/>
  <c r="S174" i="7"/>
  <c r="AD173" i="7"/>
  <c r="AC173" i="7"/>
  <c r="AB173" i="7"/>
  <c r="AA173" i="7"/>
  <c r="Z173" i="7"/>
  <c r="Y173" i="7"/>
  <c r="X173" i="7"/>
  <c r="W173" i="7"/>
  <c r="V173" i="7"/>
  <c r="U173" i="7"/>
  <c r="AE173" i="7" s="1"/>
  <c r="T173" i="7"/>
  <c r="S173" i="7"/>
  <c r="AD172" i="7"/>
  <c r="AC172" i="7"/>
  <c r="AB172" i="7"/>
  <c r="AA172" i="7"/>
  <c r="Z172" i="7"/>
  <c r="Y172" i="7"/>
  <c r="X172" i="7"/>
  <c r="W172" i="7"/>
  <c r="V172" i="7"/>
  <c r="U172" i="7"/>
  <c r="AE172" i="7" s="1"/>
  <c r="T172" i="7"/>
  <c r="S172" i="7"/>
  <c r="AD171" i="7"/>
  <c r="AC171" i="7"/>
  <c r="AB171" i="7"/>
  <c r="AA171" i="7"/>
  <c r="Z171" i="7"/>
  <c r="Y171" i="7"/>
  <c r="X171" i="7"/>
  <c r="W171" i="7"/>
  <c r="V171" i="7"/>
  <c r="U171" i="7"/>
  <c r="AE171" i="7" s="1"/>
  <c r="T171" i="7"/>
  <c r="S171" i="7"/>
  <c r="AD170" i="7"/>
  <c r="AC170" i="7"/>
  <c r="AB170" i="7"/>
  <c r="AA170" i="7"/>
  <c r="Z170" i="7"/>
  <c r="Y170" i="7"/>
  <c r="X170" i="7"/>
  <c r="W170" i="7"/>
  <c r="V170" i="7"/>
  <c r="U170" i="7"/>
  <c r="AE170" i="7" s="1"/>
  <c r="T170" i="7"/>
  <c r="S170" i="7"/>
  <c r="AD169" i="7"/>
  <c r="AC169" i="7"/>
  <c r="AB169" i="7"/>
  <c r="AA169" i="7"/>
  <c r="Z169" i="7"/>
  <c r="Y169" i="7"/>
  <c r="X169" i="7"/>
  <c r="W169" i="7"/>
  <c r="V169" i="7"/>
  <c r="U169" i="7"/>
  <c r="AE169" i="7" s="1"/>
  <c r="T169" i="7"/>
  <c r="S169" i="7"/>
  <c r="AD168" i="7"/>
  <c r="AC168" i="7"/>
  <c r="AB168" i="7"/>
  <c r="AA168" i="7"/>
  <c r="Z168" i="7"/>
  <c r="Y168" i="7"/>
  <c r="X168" i="7"/>
  <c r="W168" i="7"/>
  <c r="V168" i="7"/>
  <c r="U168" i="7"/>
  <c r="AE168" i="7" s="1"/>
  <c r="T168" i="7"/>
  <c r="S168" i="7"/>
  <c r="AD167" i="7"/>
  <c r="AC167" i="7"/>
  <c r="AB167" i="7"/>
  <c r="AA167" i="7"/>
  <c r="Z167" i="7"/>
  <c r="Y167" i="7"/>
  <c r="X167" i="7"/>
  <c r="W167" i="7"/>
  <c r="V167" i="7"/>
  <c r="U167" i="7"/>
  <c r="AE167" i="7" s="1"/>
  <c r="T167" i="7"/>
  <c r="S167" i="7"/>
  <c r="AD166" i="7"/>
  <c r="AC166" i="7"/>
  <c r="AB166" i="7"/>
  <c r="AA166" i="7"/>
  <c r="Z166" i="7"/>
  <c r="Y166" i="7"/>
  <c r="X166" i="7"/>
  <c r="W166" i="7"/>
  <c r="V166" i="7"/>
  <c r="U166" i="7"/>
  <c r="AE166" i="7" s="1"/>
  <c r="T166" i="7"/>
  <c r="S166" i="7"/>
  <c r="AD165" i="7"/>
  <c r="AC165" i="7"/>
  <c r="AB165" i="7"/>
  <c r="AA165" i="7"/>
  <c r="Z165" i="7"/>
  <c r="Y165" i="7"/>
  <c r="X165" i="7"/>
  <c r="W165" i="7"/>
  <c r="V165" i="7"/>
  <c r="U165" i="7"/>
  <c r="AE165" i="7" s="1"/>
  <c r="T165" i="7"/>
  <c r="S165" i="7"/>
  <c r="AD164" i="7"/>
  <c r="AC164" i="7"/>
  <c r="AB164" i="7"/>
  <c r="AA164" i="7"/>
  <c r="Z164" i="7"/>
  <c r="Y164" i="7"/>
  <c r="X164" i="7"/>
  <c r="W164" i="7"/>
  <c r="V164" i="7"/>
  <c r="U164" i="7"/>
  <c r="AE164" i="7" s="1"/>
  <c r="T164" i="7"/>
  <c r="S164" i="7"/>
  <c r="AD163" i="7"/>
  <c r="AC163" i="7"/>
  <c r="AB163" i="7"/>
  <c r="AA163" i="7"/>
  <c r="Z163" i="7"/>
  <c r="Y163" i="7"/>
  <c r="X163" i="7"/>
  <c r="W163" i="7"/>
  <c r="V163" i="7"/>
  <c r="U163" i="7"/>
  <c r="AE163" i="7" s="1"/>
  <c r="T163" i="7"/>
  <c r="S163" i="7"/>
  <c r="AD162" i="7"/>
  <c r="AC162" i="7"/>
  <c r="AB162" i="7"/>
  <c r="AA162" i="7"/>
  <c r="Z162" i="7"/>
  <c r="Y162" i="7"/>
  <c r="X162" i="7"/>
  <c r="W162" i="7"/>
  <c r="V162" i="7"/>
  <c r="U162" i="7"/>
  <c r="AE162" i="7" s="1"/>
  <c r="T162" i="7"/>
  <c r="S162" i="7"/>
  <c r="AD161" i="7"/>
  <c r="AC161" i="7"/>
  <c r="AB161" i="7"/>
  <c r="AA161" i="7"/>
  <c r="Z161" i="7"/>
  <c r="Y161" i="7"/>
  <c r="X161" i="7"/>
  <c r="W161" i="7"/>
  <c r="V161" i="7"/>
  <c r="U161" i="7"/>
  <c r="AE161" i="7" s="1"/>
  <c r="T161" i="7"/>
  <c r="S161" i="7"/>
  <c r="AD160" i="7"/>
  <c r="AC160" i="7"/>
  <c r="AB160" i="7"/>
  <c r="AA160" i="7"/>
  <c r="Z160" i="7"/>
  <c r="Y160" i="7"/>
  <c r="X160" i="7"/>
  <c r="W160" i="7"/>
  <c r="V160" i="7"/>
  <c r="U160" i="7"/>
  <c r="AE160" i="7" s="1"/>
  <c r="T160" i="7"/>
  <c r="S160" i="7"/>
  <c r="AD159" i="7"/>
  <c r="AC159" i="7"/>
  <c r="AB159" i="7"/>
  <c r="AA159" i="7"/>
  <c r="Z159" i="7"/>
  <c r="Y159" i="7"/>
  <c r="X159" i="7"/>
  <c r="W159" i="7"/>
  <c r="V159" i="7"/>
  <c r="U159" i="7"/>
  <c r="AE159" i="7" s="1"/>
  <c r="T159" i="7"/>
  <c r="S159" i="7"/>
  <c r="AD158" i="7"/>
  <c r="AC158" i="7"/>
  <c r="AB158" i="7"/>
  <c r="AA158" i="7"/>
  <c r="Z158" i="7"/>
  <c r="Y158" i="7"/>
  <c r="X158" i="7"/>
  <c r="W158" i="7"/>
  <c r="V158" i="7"/>
  <c r="U158" i="7"/>
  <c r="AE158" i="7" s="1"/>
  <c r="T158" i="7"/>
  <c r="S158" i="7"/>
  <c r="AD157" i="7"/>
  <c r="AC157" i="7"/>
  <c r="AB157" i="7"/>
  <c r="AA157" i="7"/>
  <c r="Z157" i="7"/>
  <c r="Y157" i="7"/>
  <c r="X157" i="7"/>
  <c r="W157" i="7"/>
  <c r="V157" i="7"/>
  <c r="U157" i="7"/>
  <c r="AE157" i="7" s="1"/>
  <c r="T157" i="7"/>
  <c r="S157" i="7"/>
  <c r="AD156" i="7"/>
  <c r="AC156" i="7"/>
  <c r="AB156" i="7"/>
  <c r="AA156" i="7"/>
  <c r="Z156" i="7"/>
  <c r="Y156" i="7"/>
  <c r="X156" i="7"/>
  <c r="W156" i="7"/>
  <c r="V156" i="7"/>
  <c r="U156" i="7"/>
  <c r="AE156" i="7" s="1"/>
  <c r="T156" i="7"/>
  <c r="S156" i="7"/>
  <c r="AD155" i="7"/>
  <c r="AC155" i="7"/>
  <c r="AB155" i="7"/>
  <c r="AA155" i="7"/>
  <c r="Z155" i="7"/>
  <c r="Y155" i="7"/>
  <c r="X155" i="7"/>
  <c r="W155" i="7"/>
  <c r="V155" i="7"/>
  <c r="U155" i="7"/>
  <c r="AE155" i="7" s="1"/>
  <c r="T155" i="7"/>
  <c r="S155" i="7"/>
  <c r="AD154" i="7"/>
  <c r="AC154" i="7"/>
  <c r="AB154" i="7"/>
  <c r="AA154" i="7"/>
  <c r="Z154" i="7"/>
  <c r="Y154" i="7"/>
  <c r="X154" i="7"/>
  <c r="W154" i="7"/>
  <c r="V154" i="7"/>
  <c r="U154" i="7"/>
  <c r="AE154" i="7" s="1"/>
  <c r="T154" i="7"/>
  <c r="S154" i="7"/>
  <c r="AD153" i="7"/>
  <c r="AC153" i="7"/>
  <c r="AB153" i="7"/>
  <c r="AA153" i="7"/>
  <c r="Z153" i="7"/>
  <c r="Y153" i="7"/>
  <c r="X153" i="7"/>
  <c r="W153" i="7"/>
  <c r="V153" i="7"/>
  <c r="U153" i="7"/>
  <c r="AE153" i="7" s="1"/>
  <c r="T153" i="7"/>
  <c r="S153" i="7"/>
  <c r="AD152" i="7"/>
  <c r="AC152" i="7"/>
  <c r="AB152" i="7"/>
  <c r="AA152" i="7"/>
  <c r="Z152" i="7"/>
  <c r="Y152" i="7"/>
  <c r="X152" i="7"/>
  <c r="W152" i="7"/>
  <c r="V152" i="7"/>
  <c r="U152" i="7"/>
  <c r="AE152" i="7" s="1"/>
  <c r="T152" i="7"/>
  <c r="S152" i="7"/>
  <c r="AD151" i="7"/>
  <c r="AC151" i="7"/>
  <c r="AB151" i="7"/>
  <c r="AA151" i="7"/>
  <c r="Z151" i="7"/>
  <c r="Y151" i="7"/>
  <c r="X151" i="7"/>
  <c r="W151" i="7"/>
  <c r="V151" i="7"/>
  <c r="U151" i="7"/>
  <c r="AE151" i="7" s="1"/>
  <c r="T151" i="7"/>
  <c r="S151" i="7"/>
  <c r="AD150" i="7"/>
  <c r="AC150" i="7"/>
  <c r="AB150" i="7"/>
  <c r="AA150" i="7"/>
  <c r="Z150" i="7"/>
  <c r="Y150" i="7"/>
  <c r="X150" i="7"/>
  <c r="W150" i="7"/>
  <c r="V150" i="7"/>
  <c r="U150" i="7"/>
  <c r="AE150" i="7" s="1"/>
  <c r="T150" i="7"/>
  <c r="S150" i="7"/>
  <c r="AD149" i="7"/>
  <c r="AC149" i="7"/>
  <c r="AB149" i="7"/>
  <c r="AA149" i="7"/>
  <c r="Z149" i="7"/>
  <c r="Y149" i="7"/>
  <c r="X149" i="7"/>
  <c r="W149" i="7"/>
  <c r="V149" i="7"/>
  <c r="U149" i="7"/>
  <c r="AE149" i="7" s="1"/>
  <c r="T149" i="7"/>
  <c r="S149" i="7"/>
  <c r="AD148" i="7"/>
  <c r="AC148" i="7"/>
  <c r="AB148" i="7"/>
  <c r="AA148" i="7"/>
  <c r="Z148" i="7"/>
  <c r="Y148" i="7"/>
  <c r="X148" i="7"/>
  <c r="W148" i="7"/>
  <c r="V148" i="7"/>
  <c r="U148" i="7"/>
  <c r="AE148" i="7" s="1"/>
  <c r="T148" i="7"/>
  <c r="S148" i="7"/>
  <c r="AD147" i="7"/>
  <c r="AC147" i="7"/>
  <c r="AB147" i="7"/>
  <c r="AA147" i="7"/>
  <c r="Z147" i="7"/>
  <c r="Y147" i="7"/>
  <c r="X147" i="7"/>
  <c r="W147" i="7"/>
  <c r="V147" i="7"/>
  <c r="U147" i="7"/>
  <c r="AE147" i="7" s="1"/>
  <c r="T147" i="7"/>
  <c r="S147" i="7"/>
  <c r="AD146" i="7"/>
  <c r="AC146" i="7"/>
  <c r="AB146" i="7"/>
  <c r="AA146" i="7"/>
  <c r="Z146" i="7"/>
  <c r="Y146" i="7"/>
  <c r="X146" i="7"/>
  <c r="W146" i="7"/>
  <c r="V146" i="7"/>
  <c r="U146" i="7"/>
  <c r="AE146" i="7" s="1"/>
  <c r="T146" i="7"/>
  <c r="S146" i="7"/>
  <c r="AD145" i="7"/>
  <c r="AC145" i="7"/>
  <c r="AB145" i="7"/>
  <c r="AA145" i="7"/>
  <c r="Z145" i="7"/>
  <c r="Y145" i="7"/>
  <c r="X145" i="7"/>
  <c r="W145" i="7"/>
  <c r="V145" i="7"/>
  <c r="U145" i="7"/>
  <c r="AE145" i="7" s="1"/>
  <c r="T145" i="7"/>
  <c r="S145" i="7"/>
  <c r="AD144" i="7"/>
  <c r="AC144" i="7"/>
  <c r="AB144" i="7"/>
  <c r="AA144" i="7"/>
  <c r="Z144" i="7"/>
  <c r="Y144" i="7"/>
  <c r="X144" i="7"/>
  <c r="W144" i="7"/>
  <c r="V144" i="7"/>
  <c r="U144" i="7"/>
  <c r="AE144" i="7" s="1"/>
  <c r="T144" i="7"/>
  <c r="S144" i="7"/>
  <c r="AD141" i="7"/>
  <c r="AC141" i="7"/>
  <c r="AB141" i="7"/>
  <c r="AA141" i="7"/>
  <c r="Z141" i="7"/>
  <c r="Y141" i="7"/>
  <c r="X141" i="7"/>
  <c r="W141" i="7"/>
  <c r="V141" i="7"/>
  <c r="U141" i="7"/>
  <c r="AE141" i="7" s="1"/>
  <c r="T141" i="7"/>
  <c r="S141" i="7"/>
  <c r="AD135" i="7"/>
  <c r="AC135" i="7"/>
  <c r="AB135" i="7"/>
  <c r="AA135" i="7"/>
  <c r="Z135" i="7"/>
  <c r="Y135" i="7"/>
  <c r="X135" i="7"/>
  <c r="W135" i="7"/>
  <c r="V135" i="7"/>
  <c r="U135" i="7"/>
  <c r="AE135" i="7" s="1"/>
  <c r="T135" i="7"/>
  <c r="S135" i="7"/>
  <c r="AD134" i="7"/>
  <c r="AC134" i="7"/>
  <c r="AB134" i="7"/>
  <c r="AA134" i="7"/>
  <c r="Z134" i="7"/>
  <c r="Y134" i="7"/>
  <c r="X134" i="7"/>
  <c r="W134" i="7"/>
  <c r="V134" i="7"/>
  <c r="U134" i="7"/>
  <c r="AE134" i="7" s="1"/>
  <c r="T134" i="7"/>
  <c r="S134" i="7"/>
  <c r="AD133" i="7"/>
  <c r="AC133" i="7"/>
  <c r="AB133" i="7"/>
  <c r="AA133" i="7"/>
  <c r="Z133" i="7"/>
  <c r="Y133" i="7"/>
  <c r="X133" i="7"/>
  <c r="W133" i="7"/>
  <c r="V133" i="7"/>
  <c r="U133" i="7"/>
  <c r="AE133" i="7" s="1"/>
  <c r="T133" i="7"/>
  <c r="S133" i="7"/>
  <c r="AD132" i="7"/>
  <c r="AC132" i="7"/>
  <c r="AB132" i="7"/>
  <c r="AA132" i="7"/>
  <c r="Z132" i="7"/>
  <c r="Y132" i="7"/>
  <c r="X132" i="7"/>
  <c r="W132" i="7"/>
  <c r="V132" i="7"/>
  <c r="U132" i="7"/>
  <c r="AE132" i="7" s="1"/>
  <c r="T132" i="7"/>
  <c r="S132" i="7"/>
  <c r="AD131" i="7"/>
  <c r="AC131" i="7"/>
  <c r="AB131" i="7"/>
  <c r="AA131" i="7"/>
  <c r="Z131" i="7"/>
  <c r="Y131" i="7"/>
  <c r="X131" i="7"/>
  <c r="W131" i="7"/>
  <c r="V131" i="7"/>
  <c r="U131" i="7"/>
  <c r="AE131" i="7" s="1"/>
  <c r="T131" i="7"/>
  <c r="S131" i="7"/>
  <c r="AD130" i="7"/>
  <c r="AC130" i="7"/>
  <c r="AB130" i="7"/>
  <c r="AA130" i="7"/>
  <c r="Z130" i="7"/>
  <c r="Y130" i="7"/>
  <c r="X130" i="7"/>
  <c r="W130" i="7"/>
  <c r="V130" i="7"/>
  <c r="U130" i="7"/>
  <c r="AE130" i="7" s="1"/>
  <c r="T130" i="7"/>
  <c r="S130" i="7"/>
  <c r="AD129" i="7"/>
  <c r="AC129" i="7"/>
  <c r="AB129" i="7"/>
  <c r="AA129" i="7"/>
  <c r="Z129" i="7"/>
  <c r="Y129" i="7"/>
  <c r="X129" i="7"/>
  <c r="W129" i="7"/>
  <c r="V129" i="7"/>
  <c r="U129" i="7"/>
  <c r="AE129" i="7" s="1"/>
  <c r="T129" i="7"/>
  <c r="S129" i="7"/>
  <c r="AD128" i="7"/>
  <c r="AC128" i="7"/>
  <c r="AB128" i="7"/>
  <c r="AA128" i="7"/>
  <c r="Z128" i="7"/>
  <c r="Y128" i="7"/>
  <c r="X128" i="7"/>
  <c r="W128" i="7"/>
  <c r="V128" i="7"/>
  <c r="U128" i="7"/>
  <c r="AE128" i="7" s="1"/>
  <c r="T128" i="7"/>
  <c r="S128" i="7"/>
  <c r="AD127" i="7"/>
  <c r="AC127" i="7"/>
  <c r="AB127" i="7"/>
  <c r="AA127" i="7"/>
  <c r="Z127" i="7"/>
  <c r="Y127" i="7"/>
  <c r="X127" i="7"/>
  <c r="W127" i="7"/>
  <c r="V127" i="7"/>
  <c r="U127" i="7"/>
  <c r="AE127" i="7" s="1"/>
  <c r="T127" i="7"/>
  <c r="S127" i="7"/>
  <c r="AD126" i="7"/>
  <c r="AC126" i="7"/>
  <c r="AB126" i="7"/>
  <c r="AA126" i="7"/>
  <c r="Z126" i="7"/>
  <c r="Y126" i="7"/>
  <c r="X126" i="7"/>
  <c r="W126" i="7"/>
  <c r="V126" i="7"/>
  <c r="U126" i="7"/>
  <c r="AE126" i="7" s="1"/>
  <c r="T126" i="7"/>
  <c r="S126" i="7"/>
  <c r="AD125" i="7"/>
  <c r="AC125" i="7"/>
  <c r="AB125" i="7"/>
  <c r="AA125" i="7"/>
  <c r="Z125" i="7"/>
  <c r="Y125" i="7"/>
  <c r="X125" i="7"/>
  <c r="W125" i="7"/>
  <c r="V125" i="7"/>
  <c r="U125" i="7"/>
  <c r="AE125" i="7" s="1"/>
  <c r="T125" i="7"/>
  <c r="S125" i="7"/>
  <c r="AD124" i="7"/>
  <c r="AC124" i="7"/>
  <c r="AB124" i="7"/>
  <c r="AA124" i="7"/>
  <c r="Z124" i="7"/>
  <c r="Y124" i="7"/>
  <c r="X124" i="7"/>
  <c r="W124" i="7"/>
  <c r="V124" i="7"/>
  <c r="U124" i="7"/>
  <c r="AE124" i="7" s="1"/>
  <c r="T124" i="7"/>
  <c r="S124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2" i="7"/>
  <c r="I97" i="7"/>
  <c r="R38" i="7"/>
  <c r="Q39" i="7"/>
  <c r="P38" i="7"/>
  <c r="O39" i="7"/>
  <c r="M38" i="7"/>
  <c r="L94" i="7"/>
  <c r="I38" i="7"/>
  <c r="AD34" i="7"/>
  <c r="AC34" i="7"/>
  <c r="AB34" i="7"/>
  <c r="AA34" i="7"/>
  <c r="Z34" i="7"/>
  <c r="Y34" i="7"/>
  <c r="X34" i="7"/>
  <c r="W34" i="7"/>
  <c r="V34" i="7"/>
  <c r="U34" i="7"/>
  <c r="T34" i="7"/>
  <c r="S34" i="7"/>
  <c r="AD32" i="7"/>
  <c r="AC32" i="7"/>
  <c r="AB32" i="7"/>
  <c r="AA32" i="7"/>
  <c r="Z32" i="7"/>
  <c r="Y32" i="7"/>
  <c r="X32" i="7"/>
  <c r="W32" i="7"/>
  <c r="V32" i="7"/>
  <c r="U32" i="7"/>
  <c r="AE32" i="7" s="1"/>
  <c r="T32" i="7"/>
  <c r="S32" i="7"/>
  <c r="L143" i="7"/>
  <c r="L142" i="7"/>
  <c r="S26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R121" i="7"/>
  <c r="Q121" i="7"/>
  <c r="P121" i="7"/>
  <c r="O121" i="7"/>
  <c r="N121" i="7"/>
  <c r="M121" i="7"/>
  <c r="L121" i="7"/>
  <c r="J121" i="7"/>
  <c r="I121" i="7"/>
  <c r="H121" i="7"/>
  <c r="G121" i="7"/>
  <c r="R120" i="7"/>
  <c r="Q120" i="7"/>
  <c r="P120" i="7"/>
  <c r="N120" i="7"/>
  <c r="M120" i="7"/>
  <c r="L120" i="7"/>
  <c r="K120" i="7"/>
  <c r="J120" i="7"/>
  <c r="I120" i="7"/>
  <c r="H120" i="7"/>
  <c r="Q81" i="7"/>
  <c r="I81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L138" i="7"/>
  <c r="P77" i="7"/>
  <c r="H77" i="7"/>
  <c r="Q76" i="7"/>
  <c r="I76" i="7"/>
  <c r="P74" i="7"/>
  <c r="H74" i="7"/>
  <c r="Q72" i="7"/>
  <c r="I72" i="7"/>
  <c r="P70" i="7"/>
  <c r="H70" i="7"/>
  <c r="Q69" i="7"/>
  <c r="I69" i="7"/>
  <c r="P68" i="7"/>
  <c r="H68" i="7"/>
  <c r="Q67" i="7"/>
  <c r="I67" i="7"/>
  <c r="P66" i="7"/>
  <c r="H66" i="7"/>
  <c r="C61" i="7"/>
  <c r="AK100" i="8" l="1"/>
  <c r="L47" i="7"/>
  <c r="L98" i="7" s="1"/>
  <c r="L96" i="7"/>
  <c r="H97" i="7"/>
  <c r="P97" i="7"/>
  <c r="N47" i="7"/>
  <c r="N98" i="7" s="1"/>
  <c r="N96" i="7"/>
  <c r="J97" i="7"/>
  <c r="R97" i="7"/>
  <c r="M47" i="7"/>
  <c r="M98" i="7" s="1"/>
  <c r="M96" i="7"/>
  <c r="Q97" i="7"/>
  <c r="G120" i="7"/>
  <c r="O120" i="7"/>
  <c r="K121" i="7"/>
  <c r="G96" i="7"/>
  <c r="O96" i="7"/>
  <c r="K97" i="7"/>
  <c r="H47" i="7"/>
  <c r="H98" i="7" s="1"/>
  <c r="H96" i="7"/>
  <c r="P96" i="7"/>
  <c r="L97" i="7"/>
  <c r="I47" i="7"/>
  <c r="I98" i="7" s="1"/>
  <c r="I96" i="7"/>
  <c r="Q96" i="7"/>
  <c r="M97" i="7"/>
  <c r="J96" i="7"/>
  <c r="R47" i="7"/>
  <c r="R98" i="7" s="1"/>
  <c r="R96" i="7"/>
  <c r="N97" i="7"/>
  <c r="K96" i="7"/>
  <c r="G97" i="7"/>
  <c r="O97" i="7"/>
  <c r="K47" i="7"/>
  <c r="K98" i="7" s="1"/>
  <c r="AF195" i="7"/>
  <c r="AG195" i="7" s="1"/>
  <c r="AF231" i="7"/>
  <c r="AF323" i="7"/>
  <c r="AG323" i="7" s="1"/>
  <c r="AF325" i="7"/>
  <c r="J67" i="7"/>
  <c r="R67" i="7"/>
  <c r="J69" i="7"/>
  <c r="R69" i="7"/>
  <c r="J72" i="7"/>
  <c r="R72" i="7"/>
  <c r="J76" i="7"/>
  <c r="R76" i="7"/>
  <c r="J81" i="7"/>
  <c r="R81" i="7"/>
  <c r="AF228" i="7"/>
  <c r="AG228" i="7" s="1"/>
  <c r="AH228" i="7" s="1"/>
  <c r="AJ228" i="7" s="1"/>
  <c r="AF242" i="7"/>
  <c r="AG242" i="7" s="1"/>
  <c r="AF252" i="7"/>
  <c r="AG252" i="7" s="1"/>
  <c r="AH252" i="7" s="1"/>
  <c r="AF254" i="7"/>
  <c r="AG254" i="7" s="1"/>
  <c r="AH254" i="7" s="1"/>
  <c r="AJ254" i="7" s="1"/>
  <c r="AF300" i="7"/>
  <c r="AG300" i="7" s="1"/>
  <c r="AH300" i="7" s="1"/>
  <c r="AJ300" i="7" s="1"/>
  <c r="AF308" i="7"/>
  <c r="AG308" i="7" s="1"/>
  <c r="AH308" i="7" s="1"/>
  <c r="AJ308" i="7" s="1"/>
  <c r="AF168" i="7"/>
  <c r="AG168" i="7" s="1"/>
  <c r="AF176" i="7"/>
  <c r="AG176" i="7" s="1"/>
  <c r="AH176" i="7" s="1"/>
  <c r="AJ176" i="7" s="1"/>
  <c r="AF184" i="7"/>
  <c r="AG184" i="7" s="1"/>
  <c r="T222" i="7"/>
  <c r="AF292" i="7"/>
  <c r="AG292" i="7" s="1"/>
  <c r="AH292" i="7" s="1"/>
  <c r="AJ292" i="7" s="1"/>
  <c r="AF316" i="7"/>
  <c r="AG316" i="7" s="1"/>
  <c r="AF230" i="7"/>
  <c r="AG230" i="7" s="1"/>
  <c r="AH230" i="7" s="1"/>
  <c r="AF244" i="7"/>
  <c r="AG244" i="7" s="1"/>
  <c r="AH244" i="7" s="1"/>
  <c r="AJ244" i="7" s="1"/>
  <c r="AF256" i="7"/>
  <c r="AG256" i="7" s="1"/>
  <c r="P67" i="7"/>
  <c r="P72" i="7"/>
  <c r="H81" i="7"/>
  <c r="X327" i="7"/>
  <c r="H67" i="7"/>
  <c r="P69" i="7"/>
  <c r="H76" i="7"/>
  <c r="H51" i="7" s="1"/>
  <c r="AF219" i="7"/>
  <c r="AG219" i="7" s="1"/>
  <c r="AH219" i="7" s="1"/>
  <c r="AJ219" i="7" s="1"/>
  <c r="AF289" i="7"/>
  <c r="AG289" i="7" s="1"/>
  <c r="AH289" i="7" s="1"/>
  <c r="AJ289" i="7" s="1"/>
  <c r="AF295" i="7"/>
  <c r="AG295" i="7" s="1"/>
  <c r="AH295" i="7" s="1"/>
  <c r="AJ295" i="7" s="1"/>
  <c r="AF297" i="7"/>
  <c r="AG297" i="7" s="1"/>
  <c r="AF303" i="7"/>
  <c r="AG303" i="7" s="1"/>
  <c r="AH303" i="7" s="1"/>
  <c r="AJ303" i="7" s="1"/>
  <c r="AF305" i="7"/>
  <c r="AG305" i="7" s="1"/>
  <c r="AH305" i="7" s="1"/>
  <c r="AJ305" i="7" s="1"/>
  <c r="AF311" i="7"/>
  <c r="AI311" i="7" s="1"/>
  <c r="AF313" i="7"/>
  <c r="AG313" i="7" s="1"/>
  <c r="AH313" i="7" s="1"/>
  <c r="AJ313" i="7" s="1"/>
  <c r="AF317" i="7"/>
  <c r="AG317" i="7" s="1"/>
  <c r="AH317" i="7" s="1"/>
  <c r="AJ317" i="7" s="1"/>
  <c r="AF319" i="7"/>
  <c r="AG319" i="7" s="1"/>
  <c r="AH319" i="7" s="1"/>
  <c r="AJ319" i="7" s="1"/>
  <c r="AF321" i="7"/>
  <c r="AG321" i="7" s="1"/>
  <c r="H69" i="7"/>
  <c r="P81" i="7"/>
  <c r="AG325" i="7"/>
  <c r="H72" i="7"/>
  <c r="P76" i="7"/>
  <c r="P51" i="7" s="1"/>
  <c r="AF229" i="7"/>
  <c r="AG229" i="7" s="1"/>
  <c r="AH229" i="7" s="1"/>
  <c r="AF235" i="7"/>
  <c r="AG235" i="7" s="1"/>
  <c r="AH235" i="7" s="1"/>
  <c r="AJ235" i="7" s="1"/>
  <c r="AF253" i="7"/>
  <c r="AG253" i="7" s="1"/>
  <c r="AH253" i="7" s="1"/>
  <c r="AJ253" i="7" s="1"/>
  <c r="AF255" i="7"/>
  <c r="AG255" i="7" s="1"/>
  <c r="AG311" i="7"/>
  <c r="AH311" i="7" s="1"/>
  <c r="AJ311" i="7" s="1"/>
  <c r="AK311" i="7" s="1"/>
  <c r="AL311" i="7" s="1"/>
  <c r="AF291" i="7"/>
  <c r="AG291" i="7" s="1"/>
  <c r="AH291" i="7" s="1"/>
  <c r="AJ291" i="7" s="1"/>
  <c r="AF293" i="7"/>
  <c r="AG293" i="7" s="1"/>
  <c r="AF299" i="7"/>
  <c r="AI299" i="7" s="1"/>
  <c r="AF301" i="7"/>
  <c r="AG301" i="7" s="1"/>
  <c r="AF307" i="7"/>
  <c r="AG307" i="7" s="1"/>
  <c r="AH307" i="7" s="1"/>
  <c r="AJ307" i="7" s="1"/>
  <c r="AF309" i="7"/>
  <c r="AG309" i="7" s="1"/>
  <c r="AF315" i="7"/>
  <c r="AG315" i="7" s="1"/>
  <c r="AF167" i="7"/>
  <c r="AG167" i="7" s="1"/>
  <c r="AH167" i="7" s="1"/>
  <c r="AJ167" i="7" s="1"/>
  <c r="AF190" i="7"/>
  <c r="AG190" i="7" s="1"/>
  <c r="AH190" i="7" s="1"/>
  <c r="AJ190" i="7" s="1"/>
  <c r="AF192" i="7"/>
  <c r="AG192" i="7" s="1"/>
  <c r="AF194" i="7"/>
  <c r="AG194" i="7" s="1"/>
  <c r="AH194" i="7" s="1"/>
  <c r="AJ194" i="7" s="1"/>
  <c r="AF223" i="7"/>
  <c r="AG223" i="7" s="1"/>
  <c r="AH223" i="7" s="1"/>
  <c r="AF234" i="7"/>
  <c r="AG234" i="7" s="1"/>
  <c r="AF245" i="7"/>
  <c r="AF169" i="7"/>
  <c r="AG169" i="7" s="1"/>
  <c r="AH169" i="7" s="1"/>
  <c r="AJ169" i="7" s="1"/>
  <c r="AF171" i="7"/>
  <c r="AG171" i="7" s="1"/>
  <c r="AF173" i="7"/>
  <c r="AG173" i="7" s="1"/>
  <c r="AF196" i="7"/>
  <c r="AG196" i="7" s="1"/>
  <c r="AH196" i="7" s="1"/>
  <c r="AJ196" i="7" s="1"/>
  <c r="AF198" i="7"/>
  <c r="AG198" i="7" s="1"/>
  <c r="AF200" i="7"/>
  <c r="AG200" i="7" s="1"/>
  <c r="AH200" i="7" s="1"/>
  <c r="AJ200" i="7" s="1"/>
  <c r="AF202" i="7"/>
  <c r="AG202" i="7" s="1"/>
  <c r="AF211" i="7"/>
  <c r="AG211" i="7" s="1"/>
  <c r="AF213" i="7"/>
  <c r="AG213" i="7" s="1"/>
  <c r="AH213" i="7" s="1"/>
  <c r="AJ213" i="7" s="1"/>
  <c r="AF215" i="7"/>
  <c r="AG215" i="7" s="1"/>
  <c r="AF218" i="7"/>
  <c r="AG218" i="7" s="1"/>
  <c r="V222" i="7"/>
  <c r="AF236" i="7"/>
  <c r="AG236" i="7" s="1"/>
  <c r="AF128" i="7"/>
  <c r="AI128" i="7" s="1"/>
  <c r="AF175" i="7"/>
  <c r="AG175" i="7" s="1"/>
  <c r="AF221" i="7"/>
  <c r="AG221" i="7" s="1"/>
  <c r="AH221" i="7" s="1"/>
  <c r="AJ221" i="7" s="1"/>
  <c r="AF238" i="7"/>
  <c r="AG238" i="7" s="1"/>
  <c r="AF240" i="7"/>
  <c r="AG240" i="7" s="1"/>
  <c r="AH240" i="7" s="1"/>
  <c r="AJ240" i="7" s="1"/>
  <c r="S327" i="7"/>
  <c r="AF132" i="7"/>
  <c r="AG132" i="7" s="1"/>
  <c r="AF162" i="7"/>
  <c r="AI162" i="7" s="1"/>
  <c r="AF177" i="7"/>
  <c r="AG177" i="7" s="1"/>
  <c r="AH177" i="7" s="1"/>
  <c r="AJ177" i="7" s="1"/>
  <c r="AF179" i="7"/>
  <c r="AG179" i="7" s="1"/>
  <c r="AF181" i="7"/>
  <c r="AG181" i="7" s="1"/>
  <c r="AH181" i="7" s="1"/>
  <c r="AJ181" i="7" s="1"/>
  <c r="AF183" i="7"/>
  <c r="AG183" i="7" s="1"/>
  <c r="T327" i="7"/>
  <c r="AF185" i="7"/>
  <c r="AG185" i="7" s="1"/>
  <c r="AH185" i="7" s="1"/>
  <c r="AJ185" i="7" s="1"/>
  <c r="AF187" i="7"/>
  <c r="AG187" i="7" s="1"/>
  <c r="AF189" i="7"/>
  <c r="AG189" i="7" s="1"/>
  <c r="AF220" i="7"/>
  <c r="AI220" i="7" s="1"/>
  <c r="AF225" i="7"/>
  <c r="AJ230" i="7"/>
  <c r="AF233" i="7"/>
  <c r="AF246" i="7"/>
  <c r="AG246" i="7" s="1"/>
  <c r="AH246" i="7" s="1"/>
  <c r="AJ246" i="7" s="1"/>
  <c r="AF248" i="7"/>
  <c r="AG248" i="7" s="1"/>
  <c r="AH248" i="7" s="1"/>
  <c r="AJ248" i="7" s="1"/>
  <c r="AC327" i="7"/>
  <c r="U327" i="7"/>
  <c r="AE327" i="7" s="1"/>
  <c r="AF32" i="7"/>
  <c r="AI32" i="7" s="1"/>
  <c r="AF197" i="7"/>
  <c r="AG197" i="7" s="1"/>
  <c r="AH197" i="7" s="1"/>
  <c r="AJ197" i="7" s="1"/>
  <c r="AF199" i="7"/>
  <c r="AG199" i="7" s="1"/>
  <c r="V327" i="7"/>
  <c r="AF144" i="7"/>
  <c r="AI144" i="7" s="1"/>
  <c r="AF237" i="7"/>
  <c r="AF239" i="7"/>
  <c r="AG239" i="7" s="1"/>
  <c r="AH239" i="7" s="1"/>
  <c r="AJ239" i="7" s="1"/>
  <c r="W327" i="7"/>
  <c r="AF133" i="7"/>
  <c r="AG133" i="7" s="1"/>
  <c r="AH133" i="7" s="1"/>
  <c r="AJ133" i="7" s="1"/>
  <c r="AF163" i="7"/>
  <c r="AG163" i="7" s="1"/>
  <c r="AH163" i="7" s="1"/>
  <c r="AJ163" i="7" s="1"/>
  <c r="AH198" i="7"/>
  <c r="AH202" i="7"/>
  <c r="AJ202" i="7" s="1"/>
  <c r="AH211" i="7"/>
  <c r="AJ211" i="7" s="1"/>
  <c r="S222" i="7"/>
  <c r="AF232" i="7"/>
  <c r="AG232" i="7" s="1"/>
  <c r="AF243" i="7"/>
  <c r="AG243" i="7" s="1"/>
  <c r="AH243" i="7" s="1"/>
  <c r="L69" i="7"/>
  <c r="L76" i="7"/>
  <c r="L81" i="7"/>
  <c r="L67" i="7"/>
  <c r="G44" i="7"/>
  <c r="G47" i="7"/>
  <c r="G98" i="7" s="1"/>
  <c r="O44" i="7"/>
  <c r="O47" i="7"/>
  <c r="O98" i="7" s="1"/>
  <c r="P44" i="7"/>
  <c r="P47" i="7"/>
  <c r="P98" i="7" s="1"/>
  <c r="L72" i="7"/>
  <c r="Q46" i="7"/>
  <c r="Q47" i="7"/>
  <c r="Q98" i="7" s="1"/>
  <c r="K76" i="7"/>
  <c r="L66" i="7"/>
  <c r="L68" i="7"/>
  <c r="L70" i="7"/>
  <c r="L74" i="7"/>
  <c r="L77" i="7"/>
  <c r="J46" i="7"/>
  <c r="J47" i="7"/>
  <c r="J98" i="7" s="1"/>
  <c r="G66" i="7"/>
  <c r="O66" i="7"/>
  <c r="G68" i="7"/>
  <c r="O68" i="7"/>
  <c r="G70" i="7"/>
  <c r="O70" i="7"/>
  <c r="G74" i="7"/>
  <c r="O74" i="7"/>
  <c r="G77" i="7"/>
  <c r="O77" i="7"/>
  <c r="U28" i="7"/>
  <c r="AE28" i="7" s="1"/>
  <c r="W140" i="7"/>
  <c r="O72" i="7"/>
  <c r="G76" i="7"/>
  <c r="O76" i="7"/>
  <c r="G81" i="7"/>
  <c r="O81" i="7"/>
  <c r="O67" i="7"/>
  <c r="O69" i="7"/>
  <c r="G67" i="7"/>
  <c r="G69" i="7"/>
  <c r="G72" i="7"/>
  <c r="M67" i="7"/>
  <c r="N67" i="7"/>
  <c r="I44" i="7"/>
  <c r="W37" i="7"/>
  <c r="N74" i="7"/>
  <c r="N77" i="7"/>
  <c r="V43" i="7"/>
  <c r="R44" i="7"/>
  <c r="X36" i="7"/>
  <c r="X94" i="7" s="1"/>
  <c r="I66" i="7"/>
  <c r="Q66" i="7"/>
  <c r="I68" i="7"/>
  <c r="Q68" i="7"/>
  <c r="I70" i="7"/>
  <c r="Q70" i="7"/>
  <c r="I74" i="7"/>
  <c r="Q74" i="7"/>
  <c r="I77" i="7"/>
  <c r="Q77" i="7"/>
  <c r="K44" i="7"/>
  <c r="U41" i="7"/>
  <c r="W139" i="7"/>
  <c r="R66" i="7"/>
  <c r="J68" i="7"/>
  <c r="R68" i="7"/>
  <c r="J70" i="7"/>
  <c r="R70" i="7"/>
  <c r="J74" i="7"/>
  <c r="R74" i="7"/>
  <c r="J77" i="7"/>
  <c r="R77" i="7"/>
  <c r="Z19" i="7"/>
  <c r="J66" i="7"/>
  <c r="S28" i="7"/>
  <c r="V36" i="7"/>
  <c r="V92" i="7" s="1"/>
  <c r="O38" i="7"/>
  <c r="AB24" i="7"/>
  <c r="AB26" i="7"/>
  <c r="Q38" i="7"/>
  <c r="AH38" i="7" s="1"/>
  <c r="N46" i="7"/>
  <c r="Z8" i="7"/>
  <c r="N69" i="7"/>
  <c r="AC20" i="7"/>
  <c r="Z21" i="7"/>
  <c r="Z24" i="7"/>
  <c r="Z26" i="7"/>
  <c r="W30" i="7"/>
  <c r="I39" i="7"/>
  <c r="L44" i="7"/>
  <c r="AC41" i="7"/>
  <c r="AF43" i="7"/>
  <c r="M69" i="7"/>
  <c r="M72" i="7"/>
  <c r="M76" i="7"/>
  <c r="AB20" i="7"/>
  <c r="AC23" i="7"/>
  <c r="AC25" i="7"/>
  <c r="M39" i="7"/>
  <c r="I46" i="7"/>
  <c r="M66" i="7"/>
  <c r="M68" i="7"/>
  <c r="Z10" i="7"/>
  <c r="N72" i="7"/>
  <c r="N76" i="7"/>
  <c r="M81" i="7"/>
  <c r="AB23" i="7"/>
  <c r="AB25" i="7"/>
  <c r="S37" i="7"/>
  <c r="AK43" i="7"/>
  <c r="L46" i="7"/>
  <c r="L88" i="7"/>
  <c r="N66" i="7"/>
  <c r="N68" i="7"/>
  <c r="AC19" i="7"/>
  <c r="Z20" i="7"/>
  <c r="N81" i="7"/>
  <c r="W28" i="7"/>
  <c r="G38" i="7"/>
  <c r="S38" i="7" s="1"/>
  <c r="M70" i="7"/>
  <c r="AB19" i="7"/>
  <c r="Z23" i="7"/>
  <c r="V30" i="7"/>
  <c r="S36" i="7"/>
  <c r="Q44" i="7"/>
  <c r="AD43" i="7"/>
  <c r="Z9" i="7"/>
  <c r="N70" i="7"/>
  <c r="M74" i="7"/>
  <c r="M77" i="7"/>
  <c r="AC24" i="7"/>
  <c r="AC26" i="7"/>
  <c r="AA30" i="7"/>
  <c r="L38" i="7"/>
  <c r="S43" i="7"/>
  <c r="L90" i="7"/>
  <c r="Y140" i="7"/>
  <c r="J11" i="7"/>
  <c r="Z12" i="7"/>
  <c r="Z17" i="7"/>
  <c r="J138" i="7"/>
  <c r="J79" i="7"/>
  <c r="J85" i="7"/>
  <c r="R86" i="7"/>
  <c r="K94" i="7"/>
  <c r="K92" i="7"/>
  <c r="K38" i="7"/>
  <c r="K66" i="7"/>
  <c r="S6" i="7"/>
  <c r="AA6" i="7"/>
  <c r="K67" i="7"/>
  <c r="S7" i="7"/>
  <c r="AA7" i="7"/>
  <c r="K68" i="7"/>
  <c r="S8" i="7"/>
  <c r="AA8" i="7"/>
  <c r="K69" i="7"/>
  <c r="S9" i="7"/>
  <c r="AA9" i="7"/>
  <c r="K70" i="7"/>
  <c r="S10" i="7"/>
  <c r="AA10" i="7"/>
  <c r="K11" i="7"/>
  <c r="K72" i="7"/>
  <c r="S12" i="7"/>
  <c r="AA12" i="7"/>
  <c r="K74" i="7"/>
  <c r="S14" i="7"/>
  <c r="AA14" i="7"/>
  <c r="S16" i="7"/>
  <c r="AA16" i="7"/>
  <c r="K77" i="7"/>
  <c r="S17" i="7"/>
  <c r="AA17" i="7"/>
  <c r="K138" i="7"/>
  <c r="K79" i="7"/>
  <c r="S19" i="7"/>
  <c r="AA19" i="7"/>
  <c r="K80" i="7"/>
  <c r="S20" i="7"/>
  <c r="AA20" i="7"/>
  <c r="K81" i="7"/>
  <c r="S21" i="7"/>
  <c r="AA21" i="7"/>
  <c r="K83" i="7"/>
  <c r="S23" i="7"/>
  <c r="AA23" i="7"/>
  <c r="K84" i="7"/>
  <c r="S24" i="7"/>
  <c r="AA24" i="7"/>
  <c r="K85" i="7"/>
  <c r="S25" i="7"/>
  <c r="AA25" i="7"/>
  <c r="K86" i="7"/>
  <c r="AA26" i="7"/>
  <c r="M142" i="7"/>
  <c r="M88" i="7"/>
  <c r="V28" i="7"/>
  <c r="J143" i="7"/>
  <c r="J90" i="7"/>
  <c r="R143" i="7"/>
  <c r="R90" i="7"/>
  <c r="AC30" i="7"/>
  <c r="AE34" i="7"/>
  <c r="AF34" i="7" s="1"/>
  <c r="U36" i="7"/>
  <c r="T37" i="7"/>
  <c r="AD41" i="7"/>
  <c r="L85" i="7"/>
  <c r="Z6" i="7"/>
  <c r="Z7" i="7"/>
  <c r="J80" i="7"/>
  <c r="J83" i="7"/>
  <c r="R84" i="7"/>
  <c r="Z25" i="7"/>
  <c r="T6" i="7"/>
  <c r="AB7" i="7"/>
  <c r="AB8" i="7"/>
  <c r="AB9" i="7"/>
  <c r="T10" i="7"/>
  <c r="AB12" i="7"/>
  <c r="T14" i="7"/>
  <c r="AB14" i="7"/>
  <c r="T16" i="7"/>
  <c r="AB16" i="7"/>
  <c r="T17" i="7"/>
  <c r="AB17" i="7"/>
  <c r="T19" i="7"/>
  <c r="T20" i="7"/>
  <c r="T21" i="7"/>
  <c r="AB21" i="7"/>
  <c r="T23" i="7"/>
  <c r="T24" i="7"/>
  <c r="T25" i="7"/>
  <c r="T26" i="7"/>
  <c r="N142" i="7"/>
  <c r="N88" i="7"/>
  <c r="K143" i="7"/>
  <c r="K90" i="7"/>
  <c r="S30" i="7"/>
  <c r="AD30" i="7"/>
  <c r="M94" i="7"/>
  <c r="M92" i="7"/>
  <c r="V37" i="7"/>
  <c r="L80" i="7"/>
  <c r="Z14" i="7"/>
  <c r="Z16" i="7"/>
  <c r="R138" i="7"/>
  <c r="R79" i="7"/>
  <c r="R80" i="7"/>
  <c r="R83" i="7"/>
  <c r="J84" i="7"/>
  <c r="R85" i="7"/>
  <c r="J86" i="7"/>
  <c r="AB6" i="7"/>
  <c r="T7" i="7"/>
  <c r="T8" i="7"/>
  <c r="T9" i="7"/>
  <c r="AB10" i="7"/>
  <c r="L11" i="7"/>
  <c r="T12" i="7"/>
  <c r="U6" i="7"/>
  <c r="AC6" i="7"/>
  <c r="U7" i="7"/>
  <c r="AC7" i="7"/>
  <c r="U8" i="7"/>
  <c r="AC8" i="7"/>
  <c r="U9" i="7"/>
  <c r="AC9" i="7"/>
  <c r="U10" i="7"/>
  <c r="AC10" i="7"/>
  <c r="M11" i="7"/>
  <c r="U12" i="7"/>
  <c r="AC12" i="7"/>
  <c r="U14" i="7"/>
  <c r="AC14" i="7"/>
  <c r="U16" i="7"/>
  <c r="AC16" i="7"/>
  <c r="U17" i="7"/>
  <c r="AC17" i="7"/>
  <c r="M138" i="7"/>
  <c r="M79" i="7"/>
  <c r="U19" i="7"/>
  <c r="M80" i="7"/>
  <c r="U20" i="7"/>
  <c r="U21" i="7"/>
  <c r="AC21" i="7"/>
  <c r="M83" i="7"/>
  <c r="U23" i="7"/>
  <c r="M84" i="7"/>
  <c r="U24" i="7"/>
  <c r="M85" i="7"/>
  <c r="U25" i="7"/>
  <c r="M86" i="7"/>
  <c r="U26" i="7"/>
  <c r="G142" i="7"/>
  <c r="G88" i="7"/>
  <c r="AB28" i="7"/>
  <c r="T28" i="7"/>
  <c r="Y28" i="7"/>
  <c r="O142" i="7"/>
  <c r="O88" i="7"/>
  <c r="X28" i="7"/>
  <c r="U30" i="7"/>
  <c r="N94" i="7"/>
  <c r="N92" i="7"/>
  <c r="N38" i="7"/>
  <c r="N39" i="7"/>
  <c r="N44" i="7"/>
  <c r="AJ43" i="7"/>
  <c r="L83" i="7"/>
  <c r="R94" i="7"/>
  <c r="V6" i="7"/>
  <c r="V7" i="7"/>
  <c r="V8" i="7"/>
  <c r="AD9" i="7"/>
  <c r="V10" i="7"/>
  <c r="V12" i="7"/>
  <c r="V14" i="7"/>
  <c r="AD14" i="7"/>
  <c r="V16" i="7"/>
  <c r="AD16" i="7"/>
  <c r="V17" i="7"/>
  <c r="AD17" i="7"/>
  <c r="N138" i="7"/>
  <c r="N79" i="7"/>
  <c r="V19" i="7"/>
  <c r="AD19" i="7"/>
  <c r="N80" i="7"/>
  <c r="V20" i="7"/>
  <c r="AD20" i="7"/>
  <c r="V21" i="7"/>
  <c r="AD21" i="7"/>
  <c r="N83" i="7"/>
  <c r="V23" i="7"/>
  <c r="AD23" i="7"/>
  <c r="N84" i="7"/>
  <c r="V24" i="7"/>
  <c r="AD24" i="7"/>
  <c r="N85" i="7"/>
  <c r="V25" i="7"/>
  <c r="AD25" i="7"/>
  <c r="N86" i="7"/>
  <c r="V26" i="7"/>
  <c r="AD26" i="7"/>
  <c r="H142" i="7"/>
  <c r="H88" i="7"/>
  <c r="P142" i="7"/>
  <c r="P88" i="7"/>
  <c r="Z28" i="7"/>
  <c r="M143" i="7"/>
  <c r="M90" i="7"/>
  <c r="Z36" i="7"/>
  <c r="Z94" i="7" s="1"/>
  <c r="X37" i="7"/>
  <c r="AC37" i="7"/>
  <c r="U37" i="7"/>
  <c r="Z37" i="7"/>
  <c r="Y37" i="7"/>
  <c r="L86" i="7"/>
  <c r="AD6" i="7"/>
  <c r="AD7" i="7"/>
  <c r="AD8" i="7"/>
  <c r="V9" i="7"/>
  <c r="AD10" i="7"/>
  <c r="N11" i="7"/>
  <c r="AD12" i="7"/>
  <c r="W6" i="7"/>
  <c r="W7" i="7"/>
  <c r="W8" i="7"/>
  <c r="W9" i="7"/>
  <c r="W10" i="7"/>
  <c r="G11" i="7"/>
  <c r="O11" i="7"/>
  <c r="W12" i="7"/>
  <c r="W14" i="7"/>
  <c r="W16" i="7"/>
  <c r="W17" i="7"/>
  <c r="G138" i="7"/>
  <c r="G79" i="7"/>
  <c r="O138" i="7"/>
  <c r="O79" i="7"/>
  <c r="W19" i="7"/>
  <c r="G80" i="7"/>
  <c r="O80" i="7"/>
  <c r="W20" i="7"/>
  <c r="W21" i="7"/>
  <c r="G83" i="7"/>
  <c r="O83" i="7"/>
  <c r="W23" i="7"/>
  <c r="G84" i="7"/>
  <c r="O84" i="7"/>
  <c r="W24" i="7"/>
  <c r="G85" i="7"/>
  <c r="O85" i="7"/>
  <c r="W25" i="7"/>
  <c r="G86" i="7"/>
  <c r="O86" i="7"/>
  <c r="W26" i="7"/>
  <c r="AA28" i="7"/>
  <c r="N143" i="7"/>
  <c r="N90" i="7"/>
  <c r="H39" i="7"/>
  <c r="H94" i="7"/>
  <c r="H92" i="7"/>
  <c r="P94" i="7"/>
  <c r="P92" i="7"/>
  <c r="P39" i="7"/>
  <c r="AA36" i="7"/>
  <c r="AA37" i="7"/>
  <c r="H38" i="7"/>
  <c r="K39" i="7"/>
  <c r="X8" i="7"/>
  <c r="X9" i="7"/>
  <c r="X10" i="7"/>
  <c r="H11" i="7"/>
  <c r="X12" i="7"/>
  <c r="X14" i="7"/>
  <c r="X16" i="7"/>
  <c r="X17" i="7"/>
  <c r="H138" i="7"/>
  <c r="H79" i="7"/>
  <c r="P138" i="7"/>
  <c r="P79" i="7"/>
  <c r="X19" i="7"/>
  <c r="H80" i="7"/>
  <c r="P80" i="7"/>
  <c r="X20" i="7"/>
  <c r="X21" i="7"/>
  <c r="H83" i="7"/>
  <c r="P83" i="7"/>
  <c r="X23" i="7"/>
  <c r="H84" i="7"/>
  <c r="P84" i="7"/>
  <c r="X24" i="7"/>
  <c r="H85" i="7"/>
  <c r="P85" i="7"/>
  <c r="X25" i="7"/>
  <c r="H86" i="7"/>
  <c r="P86" i="7"/>
  <c r="X26" i="7"/>
  <c r="J142" i="7"/>
  <c r="J88" i="7"/>
  <c r="R142" i="7"/>
  <c r="R88" i="7"/>
  <c r="AC28" i="7"/>
  <c r="G143" i="7"/>
  <c r="G90" i="7"/>
  <c r="AB30" i="7"/>
  <c r="T30" i="7"/>
  <c r="Y30" i="7"/>
  <c r="O143" i="7"/>
  <c r="O90" i="7"/>
  <c r="X30" i="7"/>
  <c r="AC36" i="7"/>
  <c r="AC92" i="7" s="1"/>
  <c r="AB37" i="7"/>
  <c r="L84" i="7"/>
  <c r="R11" i="7"/>
  <c r="X6" i="7"/>
  <c r="X7" i="7"/>
  <c r="P11" i="7"/>
  <c r="Y6" i="7"/>
  <c r="Y7" i="7"/>
  <c r="Y8" i="7"/>
  <c r="Y9" i="7"/>
  <c r="Y10" i="7"/>
  <c r="I11" i="7"/>
  <c r="Q11" i="7"/>
  <c r="Y12" i="7"/>
  <c r="Y14" i="7"/>
  <c r="Y16" i="7"/>
  <c r="Y17" i="7"/>
  <c r="I138" i="7"/>
  <c r="I79" i="7"/>
  <c r="Q138" i="7"/>
  <c r="Q79" i="7"/>
  <c r="Y19" i="7"/>
  <c r="I80" i="7"/>
  <c r="Q80" i="7"/>
  <c r="Y20" i="7"/>
  <c r="Y21" i="7"/>
  <c r="I83" i="7"/>
  <c r="Q83" i="7"/>
  <c r="Y23" i="7"/>
  <c r="I84" i="7"/>
  <c r="Q84" i="7"/>
  <c r="Y24" i="7"/>
  <c r="I85" i="7"/>
  <c r="Q85" i="7"/>
  <c r="Y25" i="7"/>
  <c r="I86" i="7"/>
  <c r="Q86" i="7"/>
  <c r="Y26" i="7"/>
  <c r="K142" i="7"/>
  <c r="K88" i="7"/>
  <c r="AD28" i="7"/>
  <c r="H143" i="7"/>
  <c r="H90" i="7"/>
  <c r="P143" i="7"/>
  <c r="P90" i="7"/>
  <c r="Z30" i="7"/>
  <c r="J39" i="7"/>
  <c r="J94" i="7"/>
  <c r="J92" i="7"/>
  <c r="R39" i="7"/>
  <c r="R92" i="7"/>
  <c r="AD36" i="7"/>
  <c r="AD94" i="7" s="1"/>
  <c r="AD37" i="7"/>
  <c r="J38" i="7"/>
  <c r="M44" i="7"/>
  <c r="M46" i="7"/>
  <c r="L79" i="7"/>
  <c r="I142" i="7"/>
  <c r="I88" i="7"/>
  <c r="Q142" i="7"/>
  <c r="Q88" i="7"/>
  <c r="I143" i="7"/>
  <c r="I90" i="7"/>
  <c r="Q143" i="7"/>
  <c r="Q90" i="7"/>
  <c r="I94" i="7"/>
  <c r="I92" i="7"/>
  <c r="Q94" i="7"/>
  <c r="Q92" i="7"/>
  <c r="Y36" i="7"/>
  <c r="L39" i="7"/>
  <c r="V41" i="7"/>
  <c r="W43" i="7"/>
  <c r="W97" i="7" s="1"/>
  <c r="AE43" i="7"/>
  <c r="H44" i="7"/>
  <c r="AI132" i="7"/>
  <c r="W41" i="7"/>
  <c r="X43" i="7"/>
  <c r="X97" i="7" s="1"/>
  <c r="AH175" i="7"/>
  <c r="AJ175" i="7" s="1"/>
  <c r="X41" i="7"/>
  <c r="Y43" i="7"/>
  <c r="AG43" i="7"/>
  <c r="J44" i="7"/>
  <c r="G46" i="7"/>
  <c r="O46" i="7"/>
  <c r="T36" i="7"/>
  <c r="AB36" i="7"/>
  <c r="G39" i="7"/>
  <c r="Y41" i="7"/>
  <c r="Z43" i="7"/>
  <c r="Z97" i="7" s="1"/>
  <c r="AH43" i="7"/>
  <c r="H46" i="7"/>
  <c r="P46" i="7"/>
  <c r="L92" i="7"/>
  <c r="Z41" i="7"/>
  <c r="AA43" i="7"/>
  <c r="AI43" i="7"/>
  <c r="S41" i="7"/>
  <c r="S96" i="7" s="1"/>
  <c r="AA41" i="7"/>
  <c r="T43" i="7"/>
  <c r="AB43" i="7"/>
  <c r="R46" i="7"/>
  <c r="G94" i="7"/>
  <c r="G92" i="7"/>
  <c r="O94" i="7"/>
  <c r="O92" i="7"/>
  <c r="W36" i="7"/>
  <c r="T41" i="7"/>
  <c r="AB41" i="7"/>
  <c r="U43" i="7"/>
  <c r="U97" i="7" s="1"/>
  <c r="AC43" i="7"/>
  <c r="AC97" i="7" s="1"/>
  <c r="K46" i="7"/>
  <c r="AF131" i="7"/>
  <c r="AG131" i="7" s="1"/>
  <c r="AH131" i="7" s="1"/>
  <c r="AH183" i="7"/>
  <c r="AJ183" i="7" s="1"/>
  <c r="AF130" i="7"/>
  <c r="AI130" i="7" s="1"/>
  <c r="Y139" i="7"/>
  <c r="AF178" i="7"/>
  <c r="AG178" i="7" s="1"/>
  <c r="AH178" i="7" s="1"/>
  <c r="AF124" i="7"/>
  <c r="AG124" i="7" s="1"/>
  <c r="AF129" i="7"/>
  <c r="AG129" i="7" s="1"/>
  <c r="AH129" i="7" s="1"/>
  <c r="AF134" i="7"/>
  <c r="AI134" i="7" s="1"/>
  <c r="AH199" i="7"/>
  <c r="AJ199" i="7" s="1"/>
  <c r="AF125" i="7"/>
  <c r="AG125" i="7" s="1"/>
  <c r="AH125" i="7" s="1"/>
  <c r="AF126" i="7"/>
  <c r="AI126" i="7" s="1"/>
  <c r="AF127" i="7"/>
  <c r="AG127" i="7" s="1"/>
  <c r="AH127" i="7" s="1"/>
  <c r="AH132" i="7"/>
  <c r="AJ132" i="7" s="1"/>
  <c r="AG144" i="7"/>
  <c r="AF135" i="7"/>
  <c r="AG135" i="7" s="1"/>
  <c r="AF145" i="7"/>
  <c r="AI145" i="7" s="1"/>
  <c r="AF260" i="7"/>
  <c r="AG260" i="7" s="1"/>
  <c r="AF263" i="7"/>
  <c r="AG263" i="7" s="1"/>
  <c r="X139" i="7"/>
  <c r="AD139" i="7"/>
  <c r="V139" i="7"/>
  <c r="AB139" i="7"/>
  <c r="T139" i="7"/>
  <c r="Z139" i="7"/>
  <c r="X140" i="7"/>
  <c r="AD140" i="7"/>
  <c r="V140" i="7"/>
  <c r="AB140" i="7"/>
  <c r="T140" i="7"/>
  <c r="Z140" i="7"/>
  <c r="AF146" i="7"/>
  <c r="AG146" i="7" s="1"/>
  <c r="AH171" i="7"/>
  <c r="AJ171" i="7" s="1"/>
  <c r="AA139" i="7"/>
  <c r="AA140" i="7"/>
  <c r="AF147" i="7"/>
  <c r="AG147" i="7" s="1"/>
  <c r="AF165" i="7"/>
  <c r="AG165" i="7" s="1"/>
  <c r="AF170" i="7"/>
  <c r="AG170" i="7" s="1"/>
  <c r="AH170" i="7" s="1"/>
  <c r="AF193" i="7"/>
  <c r="AG193" i="7" s="1"/>
  <c r="AC139" i="7"/>
  <c r="AC140" i="7"/>
  <c r="AF148" i="7"/>
  <c r="AI148" i="7" s="1"/>
  <c r="AF161" i="7"/>
  <c r="AG161" i="7" s="1"/>
  <c r="AH187" i="7"/>
  <c r="AJ187" i="7" s="1"/>
  <c r="AF149" i="7"/>
  <c r="AI149" i="7" s="1"/>
  <c r="AG162" i="7"/>
  <c r="AF164" i="7"/>
  <c r="AG164" i="7" s="1"/>
  <c r="AF186" i="7"/>
  <c r="AG186" i="7" s="1"/>
  <c r="AH186" i="7" s="1"/>
  <c r="AH189" i="7"/>
  <c r="AJ189" i="7" s="1"/>
  <c r="AH195" i="7"/>
  <c r="AJ195" i="7" s="1"/>
  <c r="S139" i="7"/>
  <c r="S140" i="7"/>
  <c r="AF150" i="7"/>
  <c r="AG150" i="7" s="1"/>
  <c r="AF160" i="7"/>
  <c r="AI160" i="7" s="1"/>
  <c r="U139" i="7"/>
  <c r="AE139" i="7" s="1"/>
  <c r="U140" i="7"/>
  <c r="AE140" i="7" s="1"/>
  <c r="AF141" i="7"/>
  <c r="AI141" i="7" s="1"/>
  <c r="AF151" i="7"/>
  <c r="AI151" i="7" s="1"/>
  <c r="AF152" i="7"/>
  <c r="AI152" i="7" s="1"/>
  <c r="AF153" i="7"/>
  <c r="AI153" i="7" s="1"/>
  <c r="AF154" i="7"/>
  <c r="AI154" i="7" s="1"/>
  <c r="AF155" i="7"/>
  <c r="AI155" i="7" s="1"/>
  <c r="AF156" i="7"/>
  <c r="AI156" i="7" s="1"/>
  <c r="AF157" i="7"/>
  <c r="AI157" i="7" s="1"/>
  <c r="AF158" i="7"/>
  <c r="AI158" i="7" s="1"/>
  <c r="AF159" i="7"/>
  <c r="AI159" i="7" s="1"/>
  <c r="AH179" i="7"/>
  <c r="AJ179" i="7" s="1"/>
  <c r="AH234" i="7"/>
  <c r="AJ234" i="7" s="1"/>
  <c r="AI171" i="7"/>
  <c r="AI179" i="7"/>
  <c r="AI187" i="7"/>
  <c r="AI192" i="7"/>
  <c r="AI198" i="7"/>
  <c r="AI211" i="7"/>
  <c r="AF212" i="7"/>
  <c r="AG212" i="7" s="1"/>
  <c r="AF272" i="7"/>
  <c r="AG272" i="7" s="1"/>
  <c r="AH192" i="7"/>
  <c r="AJ192" i="7" s="1"/>
  <c r="AD222" i="7"/>
  <c r="AF227" i="7"/>
  <c r="AI227" i="7" s="1"/>
  <c r="AH236" i="7"/>
  <c r="AJ236" i="7" s="1"/>
  <c r="AH238" i="7"/>
  <c r="AJ238" i="7" s="1"/>
  <c r="AI173" i="7"/>
  <c r="AI189" i="7"/>
  <c r="AI197" i="7"/>
  <c r="AF214" i="7"/>
  <c r="AG214" i="7" s="1"/>
  <c r="AI218" i="7"/>
  <c r="AF264" i="7"/>
  <c r="AG264" i="7" s="1"/>
  <c r="AH264" i="7" s="1"/>
  <c r="AF310" i="7"/>
  <c r="AG310" i="7" s="1"/>
  <c r="AF172" i="7"/>
  <c r="AG172" i="7" s="1"/>
  <c r="AH172" i="7" s="1"/>
  <c r="AF180" i="7"/>
  <c r="AG180" i="7" s="1"/>
  <c r="AH180" i="7" s="1"/>
  <c r="AF188" i="7"/>
  <c r="AG188" i="7" s="1"/>
  <c r="AH188" i="7" s="1"/>
  <c r="AF191" i="7"/>
  <c r="AG191" i="7" s="1"/>
  <c r="AH218" i="7"/>
  <c r="AJ218" i="7" s="1"/>
  <c r="AC222" i="7"/>
  <c r="AH232" i="7"/>
  <c r="AJ232" i="7" s="1"/>
  <c r="AF306" i="7"/>
  <c r="AG306" i="7" s="1"/>
  <c r="AI175" i="7"/>
  <c r="AI183" i="7"/>
  <c r="AF201" i="7"/>
  <c r="AG201" i="7" s="1"/>
  <c r="AI215" i="7"/>
  <c r="AF279" i="7"/>
  <c r="AG279" i="7" s="1"/>
  <c r="AF287" i="7"/>
  <c r="AG287" i="7" s="1"/>
  <c r="AF166" i="7"/>
  <c r="AG166" i="7" s="1"/>
  <c r="AH166" i="7" s="1"/>
  <c r="AI168" i="7"/>
  <c r="AF174" i="7"/>
  <c r="AG174" i="7" s="1"/>
  <c r="AH174" i="7" s="1"/>
  <c r="AF182" i="7"/>
  <c r="AG182" i="7" s="1"/>
  <c r="AH182" i="7" s="1"/>
  <c r="AI184" i="7"/>
  <c r="AI195" i="7"/>
  <c r="AH215" i="7"/>
  <c r="AJ215" i="7" s="1"/>
  <c r="AH256" i="7"/>
  <c r="AJ256" i="7" s="1"/>
  <c r="AF268" i="7"/>
  <c r="AG268" i="7" s="1"/>
  <c r="AF271" i="7"/>
  <c r="AG271" i="7" s="1"/>
  <c r="AH168" i="7"/>
  <c r="AJ168" i="7" s="1"/>
  <c r="AH184" i="7"/>
  <c r="AJ184" i="7" s="1"/>
  <c r="AI199" i="7"/>
  <c r="AI202" i="7"/>
  <c r="AF203" i="7"/>
  <c r="AG203" i="7" s="1"/>
  <c r="S249" i="7"/>
  <c r="W222" i="7"/>
  <c r="AF226" i="7"/>
  <c r="AG226" i="7" s="1"/>
  <c r="AI228" i="7"/>
  <c r="AG237" i="7"/>
  <c r="AG245" i="7"/>
  <c r="AF276" i="7"/>
  <c r="AG276" i="7" s="1"/>
  <c r="AH276" i="7" s="1"/>
  <c r="AF284" i="7"/>
  <c r="AG284" i="7" s="1"/>
  <c r="X222" i="7"/>
  <c r="AG225" i="7"/>
  <c r="AG231" i="7"/>
  <c r="AI234" i="7"/>
  <c r="AI235" i="7"/>
  <c r="AI238" i="7"/>
  <c r="AF241" i="7"/>
  <c r="AI241" i="7" s="1"/>
  <c r="AI246" i="7"/>
  <c r="AF251" i="7"/>
  <c r="AG251" i="7" s="1"/>
  <c r="AI256" i="7"/>
  <c r="AF265" i="7"/>
  <c r="AG265" i="7" s="1"/>
  <c r="AF273" i="7"/>
  <c r="AG273" i="7" s="1"/>
  <c r="AF281" i="7"/>
  <c r="AG281" i="7" s="1"/>
  <c r="AF296" i="7"/>
  <c r="AG296" i="7" s="1"/>
  <c r="AH296" i="7" s="1"/>
  <c r="Y222" i="7"/>
  <c r="AI230" i="7"/>
  <c r="AI237" i="7"/>
  <c r="AI245" i="7"/>
  <c r="AI255" i="7"/>
  <c r="AF262" i="7"/>
  <c r="AG262" i="7" s="1"/>
  <c r="AH262" i="7" s="1"/>
  <c r="AF270" i="7"/>
  <c r="AG270" i="7" s="1"/>
  <c r="AH270" i="7" s="1"/>
  <c r="AF278" i="7"/>
  <c r="AG278" i="7" s="1"/>
  <c r="AF286" i="7"/>
  <c r="AG286" i="7" s="1"/>
  <c r="AF298" i="7"/>
  <c r="AG298" i="7" s="1"/>
  <c r="AH298" i="7" s="1"/>
  <c r="AF302" i="7"/>
  <c r="AG302" i="7" s="1"/>
  <c r="AH302" i="7" s="1"/>
  <c r="Z222" i="7"/>
  <c r="AF224" i="7"/>
  <c r="AI224" i="7" s="1"/>
  <c r="AI231" i="7"/>
  <c r="AF247" i="7"/>
  <c r="AI247" i="7" s="1"/>
  <c r="AI254" i="7"/>
  <c r="AF259" i="7"/>
  <c r="AG259" i="7" s="1"/>
  <c r="AF267" i="7"/>
  <c r="AG267" i="7" s="1"/>
  <c r="AF275" i="7"/>
  <c r="AG275" i="7" s="1"/>
  <c r="AF283" i="7"/>
  <c r="AG283" i="7" s="1"/>
  <c r="AF312" i="7"/>
  <c r="AG312" i="7" s="1"/>
  <c r="AH312" i="7" s="1"/>
  <c r="AF318" i="7"/>
  <c r="AG318" i="7" s="1"/>
  <c r="AH318" i="7" s="1"/>
  <c r="AH321" i="7"/>
  <c r="AJ321" i="7" s="1"/>
  <c r="AA222" i="7"/>
  <c r="AG233" i="7"/>
  <c r="AI236" i="7"/>
  <c r="H249" i="7"/>
  <c r="AC249" i="7" s="1"/>
  <c r="AH255" i="7"/>
  <c r="AJ255" i="7" s="1"/>
  <c r="AF280" i="7"/>
  <c r="AG280" i="7" s="1"/>
  <c r="AH280" i="7" s="1"/>
  <c r="AF288" i="7"/>
  <c r="AG288" i="7" s="1"/>
  <c r="AH288" i="7" s="1"/>
  <c r="AF314" i="7"/>
  <c r="AG314" i="7" s="1"/>
  <c r="AB222" i="7"/>
  <c r="AI225" i="7"/>
  <c r="AG227" i="7"/>
  <c r="AI242" i="7"/>
  <c r="AI252" i="7"/>
  <c r="AF261" i="7"/>
  <c r="AG261" i="7" s="1"/>
  <c r="AF269" i="7"/>
  <c r="AG269" i="7" s="1"/>
  <c r="AF277" i="7"/>
  <c r="AG277" i="7" s="1"/>
  <c r="AF285" i="7"/>
  <c r="AG285" i="7" s="1"/>
  <c r="AF290" i="7"/>
  <c r="AG290" i="7" s="1"/>
  <c r="AH290" i="7" s="1"/>
  <c r="AF294" i="7"/>
  <c r="AG294" i="7" s="1"/>
  <c r="AH294" i="7" s="1"/>
  <c r="AH323" i="7"/>
  <c r="AJ323" i="7" s="1"/>
  <c r="U222" i="7"/>
  <c r="AE222" i="7" s="1"/>
  <c r="AI232" i="7"/>
  <c r="AI233" i="7"/>
  <c r="AF258" i="7"/>
  <c r="AG258" i="7" s="1"/>
  <c r="AH258" i="7" s="1"/>
  <c r="AF266" i="7"/>
  <c r="AG266" i="7" s="1"/>
  <c r="AH266" i="7" s="1"/>
  <c r="AF274" i="7"/>
  <c r="AG274" i="7" s="1"/>
  <c r="AH274" i="7" s="1"/>
  <c r="AF282" i="7"/>
  <c r="AG282" i="7" s="1"/>
  <c r="AH282" i="7" s="1"/>
  <c r="AF304" i="7"/>
  <c r="AG304" i="7" s="1"/>
  <c r="AF322" i="7"/>
  <c r="AG322" i="7" s="1"/>
  <c r="AH325" i="7"/>
  <c r="AJ325" i="7" s="1"/>
  <c r="AF257" i="7"/>
  <c r="AG257" i="7" s="1"/>
  <c r="AI289" i="7"/>
  <c r="AI297" i="7"/>
  <c r="AI305" i="7"/>
  <c r="AH316" i="7"/>
  <c r="AJ316" i="7" s="1"/>
  <c r="AF324" i="7"/>
  <c r="AG324" i="7" s="1"/>
  <c r="AH324" i="7" s="1"/>
  <c r="AH293" i="7"/>
  <c r="AJ293" i="7" s="1"/>
  <c r="AH309" i="7"/>
  <c r="AJ309" i="7" s="1"/>
  <c r="AI300" i="7"/>
  <c r="AH314" i="7"/>
  <c r="AI316" i="7"/>
  <c r="AI317" i="7"/>
  <c r="AF320" i="7"/>
  <c r="AG320" i="7" s="1"/>
  <c r="AH315" i="7"/>
  <c r="AJ315" i="7" s="1"/>
  <c r="AF326" i="7"/>
  <c r="AG326" i="7" s="1"/>
  <c r="AH326" i="7" s="1"/>
  <c r="AH260" i="7"/>
  <c r="AH272" i="7"/>
  <c r="AH278" i="7"/>
  <c r="AH284" i="7"/>
  <c r="AH304" i="7"/>
  <c r="AB327" i="7"/>
  <c r="AA327" i="7"/>
  <c r="Z327" i="7"/>
  <c r="Y327" i="7"/>
  <c r="AD327" i="7"/>
  <c r="AI319" i="7"/>
  <c r="AI321" i="7"/>
  <c r="AI323" i="7"/>
  <c r="AI325" i="7"/>
  <c r="V96" i="7" l="1"/>
  <c r="Y97" i="7"/>
  <c r="X96" i="7"/>
  <c r="AI219" i="7"/>
  <c r="Z96" i="7"/>
  <c r="T97" i="7"/>
  <c r="S97" i="7"/>
  <c r="V97" i="7"/>
  <c r="W96" i="7"/>
  <c r="AA97" i="7"/>
  <c r="T38" i="7"/>
  <c r="AD97" i="7"/>
  <c r="AB96" i="7"/>
  <c r="U46" i="7"/>
  <c r="U96" i="7"/>
  <c r="AB97" i="7"/>
  <c r="T96" i="7"/>
  <c r="AA96" i="7"/>
  <c r="AC46" i="7"/>
  <c r="AC96" i="7"/>
  <c r="Y96" i="7"/>
  <c r="AD96" i="7"/>
  <c r="AI177" i="7"/>
  <c r="AI200" i="7"/>
  <c r="AG32" i="7"/>
  <c r="AH32" i="7" s="1"/>
  <c r="AI253" i="7"/>
  <c r="AK253" i="7" s="1"/>
  <c r="AL253" i="7" s="1"/>
  <c r="AI272" i="7"/>
  <c r="AI295" i="7"/>
  <c r="AI243" i="7"/>
  <c r="AH242" i="7"/>
  <c r="AJ242" i="7" s="1"/>
  <c r="AK242" i="7" s="1"/>
  <c r="AL242" i="7" s="1"/>
  <c r="X92" i="7"/>
  <c r="AG241" i="7"/>
  <c r="AI240" i="7"/>
  <c r="AG128" i="7"/>
  <c r="AH128" i="7" s="1"/>
  <c r="AJ128" i="7" s="1"/>
  <c r="AK128" i="7" s="1"/>
  <c r="AL128" i="7" s="1"/>
  <c r="AI266" i="7"/>
  <c r="AI167" i="7"/>
  <c r="AK167" i="7" s="1"/>
  <c r="AL167" i="7" s="1"/>
  <c r="AI324" i="7"/>
  <c r="AI309" i="7"/>
  <c r="AK309" i="7" s="1"/>
  <c r="AL309" i="7" s="1"/>
  <c r="AF327" i="7"/>
  <c r="AI327" i="7" s="1"/>
  <c r="AI308" i="7"/>
  <c r="AK308" i="7" s="1"/>
  <c r="AL308" i="7" s="1"/>
  <c r="AI313" i="7"/>
  <c r="AI244" i="7"/>
  <c r="Z79" i="7"/>
  <c r="AI133" i="7"/>
  <c r="AK133" i="7" s="1"/>
  <c r="AL133" i="7" s="1"/>
  <c r="AH297" i="7"/>
  <c r="AJ297" i="7" s="1"/>
  <c r="AK297" i="7" s="1"/>
  <c r="AL297" i="7" s="1"/>
  <c r="AI251" i="7"/>
  <c r="AK202" i="7"/>
  <c r="AL202" i="7" s="1"/>
  <c r="AG247" i="7"/>
  <c r="AH247" i="7" s="1"/>
  <c r="AJ247" i="7" s="1"/>
  <c r="AK247" i="7" s="1"/>
  <c r="AL247" i="7" s="1"/>
  <c r="AI194" i="7"/>
  <c r="AK194" i="7" s="1"/>
  <c r="AL194" i="7" s="1"/>
  <c r="AI196" i="7"/>
  <c r="AK196" i="7" s="1"/>
  <c r="AL196" i="7" s="1"/>
  <c r="AJ252" i="7"/>
  <c r="AK252" i="7" s="1"/>
  <c r="AL252" i="7" s="1"/>
  <c r="AI292" i="7"/>
  <c r="Z90" i="7"/>
  <c r="AI303" i="7"/>
  <c r="AK303" i="7" s="1"/>
  <c r="AL303" i="7" s="1"/>
  <c r="AI284" i="7"/>
  <c r="AG220" i="7"/>
  <c r="AA90" i="7"/>
  <c r="AJ223" i="7"/>
  <c r="AI301" i="7"/>
  <c r="AI258" i="7"/>
  <c r="AI248" i="7"/>
  <c r="AK248" i="7" s="1"/>
  <c r="AL248" i="7" s="1"/>
  <c r="AI185" i="7"/>
  <c r="AK185" i="7" s="1"/>
  <c r="AL185" i="7" s="1"/>
  <c r="AI176" i="7"/>
  <c r="AK176" i="7" s="1"/>
  <c r="AL176" i="7" s="1"/>
  <c r="AI304" i="7"/>
  <c r="AI223" i="7"/>
  <c r="AI263" i="7"/>
  <c r="AI293" i="7"/>
  <c r="AK293" i="7" s="1"/>
  <c r="AL293" i="7" s="1"/>
  <c r="AI283" i="7"/>
  <c r="AI296" i="7"/>
  <c r="AI163" i="7"/>
  <c r="AI229" i="7"/>
  <c r="AI186" i="7"/>
  <c r="V69" i="7"/>
  <c r="AI213" i="7"/>
  <c r="AI259" i="7"/>
  <c r="AI281" i="7"/>
  <c r="AI190" i="7"/>
  <c r="AK190" i="7" s="1"/>
  <c r="AL190" i="7" s="1"/>
  <c r="AI260" i="7"/>
  <c r="AI274" i="7"/>
  <c r="AI169" i="7"/>
  <c r="AI181" i="7"/>
  <c r="AK181" i="7" s="1"/>
  <c r="AL181" i="7" s="1"/>
  <c r="AI221" i="7"/>
  <c r="AK221" i="7" s="1"/>
  <c r="AL221" i="7" s="1"/>
  <c r="V80" i="7"/>
  <c r="V77" i="7"/>
  <c r="V68" i="7"/>
  <c r="AK230" i="7"/>
  <c r="AL230" i="7" s="1"/>
  <c r="AI239" i="7"/>
  <c r="V67" i="7"/>
  <c r="AH301" i="7"/>
  <c r="AJ301" i="7" s="1"/>
  <c r="AK301" i="7" s="1"/>
  <c r="AL301" i="7" s="1"/>
  <c r="AI312" i="7"/>
  <c r="AK255" i="7"/>
  <c r="AL255" i="7" s="1"/>
  <c r="AI257" i="7"/>
  <c r="AI129" i="7"/>
  <c r="Z68" i="7"/>
  <c r="AI307" i="7"/>
  <c r="AK307" i="7" s="1"/>
  <c r="AL307" i="7" s="1"/>
  <c r="AI291" i="7"/>
  <c r="AK291" i="7" s="1"/>
  <c r="AL291" i="7" s="1"/>
  <c r="AG157" i="7"/>
  <c r="AH157" i="7" s="1"/>
  <c r="AI203" i="7"/>
  <c r="AK197" i="7"/>
  <c r="AL197" i="7" s="1"/>
  <c r="AI164" i="7"/>
  <c r="AG153" i="7"/>
  <c r="AH153" i="7" s="1"/>
  <c r="AG159" i="7"/>
  <c r="AI165" i="7"/>
  <c r="AG149" i="7"/>
  <c r="AH149" i="7" s="1"/>
  <c r="AK305" i="7"/>
  <c r="AL305" i="7" s="1"/>
  <c r="AI282" i="7"/>
  <c r="AK228" i="7"/>
  <c r="AL228" i="7" s="1"/>
  <c r="AK195" i="7"/>
  <c r="AL195" i="7" s="1"/>
  <c r="AI161" i="7"/>
  <c r="AG145" i="7"/>
  <c r="AG155" i="7"/>
  <c r="AH155" i="7" s="1"/>
  <c r="L51" i="7"/>
  <c r="AG299" i="7"/>
  <c r="AH299" i="7" s="1"/>
  <c r="AJ299" i="7" s="1"/>
  <c r="AK299" i="7" s="1"/>
  <c r="AL299" i="7" s="1"/>
  <c r="AI275" i="7"/>
  <c r="AI273" i="7"/>
  <c r="AI191" i="7"/>
  <c r="AG151" i="7"/>
  <c r="AH151" i="7" s="1"/>
  <c r="AJ198" i="7"/>
  <c r="AK198" i="7" s="1"/>
  <c r="AL198" i="7" s="1"/>
  <c r="AI315" i="7"/>
  <c r="AK315" i="7" s="1"/>
  <c r="AL315" i="7" s="1"/>
  <c r="AK289" i="7"/>
  <c r="AL289" i="7" s="1"/>
  <c r="AK132" i="7"/>
  <c r="AL132" i="7" s="1"/>
  <c r="AI326" i="7"/>
  <c r="AI318" i="7"/>
  <c r="AI267" i="7"/>
  <c r="AI265" i="7"/>
  <c r="AI276" i="7"/>
  <c r="AG141" i="7"/>
  <c r="AH141" i="7" s="1"/>
  <c r="AG126" i="7"/>
  <c r="AH126" i="7" s="1"/>
  <c r="AJ126" i="7" s="1"/>
  <c r="AK126" i="7" s="1"/>
  <c r="AL126" i="7" s="1"/>
  <c r="AH173" i="7"/>
  <c r="AJ173" i="7" s="1"/>
  <c r="AK173" i="7" s="1"/>
  <c r="AL173" i="7" s="1"/>
  <c r="O51" i="7"/>
  <c r="G51" i="7"/>
  <c r="Z47" i="7"/>
  <c r="Z98" i="7" s="1"/>
  <c r="T47" i="7"/>
  <c r="T98" i="7" s="1"/>
  <c r="AA47" i="7"/>
  <c r="AA98" i="7" s="1"/>
  <c r="Y47" i="7"/>
  <c r="Y98" i="7" s="1"/>
  <c r="AB47" i="7"/>
  <c r="AB98" i="7" s="1"/>
  <c r="X47" i="7"/>
  <c r="X98" i="7" s="1"/>
  <c r="AC47" i="7"/>
  <c r="AC98" i="7" s="1"/>
  <c r="W47" i="7"/>
  <c r="W98" i="7" s="1"/>
  <c r="AD47" i="7"/>
  <c r="AD98" i="7" s="1"/>
  <c r="V47" i="7"/>
  <c r="V98" i="7" s="1"/>
  <c r="U47" i="7"/>
  <c r="U98" i="7" s="1"/>
  <c r="S47" i="7"/>
  <c r="S98" i="7" s="1"/>
  <c r="U38" i="7"/>
  <c r="AE38" i="7"/>
  <c r="V85" i="7"/>
  <c r="V83" i="7"/>
  <c r="V76" i="7"/>
  <c r="V94" i="7"/>
  <c r="V79" i="7"/>
  <c r="V74" i="7"/>
  <c r="V88" i="7"/>
  <c r="Y38" i="7"/>
  <c r="V72" i="7"/>
  <c r="V86" i="7"/>
  <c r="V84" i="7"/>
  <c r="V81" i="7"/>
  <c r="V70" i="7"/>
  <c r="J51" i="7"/>
  <c r="V90" i="7"/>
  <c r="AE41" i="7"/>
  <c r="AE46" i="7" s="1"/>
  <c r="R51" i="7"/>
  <c r="N51" i="7"/>
  <c r="Q51" i="7"/>
  <c r="AA38" i="7"/>
  <c r="AC70" i="7"/>
  <c r="AD92" i="7"/>
  <c r="AC94" i="7"/>
  <c r="M51" i="7"/>
  <c r="Z70" i="7"/>
  <c r="I51" i="7"/>
  <c r="S90" i="7"/>
  <c r="S72" i="7"/>
  <c r="U92" i="7"/>
  <c r="AA94" i="7"/>
  <c r="AB90" i="7"/>
  <c r="AG39" i="7"/>
  <c r="Z67" i="7"/>
  <c r="S85" i="7"/>
  <c r="S83" i="7"/>
  <c r="S69" i="7"/>
  <c r="AB79" i="7"/>
  <c r="U88" i="7"/>
  <c r="S80" i="7"/>
  <c r="S94" i="7"/>
  <c r="S88" i="7"/>
  <c r="W85" i="7"/>
  <c r="W80" i="7"/>
  <c r="W70" i="7"/>
  <c r="AG38" i="7"/>
  <c r="U94" i="7"/>
  <c r="S68" i="7"/>
  <c r="AB83" i="7"/>
  <c r="U44" i="7"/>
  <c r="AC68" i="7"/>
  <c r="S92" i="7"/>
  <c r="S76" i="7"/>
  <c r="S77" i="7"/>
  <c r="AK39" i="7"/>
  <c r="W83" i="7"/>
  <c r="W77" i="7"/>
  <c r="W68" i="7"/>
  <c r="S79" i="7"/>
  <c r="S70" i="7"/>
  <c r="AB88" i="7"/>
  <c r="AD38" i="7"/>
  <c r="AC67" i="7"/>
  <c r="U39" i="7"/>
  <c r="S86" i="7"/>
  <c r="S84" i="7"/>
  <c r="S81" i="7"/>
  <c r="S74" i="7"/>
  <c r="S67" i="7"/>
  <c r="AC83" i="7"/>
  <c r="V38" i="7"/>
  <c r="AB38" i="7"/>
  <c r="Z74" i="7"/>
  <c r="Z81" i="7"/>
  <c r="AH135" i="7"/>
  <c r="AJ135" i="7" s="1"/>
  <c r="AH124" i="7"/>
  <c r="AJ124" i="7" s="1"/>
  <c r="AH257" i="7"/>
  <c r="AJ257" i="7" s="1"/>
  <c r="AK257" i="7" s="1"/>
  <c r="AL257" i="7" s="1"/>
  <c r="AH164" i="7"/>
  <c r="AJ164" i="7" s="1"/>
  <c r="AK164" i="7" s="1"/>
  <c r="AL164" i="7" s="1"/>
  <c r="AG34" i="7"/>
  <c r="AH226" i="7"/>
  <c r="AJ226" i="7" s="1"/>
  <c r="AH147" i="7"/>
  <c r="AJ147" i="7" s="1"/>
  <c r="AK179" i="7"/>
  <c r="AL179" i="7" s="1"/>
  <c r="AH150" i="7"/>
  <c r="AJ150" i="7" s="1"/>
  <c r="Y66" i="7"/>
  <c r="Y11" i="7"/>
  <c r="X84" i="7"/>
  <c r="AD67" i="7"/>
  <c r="AD84" i="7"/>
  <c r="U77" i="7"/>
  <c r="AE17" i="7"/>
  <c r="AC66" i="7"/>
  <c r="AC11" i="7"/>
  <c r="AB11" i="7"/>
  <c r="AB66" i="7"/>
  <c r="T76" i="7"/>
  <c r="AA79" i="7"/>
  <c r="AA70" i="7"/>
  <c r="AI320" i="7"/>
  <c r="AK300" i="7"/>
  <c r="AL300" i="7" s="1"/>
  <c r="AK295" i="7"/>
  <c r="AL295" i="7" s="1"/>
  <c r="AI322" i="7"/>
  <c r="AJ266" i="7"/>
  <c r="AK266" i="7" s="1"/>
  <c r="AL266" i="7" s="1"/>
  <c r="AI290" i="7"/>
  <c r="AI261" i="7"/>
  <c r="AI280" i="7"/>
  <c r="AK236" i="7"/>
  <c r="AL236" i="7" s="1"/>
  <c r="AJ312" i="7"/>
  <c r="AK312" i="7" s="1"/>
  <c r="AL312" i="7" s="1"/>
  <c r="AH259" i="7"/>
  <c r="AJ259" i="7" s="1"/>
  <c r="AI302" i="7"/>
  <c r="AI278" i="7"/>
  <c r="AJ243" i="7"/>
  <c r="AK243" i="7" s="1"/>
  <c r="AL243" i="7" s="1"/>
  <c r="AJ296" i="7"/>
  <c r="AK256" i="7"/>
  <c r="AL256" i="7" s="1"/>
  <c r="AA249" i="7"/>
  <c r="AK177" i="7"/>
  <c r="AL177" i="7" s="1"/>
  <c r="AI212" i="7"/>
  <c r="AK168" i="7"/>
  <c r="AL168" i="7" s="1"/>
  <c r="AK175" i="7"/>
  <c r="AL175" i="7" s="1"/>
  <c r="AJ172" i="7"/>
  <c r="AI188" i="7"/>
  <c r="AJ186" i="7"/>
  <c r="AK186" i="7" s="1"/>
  <c r="AL186" i="7" s="1"/>
  <c r="AF139" i="7"/>
  <c r="AI139" i="7" s="1"/>
  <c r="AI135" i="7"/>
  <c r="AG134" i="7"/>
  <c r="AI147" i="7"/>
  <c r="W94" i="7"/>
  <c r="S46" i="7"/>
  <c r="S44" i="7"/>
  <c r="AI131" i="7"/>
  <c r="Y46" i="7"/>
  <c r="Y44" i="7"/>
  <c r="X46" i="7"/>
  <c r="X44" i="7"/>
  <c r="Y84" i="7"/>
  <c r="Y79" i="7"/>
  <c r="Y72" i="7"/>
  <c r="P48" i="7"/>
  <c r="P71" i="7"/>
  <c r="P42" i="7"/>
  <c r="P13" i="7"/>
  <c r="AC44" i="7"/>
  <c r="X90" i="7"/>
  <c r="AC88" i="7"/>
  <c r="H48" i="7"/>
  <c r="H71" i="7"/>
  <c r="H42" i="7"/>
  <c r="H13" i="7"/>
  <c r="AH39" i="7"/>
  <c r="W86" i="7"/>
  <c r="W76" i="7"/>
  <c r="W67" i="7"/>
  <c r="AD66" i="7"/>
  <c r="AD11" i="7"/>
  <c r="AE37" i="7"/>
  <c r="AF37" i="7" s="1"/>
  <c r="AF97" i="7" s="1"/>
  <c r="U84" i="7"/>
  <c r="AE24" i="7"/>
  <c r="AF24" i="7" s="1"/>
  <c r="AG24" i="7" s="1"/>
  <c r="U80" i="7"/>
  <c r="AE20" i="7"/>
  <c r="AF20" i="7" s="1"/>
  <c r="AC76" i="7"/>
  <c r="U70" i="7"/>
  <c r="AE10" i="7"/>
  <c r="AF10" i="7" s="1"/>
  <c r="U66" i="7"/>
  <c r="AE6" i="7"/>
  <c r="AF6" i="7" s="1"/>
  <c r="AG6" i="7" s="1"/>
  <c r="AH6" i="7" s="1"/>
  <c r="U11" i="7"/>
  <c r="AB94" i="7"/>
  <c r="Z76" i="7"/>
  <c r="AB81" i="7"/>
  <c r="AB74" i="7"/>
  <c r="AC90" i="7"/>
  <c r="AA86" i="7"/>
  <c r="AA84" i="7"/>
  <c r="AA81" i="7"/>
  <c r="AA74" i="7"/>
  <c r="AA67" i="7"/>
  <c r="Z84" i="7"/>
  <c r="AH279" i="7"/>
  <c r="AJ279" i="7" s="1"/>
  <c r="AI174" i="7"/>
  <c r="T44" i="7"/>
  <c r="T46" i="7"/>
  <c r="AA46" i="7"/>
  <c r="AA44" i="7"/>
  <c r="V44" i="7"/>
  <c r="V46" i="7"/>
  <c r="Y74" i="7"/>
  <c r="AB143" i="7"/>
  <c r="T143" i="7"/>
  <c r="Z143" i="7"/>
  <c r="X143" i="7"/>
  <c r="U143" i="7"/>
  <c r="AE143" i="7" s="1"/>
  <c r="S143" i="7"/>
  <c r="AD143" i="7"/>
  <c r="AC143" i="7"/>
  <c r="AA143" i="7"/>
  <c r="Y143" i="7"/>
  <c r="W143" i="7"/>
  <c r="V143" i="7"/>
  <c r="AA88" i="7"/>
  <c r="AK317" i="7"/>
  <c r="AL317" i="7" s="1"/>
  <c r="AJ290" i="7"/>
  <c r="AJ280" i="7"/>
  <c r="AJ302" i="7"/>
  <c r="AH225" i="7"/>
  <c r="AJ225" i="7" s="1"/>
  <c r="AK225" i="7" s="1"/>
  <c r="AL225" i="7" s="1"/>
  <c r="AH245" i="7"/>
  <c r="AJ245" i="7" s="1"/>
  <c r="AK245" i="7" s="1"/>
  <c r="AL245" i="7" s="1"/>
  <c r="T249" i="7"/>
  <c r="AH251" i="7"/>
  <c r="AJ251" i="7" s="1"/>
  <c r="AJ166" i="7"/>
  <c r="AI166" i="7"/>
  <c r="AK189" i="7"/>
  <c r="AL189" i="7" s="1"/>
  <c r="AI180" i="7"/>
  <c r="AH212" i="7"/>
  <c r="AJ212" i="7" s="1"/>
  <c r="AK171" i="7"/>
  <c r="AL171" i="7" s="1"/>
  <c r="AH193" i="7"/>
  <c r="AJ193" i="7" s="1"/>
  <c r="AG160" i="7"/>
  <c r="AG130" i="7"/>
  <c r="AI125" i="7"/>
  <c r="AB39" i="7"/>
  <c r="Q71" i="7"/>
  <c r="Q42" i="7"/>
  <c r="Q13" i="7"/>
  <c r="Q48" i="7"/>
  <c r="X67" i="7"/>
  <c r="X81" i="7"/>
  <c r="X70" i="7"/>
  <c r="X38" i="7"/>
  <c r="X122" i="7"/>
  <c r="W122" i="7"/>
  <c r="AB122" i="7"/>
  <c r="T122" i="7"/>
  <c r="Y122" i="7"/>
  <c r="V122" i="7"/>
  <c r="U122" i="7"/>
  <c r="AE122" i="7" s="1"/>
  <c r="S122" i="7"/>
  <c r="AD122" i="7"/>
  <c r="AC122" i="7"/>
  <c r="AA122" i="7"/>
  <c r="Z122" i="7"/>
  <c r="X119" i="7"/>
  <c r="W119" i="7"/>
  <c r="AB119" i="7"/>
  <c r="T119" i="7"/>
  <c r="AD119" i="7"/>
  <c r="AC119" i="7"/>
  <c r="AA119" i="7"/>
  <c r="Z119" i="7"/>
  <c r="Y119" i="7"/>
  <c r="V119" i="7"/>
  <c r="U119" i="7"/>
  <c r="AE119" i="7" s="1"/>
  <c r="S119" i="7"/>
  <c r="W74" i="7"/>
  <c r="W66" i="7"/>
  <c r="W11" i="7"/>
  <c r="T94" i="7"/>
  <c r="AD80" i="7"/>
  <c r="AD77" i="7"/>
  <c r="AD69" i="7"/>
  <c r="U90" i="7"/>
  <c r="AE30" i="7"/>
  <c r="AF30" i="7" s="1"/>
  <c r="AB142" i="7"/>
  <c r="T142" i="7"/>
  <c r="Z142" i="7"/>
  <c r="X142" i="7"/>
  <c r="AA142" i="7"/>
  <c r="Y142" i="7"/>
  <c r="W142" i="7"/>
  <c r="V142" i="7"/>
  <c r="U142" i="7"/>
  <c r="AE142" i="7" s="1"/>
  <c r="S142" i="7"/>
  <c r="AD142" i="7"/>
  <c r="AC142" i="7"/>
  <c r="U76" i="7"/>
  <c r="AE16" i="7"/>
  <c r="AF16" i="7" s="1"/>
  <c r="AG16" i="7" s="1"/>
  <c r="AH16" i="7" s="1"/>
  <c r="AC69" i="7"/>
  <c r="T72" i="7"/>
  <c r="T81" i="7"/>
  <c r="T74" i="7"/>
  <c r="Z77" i="7"/>
  <c r="AC85" i="7"/>
  <c r="W90" i="7"/>
  <c r="X79" i="7"/>
  <c r="X72" i="7"/>
  <c r="AD86" i="7"/>
  <c r="AD81" i="7"/>
  <c r="U81" i="7"/>
  <c r="AE21" i="7"/>
  <c r="AF21" i="7" s="1"/>
  <c r="T83" i="7"/>
  <c r="T11" i="7"/>
  <c r="T66" i="7"/>
  <c r="AK232" i="7"/>
  <c r="AL232" i="7" s="1"/>
  <c r="AH261" i="7"/>
  <c r="AJ261" i="7" s="1"/>
  <c r="AK254" i="7"/>
  <c r="AL254" i="7" s="1"/>
  <c r="AJ278" i="7"/>
  <c r="AK325" i="7"/>
  <c r="AL325" i="7" s="1"/>
  <c r="AK316" i="7"/>
  <c r="AL316" i="7" s="1"/>
  <c r="AJ324" i="7"/>
  <c r="AJ304" i="7"/>
  <c r="AK304" i="7" s="1"/>
  <c r="AL304" i="7" s="1"/>
  <c r="AJ258" i="7"/>
  <c r="AK258" i="7" s="1"/>
  <c r="AL258" i="7" s="1"/>
  <c r="AI285" i="7"/>
  <c r="AI314" i="7"/>
  <c r="AH283" i="7"/>
  <c r="AJ283" i="7" s="1"/>
  <c r="AK283" i="7" s="1"/>
  <c r="AL283" i="7" s="1"/>
  <c r="Z249" i="7"/>
  <c r="AI298" i="7"/>
  <c r="AI270" i="7"/>
  <c r="AH281" i="7"/>
  <c r="AJ281" i="7" s="1"/>
  <c r="AK246" i="7"/>
  <c r="AL246" i="7" s="1"/>
  <c r="AF222" i="7"/>
  <c r="AI222" i="7" s="1"/>
  <c r="AK239" i="7"/>
  <c r="AL239" i="7" s="1"/>
  <c r="AB249" i="7"/>
  <c r="AH203" i="7"/>
  <c r="AJ203" i="7" s="1"/>
  <c r="AK169" i="7"/>
  <c r="AL169" i="7" s="1"/>
  <c r="AK215" i="7"/>
  <c r="AL215" i="7" s="1"/>
  <c r="AH191" i="7"/>
  <c r="AJ191" i="7" s="1"/>
  <c r="AK191" i="7" s="1"/>
  <c r="AL191" i="7" s="1"/>
  <c r="AI310" i="7"/>
  <c r="AH233" i="7"/>
  <c r="AJ233" i="7" s="1"/>
  <c r="AK233" i="7" s="1"/>
  <c r="AL233" i="7" s="1"/>
  <c r="AI172" i="7"/>
  <c r="AK172" i="7" s="1"/>
  <c r="AL172" i="7" s="1"/>
  <c r="AK211" i="7"/>
  <c r="AL211" i="7" s="1"/>
  <c r="AI193" i="7"/>
  <c r="AF140" i="7"/>
  <c r="AG140" i="7" s="1"/>
  <c r="AH140" i="7" s="1"/>
  <c r="AH263" i="7"/>
  <c r="AJ263" i="7" s="1"/>
  <c r="AK263" i="7" s="1"/>
  <c r="AL263" i="7" s="1"/>
  <c r="AG148" i="7"/>
  <c r="AJ129" i="7"/>
  <c r="AI124" i="7"/>
  <c r="W39" i="7"/>
  <c r="AK38" i="7"/>
  <c r="T39" i="7"/>
  <c r="AD88" i="7"/>
  <c r="Y81" i="7"/>
  <c r="I71" i="7"/>
  <c r="I42" i="7"/>
  <c r="I13" i="7"/>
  <c r="I48" i="7"/>
  <c r="X66" i="7"/>
  <c r="X11" i="7"/>
  <c r="X85" i="7"/>
  <c r="X80" i="7"/>
  <c r="X69" i="7"/>
  <c r="Z38" i="7"/>
  <c r="W84" i="7"/>
  <c r="W79" i="7"/>
  <c r="W72" i="7"/>
  <c r="AD72" i="7"/>
  <c r="Z88" i="7"/>
  <c r="X88" i="7"/>
  <c r="AF28" i="7"/>
  <c r="AG28" i="7" s="1"/>
  <c r="AH28" i="7" s="1"/>
  <c r="U86" i="7"/>
  <c r="AE26" i="7"/>
  <c r="AF26" i="7" s="1"/>
  <c r="AG26" i="7" s="1"/>
  <c r="AC74" i="7"/>
  <c r="U69" i="7"/>
  <c r="AE9" i="7"/>
  <c r="AF9" i="7" s="1"/>
  <c r="AG9" i="7" s="1"/>
  <c r="L42" i="7"/>
  <c r="L48" i="7"/>
  <c r="L71" i="7"/>
  <c r="L13" i="7"/>
  <c r="T80" i="7"/>
  <c r="AB72" i="7"/>
  <c r="Z85" i="7"/>
  <c r="Z69" i="7"/>
  <c r="AE36" i="7"/>
  <c r="AE94" i="7" s="1"/>
  <c r="K51" i="7"/>
  <c r="AA69" i="7"/>
  <c r="Z92" i="7"/>
  <c r="Z72" i="7"/>
  <c r="AB80" i="7"/>
  <c r="Z86" i="7"/>
  <c r="AH269" i="7"/>
  <c r="AJ269" i="7" s="1"/>
  <c r="AJ174" i="7"/>
  <c r="AK292" i="7"/>
  <c r="AL292" i="7" s="1"/>
  <c r="AK324" i="7"/>
  <c r="AL324" i="7" s="1"/>
  <c r="AH322" i="7"/>
  <c r="AJ322" i="7" s="1"/>
  <c r="AH285" i="7"/>
  <c r="AJ285" i="7" s="1"/>
  <c r="AJ270" i="7"/>
  <c r="AH237" i="7"/>
  <c r="AJ237" i="7" s="1"/>
  <c r="AK237" i="7" s="1"/>
  <c r="AL237" i="7" s="1"/>
  <c r="U249" i="7"/>
  <c r="AE249" i="7" s="1"/>
  <c r="AH241" i="7"/>
  <c r="AJ241" i="7" s="1"/>
  <c r="AK241" i="7" s="1"/>
  <c r="AL241" i="7" s="1"/>
  <c r="AH201" i="7"/>
  <c r="AJ201" i="7" s="1"/>
  <c r="AK219" i="7"/>
  <c r="AL219" i="7" s="1"/>
  <c r="AK163" i="7"/>
  <c r="AL163" i="7" s="1"/>
  <c r="AI214" i="7"/>
  <c r="AH162" i="7"/>
  <c r="AJ162" i="7" s="1"/>
  <c r="AK162" i="7" s="1"/>
  <c r="AL162" i="7" s="1"/>
  <c r="AJ170" i="7"/>
  <c r="AH161" i="7"/>
  <c r="AJ161" i="7" s="1"/>
  <c r="AG158" i="7"/>
  <c r="AG156" i="7"/>
  <c r="Z39" i="7"/>
  <c r="Y39" i="7"/>
  <c r="X39" i="7"/>
  <c r="AD39" i="7"/>
  <c r="V39" i="7"/>
  <c r="S39" i="7"/>
  <c r="W46" i="7"/>
  <c r="W44" i="7"/>
  <c r="Y85" i="7"/>
  <c r="Y80" i="7"/>
  <c r="Y70" i="7"/>
  <c r="Y90" i="7"/>
  <c r="X68" i="7"/>
  <c r="X120" i="7"/>
  <c r="W120" i="7"/>
  <c r="AB120" i="7"/>
  <c r="T120" i="7"/>
  <c r="Y120" i="7"/>
  <c r="V120" i="7"/>
  <c r="U120" i="7"/>
  <c r="AE120" i="7" s="1"/>
  <c r="S120" i="7"/>
  <c r="AD120" i="7"/>
  <c r="AC120" i="7"/>
  <c r="AA120" i="7"/>
  <c r="Z120" i="7"/>
  <c r="O48" i="7"/>
  <c r="O71" i="7"/>
  <c r="O42" i="7"/>
  <c r="O13" i="7"/>
  <c r="N48" i="7"/>
  <c r="N71" i="7"/>
  <c r="N42" i="7"/>
  <c r="N13" i="7"/>
  <c r="AI39" i="7"/>
  <c r="AD85" i="7"/>
  <c r="AD83" i="7"/>
  <c r="AD76" i="7"/>
  <c r="AJ38" i="7"/>
  <c r="U83" i="7"/>
  <c r="AE23" i="7"/>
  <c r="AF23" i="7" s="1"/>
  <c r="AG23" i="7" s="1"/>
  <c r="U79" i="7"/>
  <c r="AE19" i="7"/>
  <c r="U74" i="7"/>
  <c r="AE14" i="7"/>
  <c r="AF14" i="7" s="1"/>
  <c r="AB70" i="7"/>
  <c r="AA39" i="7"/>
  <c r="T79" i="7"/>
  <c r="T70" i="7"/>
  <c r="AA80" i="7"/>
  <c r="AA77" i="7"/>
  <c r="AA72" i="7"/>
  <c r="AA66" i="7"/>
  <c r="AA11" i="7"/>
  <c r="J71" i="7"/>
  <c r="J42" i="7"/>
  <c r="J48" i="7"/>
  <c r="J13" i="7"/>
  <c r="W88" i="7"/>
  <c r="AB84" i="7"/>
  <c r="AC80" i="7"/>
  <c r="AH227" i="7"/>
  <c r="AJ227" i="7" s="1"/>
  <c r="AK227" i="7" s="1"/>
  <c r="AL227" i="7" s="1"/>
  <c r="AH231" i="7"/>
  <c r="AJ231" i="7" s="1"/>
  <c r="AK231" i="7" s="1"/>
  <c r="AL231" i="7" s="1"/>
  <c r="AJ141" i="7"/>
  <c r="AK141" i="7" s="1"/>
  <c r="AL141" i="7" s="1"/>
  <c r="AJ314" i="7"/>
  <c r="AJ298" i="7"/>
  <c r="AK321" i="7"/>
  <c r="AL321" i="7" s="1"/>
  <c r="AJ326" i="7"/>
  <c r="AJ282" i="7"/>
  <c r="AK282" i="7" s="1"/>
  <c r="AL282" i="7" s="1"/>
  <c r="AI277" i="7"/>
  <c r="AD249" i="7"/>
  <c r="AH275" i="7"/>
  <c r="AJ275" i="7" s="1"/>
  <c r="AK275" i="7" s="1"/>
  <c r="AL275" i="7" s="1"/>
  <c r="AK244" i="7"/>
  <c r="AL244" i="7" s="1"/>
  <c r="AI262" i="7"/>
  <c r="AH273" i="7"/>
  <c r="AJ273" i="7" s="1"/>
  <c r="AK273" i="7" s="1"/>
  <c r="AL273" i="7" s="1"/>
  <c r="AK238" i="7"/>
  <c r="AL238" i="7" s="1"/>
  <c r="AJ284" i="7"/>
  <c r="AK284" i="7" s="1"/>
  <c r="AL284" i="7" s="1"/>
  <c r="AK199" i="7"/>
  <c r="AL199" i="7" s="1"/>
  <c r="AI271" i="7"/>
  <c r="AI226" i="7"/>
  <c r="AK184" i="7"/>
  <c r="AL184" i="7" s="1"/>
  <c r="AI287" i="7"/>
  <c r="AK200" i="7"/>
  <c r="AL200" i="7" s="1"/>
  <c r="AI306" i="7"/>
  <c r="AG224" i="7"/>
  <c r="AJ188" i="7"/>
  <c r="AI264" i="7"/>
  <c r="AK218" i="7"/>
  <c r="AL218" i="7" s="1"/>
  <c r="AJ272" i="7"/>
  <c r="AK272" i="7" s="1"/>
  <c r="AL272" i="7" s="1"/>
  <c r="AK192" i="7"/>
  <c r="AL192" i="7" s="1"/>
  <c r="AH159" i="7"/>
  <c r="AJ159" i="7" s="1"/>
  <c r="AK159" i="7" s="1"/>
  <c r="AL159" i="7" s="1"/>
  <c r="AI170" i="7"/>
  <c r="AK170" i="7" s="1"/>
  <c r="AL170" i="7" s="1"/>
  <c r="AH146" i="7"/>
  <c r="AJ146" i="7" s="1"/>
  <c r="AJ260" i="7"/>
  <c r="AI146" i="7"/>
  <c r="AG154" i="7"/>
  <c r="AI127" i="7"/>
  <c r="AJ155" i="7"/>
  <c r="AK155" i="7" s="1"/>
  <c r="AL155" i="7" s="1"/>
  <c r="AG152" i="7"/>
  <c r="AI38" i="7"/>
  <c r="Y92" i="7"/>
  <c r="Y69" i="7"/>
  <c r="R71" i="7"/>
  <c r="R42" i="7"/>
  <c r="R48" i="7"/>
  <c r="R13" i="7"/>
  <c r="T90" i="7"/>
  <c r="X83" i="7"/>
  <c r="X77" i="7"/>
  <c r="AC38" i="7"/>
  <c r="W92" i="7"/>
  <c r="X123" i="7"/>
  <c r="W123" i="7"/>
  <c r="AB123" i="7"/>
  <c r="T123" i="7"/>
  <c r="AD123" i="7"/>
  <c r="AC123" i="7"/>
  <c r="AA123" i="7"/>
  <c r="Z123" i="7"/>
  <c r="Y123" i="7"/>
  <c r="V123" i="7"/>
  <c r="U123" i="7"/>
  <c r="AE123" i="7" s="1"/>
  <c r="S123" i="7"/>
  <c r="W81" i="7"/>
  <c r="G48" i="7"/>
  <c r="G71" i="7"/>
  <c r="G42" i="7"/>
  <c r="G13" i="7"/>
  <c r="AD70" i="7"/>
  <c r="V66" i="7"/>
  <c r="V11" i="7"/>
  <c r="AC72" i="7"/>
  <c r="U68" i="7"/>
  <c r="AE8" i="7"/>
  <c r="AF8" i="7" s="1"/>
  <c r="T69" i="7"/>
  <c r="AB92" i="7"/>
  <c r="T86" i="7"/>
  <c r="AB77" i="7"/>
  <c r="AB69" i="7"/>
  <c r="Z66" i="7"/>
  <c r="Z11" i="7"/>
  <c r="AI34" i="7"/>
  <c r="AA85" i="7"/>
  <c r="AA83" i="7"/>
  <c r="S66" i="7"/>
  <c r="S11" i="7"/>
  <c r="AC86" i="7"/>
  <c r="Z80" i="7"/>
  <c r="AJ294" i="7"/>
  <c r="AJ131" i="7"/>
  <c r="AK319" i="7"/>
  <c r="AL319" i="7" s="1"/>
  <c r="AH286" i="7"/>
  <c r="AJ286" i="7" s="1"/>
  <c r="AH277" i="7"/>
  <c r="AJ277" i="7" s="1"/>
  <c r="X249" i="7"/>
  <c r="V249" i="7"/>
  <c r="AH287" i="7"/>
  <c r="AJ287" i="7" s="1"/>
  <c r="AI182" i="7"/>
  <c r="AI201" i="7"/>
  <c r="AK187" i="7"/>
  <c r="AL187" i="7" s="1"/>
  <c r="AH145" i="7"/>
  <c r="AJ145" i="7" s="1"/>
  <c r="AK145" i="7" s="1"/>
  <c r="AL145" i="7" s="1"/>
  <c r="AH165" i="7"/>
  <c r="AJ165" i="7" s="1"/>
  <c r="AK165" i="7" s="1"/>
  <c r="AL165" i="7" s="1"/>
  <c r="AH144" i="7"/>
  <c r="AJ144" i="7" s="1"/>
  <c r="AK144" i="7" s="1"/>
  <c r="AL144" i="7" s="1"/>
  <c r="AJ125" i="7"/>
  <c r="AJ178" i="7"/>
  <c r="AJ149" i="7"/>
  <c r="AK149" i="7" s="1"/>
  <c r="AL149" i="7" s="1"/>
  <c r="AI150" i="7"/>
  <c r="Y83" i="7"/>
  <c r="Y77" i="7"/>
  <c r="Y68" i="7"/>
  <c r="X86" i="7"/>
  <c r="X76" i="7"/>
  <c r="AE39" i="7"/>
  <c r="AD79" i="7"/>
  <c r="AD74" i="7"/>
  <c r="Y88" i="7"/>
  <c r="U85" i="7"/>
  <c r="AE25" i="7"/>
  <c r="AF25" i="7" s="1"/>
  <c r="U72" i="7"/>
  <c r="AE12" i="7"/>
  <c r="T68" i="7"/>
  <c r="AJ39" i="7"/>
  <c r="T92" i="7"/>
  <c r="T85" i="7"/>
  <c r="T77" i="7"/>
  <c r="AB68" i="7"/>
  <c r="AA68" i="7"/>
  <c r="AC84" i="7"/>
  <c r="AC79" i="7"/>
  <c r="AJ288" i="7"/>
  <c r="AJ127" i="7"/>
  <c r="AK323" i="7"/>
  <c r="AL323" i="7" s="1"/>
  <c r="AK313" i="7"/>
  <c r="AL313" i="7" s="1"/>
  <c r="AJ262" i="7"/>
  <c r="AK235" i="7"/>
  <c r="AL235" i="7" s="1"/>
  <c r="W249" i="7"/>
  <c r="AH271" i="7"/>
  <c r="AJ271" i="7" s="1"/>
  <c r="AJ182" i="7"/>
  <c r="AJ264" i="7"/>
  <c r="AH214" i="7"/>
  <c r="AJ214" i="7" s="1"/>
  <c r="AK240" i="7"/>
  <c r="AL240" i="7" s="1"/>
  <c r="AH268" i="7"/>
  <c r="AJ268" i="7" s="1"/>
  <c r="AH320" i="7"/>
  <c r="AJ320" i="7" s="1"/>
  <c r="AH306" i="7"/>
  <c r="AJ306" i="7" s="1"/>
  <c r="AH310" i="7"/>
  <c r="AJ310" i="7" s="1"/>
  <c r="AJ274" i="7"/>
  <c r="AI294" i="7"/>
  <c r="AI269" i="7"/>
  <c r="AI288" i="7"/>
  <c r="AJ318" i="7"/>
  <c r="AH267" i="7"/>
  <c r="AJ267" i="7" s="1"/>
  <c r="AI286" i="7"/>
  <c r="AH265" i="7"/>
  <c r="AJ265" i="7" s="1"/>
  <c r="AK265" i="7" s="1"/>
  <c r="AL265" i="7" s="1"/>
  <c r="AK234" i="7"/>
  <c r="AL234" i="7" s="1"/>
  <c r="AJ276" i="7"/>
  <c r="Y249" i="7"/>
  <c r="AI268" i="7"/>
  <c r="AI279" i="7"/>
  <c r="AK183" i="7"/>
  <c r="AL183" i="7" s="1"/>
  <c r="AJ180" i="7"/>
  <c r="AK213" i="7"/>
  <c r="AL213" i="7" s="1"/>
  <c r="AJ229" i="7"/>
  <c r="AI178" i="7"/>
  <c r="AB44" i="7"/>
  <c r="AB46" i="7"/>
  <c r="Z46" i="7"/>
  <c r="Z44" i="7"/>
  <c r="Y94" i="7"/>
  <c r="AF38" i="7"/>
  <c r="AF39" i="7"/>
  <c r="Y86" i="7"/>
  <c r="Y76" i="7"/>
  <c r="Y67" i="7"/>
  <c r="AJ32" i="7"/>
  <c r="X74" i="7"/>
  <c r="W38" i="7"/>
  <c r="X121" i="7"/>
  <c r="W121" i="7"/>
  <c r="AB121" i="7"/>
  <c r="T121" i="7"/>
  <c r="AD121" i="7"/>
  <c r="AC121" i="7"/>
  <c r="AA121" i="7"/>
  <c r="Z121" i="7"/>
  <c r="Y121" i="7"/>
  <c r="V121" i="7"/>
  <c r="U121" i="7"/>
  <c r="AE121" i="7" s="1"/>
  <c r="S121" i="7"/>
  <c r="X138" i="7"/>
  <c r="AD138" i="7"/>
  <c r="V138" i="7"/>
  <c r="AB138" i="7"/>
  <c r="T138" i="7"/>
  <c r="U138" i="7"/>
  <c r="AE138" i="7" s="1"/>
  <c r="S138" i="7"/>
  <c r="AC138" i="7"/>
  <c r="AA138" i="7"/>
  <c r="Z138" i="7"/>
  <c r="Y138" i="7"/>
  <c r="W138" i="7"/>
  <c r="W69" i="7"/>
  <c r="AD68" i="7"/>
  <c r="T88" i="7"/>
  <c r="AC81" i="7"/>
  <c r="AC77" i="7"/>
  <c r="M48" i="7"/>
  <c r="M71" i="7"/>
  <c r="M13" i="7"/>
  <c r="M42" i="7"/>
  <c r="U67" i="7"/>
  <c r="AE7" i="7"/>
  <c r="T67" i="7"/>
  <c r="AD90" i="7"/>
  <c r="T84" i="7"/>
  <c r="AB76" i="7"/>
  <c r="AB67" i="7"/>
  <c r="AD44" i="7"/>
  <c r="AD46" i="7"/>
  <c r="AA92" i="7"/>
  <c r="AA76" i="7"/>
  <c r="K71" i="7"/>
  <c r="K42" i="7"/>
  <c r="K48" i="7"/>
  <c r="K13" i="7"/>
  <c r="Z83" i="7"/>
  <c r="AB85" i="7"/>
  <c r="AC39" i="7"/>
  <c r="AB86" i="7"/>
  <c r="AE44" i="7" l="1"/>
  <c r="AJ157" i="7"/>
  <c r="AK157" i="7" s="1"/>
  <c r="AL157" i="7" s="1"/>
  <c r="AG327" i="7"/>
  <c r="AH327" i="7" s="1"/>
  <c r="AJ327" i="7" s="1"/>
  <c r="AK327" i="7" s="1"/>
  <c r="AL327" i="7" s="1"/>
  <c r="AE97" i="7"/>
  <c r="AF41" i="7"/>
  <c r="AI41" i="7" s="1"/>
  <c r="AI46" i="7" s="1"/>
  <c r="AE96" i="7"/>
  <c r="AK129" i="7"/>
  <c r="AL129" i="7" s="1"/>
  <c r="AK251" i="7"/>
  <c r="AL251" i="7" s="1"/>
  <c r="AK267" i="7"/>
  <c r="AL267" i="7" s="1"/>
  <c r="AK276" i="7"/>
  <c r="AL276" i="7" s="1"/>
  <c r="AK274" i="7"/>
  <c r="AL274" i="7" s="1"/>
  <c r="AF249" i="7"/>
  <c r="AG249" i="7" s="1"/>
  <c r="AK259" i="7"/>
  <c r="AL259" i="7" s="1"/>
  <c r="AG139" i="7"/>
  <c r="AH139" i="7" s="1"/>
  <c r="AK203" i="7"/>
  <c r="AL203" i="7" s="1"/>
  <c r="AK294" i="7"/>
  <c r="AL294" i="7" s="1"/>
  <c r="AK326" i="7"/>
  <c r="AL326" i="7" s="1"/>
  <c r="AK296" i="7"/>
  <c r="AL296" i="7" s="1"/>
  <c r="AJ151" i="7"/>
  <c r="AK151" i="7" s="1"/>
  <c r="AL151" i="7" s="1"/>
  <c r="AH220" i="7"/>
  <c r="AJ220" i="7" s="1"/>
  <c r="AK220" i="7" s="1"/>
  <c r="AL220" i="7" s="1"/>
  <c r="AJ153" i="7"/>
  <c r="AK153" i="7" s="1"/>
  <c r="AL153" i="7" s="1"/>
  <c r="AK260" i="7"/>
  <c r="AL260" i="7" s="1"/>
  <c r="AK318" i="7"/>
  <c r="AL318" i="7" s="1"/>
  <c r="AK161" i="7"/>
  <c r="AL161" i="7" s="1"/>
  <c r="AK223" i="7"/>
  <c r="AL223" i="7" s="1"/>
  <c r="AK229" i="7"/>
  <c r="AL229" i="7" s="1"/>
  <c r="V51" i="7"/>
  <c r="AK269" i="7"/>
  <c r="AL269" i="7" s="1"/>
  <c r="AK281" i="7"/>
  <c r="AL281" i="7" s="1"/>
  <c r="AK288" i="7"/>
  <c r="AL288" i="7" s="1"/>
  <c r="AK268" i="7"/>
  <c r="AL268" i="7" s="1"/>
  <c r="AG222" i="7"/>
  <c r="AH222" i="7" s="1"/>
  <c r="AJ222" i="7" s="1"/>
  <c r="AK222" i="7" s="1"/>
  <c r="AL222" i="7" s="1"/>
  <c r="AK290" i="7"/>
  <c r="AL290" i="7" s="1"/>
  <c r="AK270" i="7"/>
  <c r="AL270" i="7" s="1"/>
  <c r="AK302" i="7"/>
  <c r="AL302" i="7" s="1"/>
  <c r="AK201" i="7"/>
  <c r="AL201" i="7" s="1"/>
  <c r="AK146" i="7"/>
  <c r="AL146" i="7" s="1"/>
  <c r="AE47" i="7"/>
  <c r="S51" i="7"/>
  <c r="AF123" i="7"/>
  <c r="AG123" i="7" s="1"/>
  <c r="AH123" i="7" s="1"/>
  <c r="AJ123" i="7" s="1"/>
  <c r="U51" i="7"/>
  <c r="Z51" i="7"/>
  <c r="AF143" i="7"/>
  <c r="AG143" i="7" s="1"/>
  <c r="AH143" i="7" s="1"/>
  <c r="X51" i="7"/>
  <c r="W51" i="7"/>
  <c r="AI140" i="7"/>
  <c r="AF121" i="7"/>
  <c r="AG121" i="7" s="1"/>
  <c r="AF120" i="7"/>
  <c r="AI120" i="7" s="1"/>
  <c r="AF122" i="7"/>
  <c r="AG122" i="7" s="1"/>
  <c r="AH122" i="7" s="1"/>
  <c r="AF138" i="7"/>
  <c r="AI138" i="7" s="1"/>
  <c r="AF142" i="7"/>
  <c r="AG142" i="7" s="1"/>
  <c r="AF119" i="7"/>
  <c r="AG119" i="7" s="1"/>
  <c r="AH119" i="7" s="1"/>
  <c r="AH9" i="7"/>
  <c r="AG25" i="7"/>
  <c r="AH26" i="7"/>
  <c r="AG8" i="7"/>
  <c r="AG30" i="7"/>
  <c r="AG21" i="7"/>
  <c r="AH160" i="7"/>
  <c r="AJ160" i="7" s="1"/>
  <c r="AK160" i="7" s="1"/>
  <c r="AL160" i="7" s="1"/>
  <c r="AK212" i="7"/>
  <c r="AL212" i="7" s="1"/>
  <c r="AE77" i="7"/>
  <c r="Y71" i="7"/>
  <c r="Y42" i="7"/>
  <c r="Y13" i="7"/>
  <c r="Y48" i="7"/>
  <c r="AK279" i="7"/>
  <c r="AL279" i="7" s="1"/>
  <c r="AK127" i="7"/>
  <c r="AL127" i="7" s="1"/>
  <c r="AH224" i="7"/>
  <c r="AJ224" i="7" s="1"/>
  <c r="AK224" i="7" s="1"/>
  <c r="AL224" i="7" s="1"/>
  <c r="J73" i="7"/>
  <c r="J15" i="7"/>
  <c r="AH158" i="7"/>
  <c r="AJ158" i="7" s="1"/>
  <c r="AK158" i="7" s="1"/>
  <c r="AL158" i="7" s="1"/>
  <c r="AK214" i="7"/>
  <c r="AL214" i="7" s="1"/>
  <c r="AC51" i="7"/>
  <c r="AK314" i="7"/>
  <c r="AL314" i="7" s="1"/>
  <c r="T51" i="7"/>
  <c r="U48" i="7"/>
  <c r="U71" i="7"/>
  <c r="U13" i="7"/>
  <c r="U42" i="7"/>
  <c r="AE84" i="7"/>
  <c r="AI24" i="7"/>
  <c r="AK147" i="7"/>
  <c r="AL147" i="7" s="1"/>
  <c r="AK286" i="7"/>
  <c r="AL286" i="7" s="1"/>
  <c r="AD51" i="7"/>
  <c r="V48" i="7"/>
  <c r="V71" i="7"/>
  <c r="V42" i="7"/>
  <c r="V13" i="7"/>
  <c r="AH154" i="7"/>
  <c r="AJ154" i="7" s="1"/>
  <c r="AK154" i="7" s="1"/>
  <c r="AL154" i="7" s="1"/>
  <c r="AK306" i="7"/>
  <c r="AL306" i="7" s="1"/>
  <c r="AK277" i="7"/>
  <c r="AL277" i="7" s="1"/>
  <c r="AE74" i="7"/>
  <c r="AI14" i="7"/>
  <c r="AE86" i="7"/>
  <c r="AI26" i="7"/>
  <c r="I73" i="7"/>
  <c r="I15" i="7"/>
  <c r="AH148" i="7"/>
  <c r="AJ148" i="7" s="1"/>
  <c r="AK148" i="7" s="1"/>
  <c r="AL148" i="7" s="1"/>
  <c r="AK285" i="7"/>
  <c r="AL285" i="7" s="1"/>
  <c r="AK180" i="7"/>
  <c r="AL180" i="7" s="1"/>
  <c r="AK174" i="7"/>
  <c r="AL174" i="7" s="1"/>
  <c r="AE66" i="7"/>
  <c r="AE11" i="7"/>
  <c r="AI6" i="7"/>
  <c r="AK188" i="7"/>
  <c r="AL188" i="7" s="1"/>
  <c r="AH24" i="7"/>
  <c r="N73" i="7"/>
  <c r="N15" i="7"/>
  <c r="AE67" i="7"/>
  <c r="AF17" i="7"/>
  <c r="AI17" i="7" s="1"/>
  <c r="AH23" i="7"/>
  <c r="L73" i="7"/>
  <c r="L15" i="7"/>
  <c r="AI37" i="7"/>
  <c r="AI97" i="7" s="1"/>
  <c r="AH134" i="7"/>
  <c r="AJ134" i="7" s="1"/>
  <c r="AK134" i="7" s="1"/>
  <c r="AL134" i="7" s="1"/>
  <c r="AK322" i="7"/>
  <c r="AL322" i="7" s="1"/>
  <c r="AH34" i="7"/>
  <c r="AJ34" i="7" s="1"/>
  <c r="AK34" i="7" s="1"/>
  <c r="S71" i="7"/>
  <c r="S42" i="7"/>
  <c r="S48" i="7"/>
  <c r="S13" i="7"/>
  <c r="K73" i="7"/>
  <c r="K15" i="7"/>
  <c r="AE72" i="7"/>
  <c r="AK182" i="7"/>
  <c r="AL182" i="7" s="1"/>
  <c r="AK287" i="7"/>
  <c r="AL287" i="7" s="1"/>
  <c r="AG20" i="7"/>
  <c r="AE79" i="7"/>
  <c r="O73" i="7"/>
  <c r="O15" i="7"/>
  <c r="AG37" i="7"/>
  <c r="AG97" i="7" s="1"/>
  <c r="AI28" i="7"/>
  <c r="AK124" i="7"/>
  <c r="AL124" i="7" s="1"/>
  <c r="AK310" i="7"/>
  <c r="AL310" i="7" s="1"/>
  <c r="AK298" i="7"/>
  <c r="AL298" i="7" s="1"/>
  <c r="T42" i="7"/>
  <c r="T48" i="7"/>
  <c r="T13" i="7"/>
  <c r="T71" i="7"/>
  <c r="AF12" i="7"/>
  <c r="AE90" i="7"/>
  <c r="AI30" i="7"/>
  <c r="AK125" i="7"/>
  <c r="AL125" i="7" s="1"/>
  <c r="AK166" i="7"/>
  <c r="AL166" i="7" s="1"/>
  <c r="Y51" i="7"/>
  <c r="AG14" i="7"/>
  <c r="AE70" i="7"/>
  <c r="AI10" i="7"/>
  <c r="H73" i="7"/>
  <c r="H15" i="7"/>
  <c r="P15" i="7"/>
  <c r="P73" i="7"/>
  <c r="AK131" i="7"/>
  <c r="AL131" i="7" s="1"/>
  <c r="AK135" i="7"/>
  <c r="AL135" i="7" s="1"/>
  <c r="Z71" i="7"/>
  <c r="Z42" i="7"/>
  <c r="Z48" i="7"/>
  <c r="Z13" i="7"/>
  <c r="AK150" i="7"/>
  <c r="AL150" i="7" s="1"/>
  <c r="AK262" i="7"/>
  <c r="AL262" i="7" s="1"/>
  <c r="AA71" i="7"/>
  <c r="AA42" i="7"/>
  <c r="AA48" i="7"/>
  <c r="AA13" i="7"/>
  <c r="AE88" i="7"/>
  <c r="AE92" i="7"/>
  <c r="AF36" i="7"/>
  <c r="AF66" i="7" s="1"/>
  <c r="W48" i="7"/>
  <c r="W71" i="7"/>
  <c r="W42" i="7"/>
  <c r="W13" i="7"/>
  <c r="AF7" i="7"/>
  <c r="AI7" i="7" s="1"/>
  <c r="AA51" i="7"/>
  <c r="AB51" i="7"/>
  <c r="AK280" i="7"/>
  <c r="AL280" i="7" s="1"/>
  <c r="AB42" i="7"/>
  <c r="AB48" i="7"/>
  <c r="AB13" i="7"/>
  <c r="AB71" i="7"/>
  <c r="Q73" i="7"/>
  <c r="Q15" i="7"/>
  <c r="AJ16" i="7"/>
  <c r="M73" i="7"/>
  <c r="M15" i="7"/>
  <c r="AK32" i="7"/>
  <c r="AK178" i="7"/>
  <c r="AL178" i="7" s="1"/>
  <c r="AE85" i="7"/>
  <c r="AI25" i="7"/>
  <c r="G73" i="7"/>
  <c r="G15" i="7"/>
  <c r="AK226" i="7"/>
  <c r="AL226" i="7" s="1"/>
  <c r="AJ6" i="7"/>
  <c r="AE83" i="7"/>
  <c r="AI23" i="7"/>
  <c r="AJ140" i="7"/>
  <c r="AE81" i="7"/>
  <c r="AI21" i="7"/>
  <c r="AF19" i="7"/>
  <c r="AI19" i="7" s="1"/>
  <c r="AE76" i="7"/>
  <c r="AI16" i="7"/>
  <c r="AJ28" i="7"/>
  <c r="AD48" i="7"/>
  <c r="AD71" i="7"/>
  <c r="AD42" i="7"/>
  <c r="AD13" i="7"/>
  <c r="AK320" i="7"/>
  <c r="AL320" i="7" s="1"/>
  <c r="AC48" i="7"/>
  <c r="AC71" i="7"/>
  <c r="AC13" i="7"/>
  <c r="AC42" i="7"/>
  <c r="R73" i="7"/>
  <c r="R15" i="7"/>
  <c r="AE68" i="7"/>
  <c r="AI8" i="7"/>
  <c r="AH152" i="7"/>
  <c r="AJ152" i="7" s="1"/>
  <c r="AK152" i="7" s="1"/>
  <c r="AL152" i="7" s="1"/>
  <c r="AK264" i="7"/>
  <c r="AL264" i="7" s="1"/>
  <c r="AK271" i="7"/>
  <c r="AL271" i="7" s="1"/>
  <c r="AH156" i="7"/>
  <c r="AJ156" i="7" s="1"/>
  <c r="AK156" i="7" s="1"/>
  <c r="AL156" i="7" s="1"/>
  <c r="AE69" i="7"/>
  <c r="AI9" i="7"/>
  <c r="X48" i="7"/>
  <c r="X71" i="7"/>
  <c r="X42" i="7"/>
  <c r="X13" i="7"/>
  <c r="AK193" i="7"/>
  <c r="AL193" i="7" s="1"/>
  <c r="AH130" i="7"/>
  <c r="AJ130" i="7" s="1"/>
  <c r="AK130" i="7" s="1"/>
  <c r="AL130" i="7" s="1"/>
  <c r="AE80" i="7"/>
  <c r="AI20" i="7"/>
  <c r="AK278" i="7"/>
  <c r="AL278" i="7" s="1"/>
  <c r="AK261" i="7"/>
  <c r="AL261" i="7" s="1"/>
  <c r="AG10" i="7"/>
  <c r="AF44" i="7" l="1"/>
  <c r="AF46" i="7"/>
  <c r="AJ139" i="7"/>
  <c r="AK139" i="7" s="1"/>
  <c r="AL139" i="7" s="1"/>
  <c r="AI249" i="7"/>
  <c r="AI44" i="7"/>
  <c r="AF47" i="7"/>
  <c r="AF98" i="7" s="1"/>
  <c r="AE98" i="7"/>
  <c r="AG41" i="7"/>
  <c r="AF96" i="7"/>
  <c r="AI142" i="7"/>
  <c r="AI123" i="7"/>
  <c r="AK123" i="7" s="1"/>
  <c r="AL123" i="7" s="1"/>
  <c r="AI143" i="7"/>
  <c r="AI119" i="7"/>
  <c r="AK140" i="7"/>
  <c r="AL140" i="7" s="1"/>
  <c r="AI121" i="7"/>
  <c r="AH121" i="7"/>
  <c r="AJ121" i="7" s="1"/>
  <c r="AI122" i="7"/>
  <c r="AG120" i="7"/>
  <c r="AH120" i="7" s="1"/>
  <c r="AG138" i="7"/>
  <c r="AF84" i="7"/>
  <c r="AF69" i="7"/>
  <c r="AD73" i="7"/>
  <c r="AD15" i="7"/>
  <c r="AJ119" i="7"/>
  <c r="L75" i="7"/>
  <c r="L18" i="7"/>
  <c r="AC73" i="7"/>
  <c r="AC15" i="7"/>
  <c r="AF76" i="7"/>
  <c r="W73" i="7"/>
  <c r="W15" i="7"/>
  <c r="AF72" i="7"/>
  <c r="AG12" i="7"/>
  <c r="AK28" i="7"/>
  <c r="AF86" i="7"/>
  <c r="AF90" i="7"/>
  <c r="AF88" i="7"/>
  <c r="AH20" i="7"/>
  <c r="S73" i="7"/>
  <c r="S15" i="7"/>
  <c r="V73" i="7"/>
  <c r="V15" i="7"/>
  <c r="AF70" i="7"/>
  <c r="AH8" i="7"/>
  <c r="AJ8" i="7" s="1"/>
  <c r="AK8" i="7" s="1"/>
  <c r="AJ9" i="7"/>
  <c r="M75" i="7"/>
  <c r="M18" i="7"/>
  <c r="AJ122" i="7"/>
  <c r="H75" i="7"/>
  <c r="H18" i="7"/>
  <c r="K75" i="7"/>
  <c r="K18" i="7"/>
  <c r="U73" i="7"/>
  <c r="U15" i="7"/>
  <c r="Y73" i="7"/>
  <c r="Y15" i="7"/>
  <c r="AI36" i="7"/>
  <c r="AI85" i="7" s="1"/>
  <c r="AF83" i="7"/>
  <c r="T73" i="7"/>
  <c r="T15" i="7"/>
  <c r="AB73" i="7"/>
  <c r="AB15" i="7"/>
  <c r="Q75" i="7"/>
  <c r="Q18" i="7"/>
  <c r="AH21" i="7"/>
  <c r="R75" i="7"/>
  <c r="R18" i="7"/>
  <c r="AF77" i="7"/>
  <c r="AG17" i="7"/>
  <c r="AE51" i="7"/>
  <c r="AF81" i="7"/>
  <c r="X73" i="7"/>
  <c r="X15" i="7"/>
  <c r="AF11" i="7"/>
  <c r="G75" i="7"/>
  <c r="G18" i="7"/>
  <c r="AL32" i="7"/>
  <c r="AH37" i="7"/>
  <c r="AH97" i="7" s="1"/>
  <c r="AK6" i="7"/>
  <c r="AI11" i="7"/>
  <c r="AH142" i="7"/>
  <c r="AJ142" i="7" s="1"/>
  <c r="AJ24" i="7"/>
  <c r="AK24" i="7" s="1"/>
  <c r="AJ26" i="7"/>
  <c r="AK26" i="7" s="1"/>
  <c r="N75" i="7"/>
  <c r="N18" i="7"/>
  <c r="AH14" i="7"/>
  <c r="AJ14" i="7" s="1"/>
  <c r="AF68" i="7"/>
  <c r="AH10" i="7"/>
  <c r="AJ10" i="7" s="1"/>
  <c r="AK16" i="7"/>
  <c r="AF67" i="7"/>
  <c r="AG7" i="7"/>
  <c r="AA73" i="7"/>
  <c r="AA15" i="7"/>
  <c r="P75" i="7"/>
  <c r="P18" i="7"/>
  <c r="O75" i="7"/>
  <c r="O18" i="7"/>
  <c r="AI12" i="7"/>
  <c r="AJ143" i="7"/>
  <c r="AK143" i="7" s="1"/>
  <c r="AL143" i="7" s="1"/>
  <c r="AE48" i="7"/>
  <c r="AE71" i="7"/>
  <c r="AE42" i="7"/>
  <c r="AE13" i="7"/>
  <c r="I75" i="7"/>
  <c r="I18" i="7"/>
  <c r="AJ23" i="7"/>
  <c r="AK23" i="7" s="1"/>
  <c r="J75" i="7"/>
  <c r="J18" i="7"/>
  <c r="AL34" i="7"/>
  <c r="Z73" i="7"/>
  <c r="Z15" i="7"/>
  <c r="AH25" i="7"/>
  <c r="AF79" i="7"/>
  <c r="AG19" i="7"/>
  <c r="AF92" i="7"/>
  <c r="AF94" i="7"/>
  <c r="AG36" i="7"/>
  <c r="AG74" i="7" s="1"/>
  <c r="AF74" i="7"/>
  <c r="AF80" i="7"/>
  <c r="AH249" i="7"/>
  <c r="AJ249" i="7" s="1"/>
  <c r="AK249" i="7" s="1"/>
  <c r="AL249" i="7" s="1"/>
  <c r="AH30" i="7"/>
  <c r="AJ30" i="7" s="1"/>
  <c r="AF85" i="7"/>
  <c r="AI47" i="7" l="1"/>
  <c r="AG96" i="7"/>
  <c r="AG46" i="7"/>
  <c r="AG44" i="7"/>
  <c r="AH41" i="7"/>
  <c r="AK142" i="7"/>
  <c r="AL142" i="7" s="1"/>
  <c r="AI98" i="7"/>
  <c r="AG47" i="7"/>
  <c r="AG98" i="7" s="1"/>
  <c r="AI96" i="7"/>
  <c r="AK119" i="7"/>
  <c r="AL119" i="7" s="1"/>
  <c r="AK121" i="7"/>
  <c r="AL121" i="7" s="1"/>
  <c r="AK122" i="7"/>
  <c r="AL122" i="7" s="1"/>
  <c r="AJ120" i="7"/>
  <c r="AK120" i="7" s="1"/>
  <c r="AL120" i="7" s="1"/>
  <c r="AI70" i="7"/>
  <c r="AJ37" i="7"/>
  <c r="AJ97" i="7" s="1"/>
  <c r="AG81" i="7"/>
  <c r="AG80" i="7"/>
  <c r="AH138" i="7"/>
  <c r="AJ138" i="7" s="1"/>
  <c r="AK138" i="7" s="1"/>
  <c r="AL138" i="7" s="1"/>
  <c r="AL24" i="7"/>
  <c r="AK30" i="7"/>
  <c r="AL8" i="7"/>
  <c r="AK10" i="7"/>
  <c r="AI83" i="7"/>
  <c r="Y75" i="7"/>
  <c r="Y18" i="7"/>
  <c r="V75" i="7"/>
  <c r="V18" i="7"/>
  <c r="AI86" i="7"/>
  <c r="W75" i="7"/>
  <c r="W18" i="7"/>
  <c r="AC75" i="7"/>
  <c r="AC18" i="7"/>
  <c r="L118" i="7"/>
  <c r="L40" i="7"/>
  <c r="L78" i="7"/>
  <c r="L22" i="7"/>
  <c r="AG90" i="7"/>
  <c r="AG79" i="7"/>
  <c r="AH19" i="7"/>
  <c r="AJ19" i="7" s="1"/>
  <c r="J118" i="7"/>
  <c r="J78" i="7"/>
  <c r="J40" i="7"/>
  <c r="J22" i="7"/>
  <c r="AA75" i="7"/>
  <c r="AA18" i="7"/>
  <c r="AG70" i="7"/>
  <c r="AI71" i="7"/>
  <c r="AI42" i="7"/>
  <c r="AI48" i="7"/>
  <c r="AI13" i="7"/>
  <c r="AK14" i="7"/>
  <c r="M78" i="7"/>
  <c r="M40" i="7"/>
  <c r="M118" i="7"/>
  <c r="M22" i="7"/>
  <c r="AL23" i="7"/>
  <c r="AI81" i="7"/>
  <c r="AL6" i="7"/>
  <c r="G118" i="7"/>
  <c r="G136" i="7" s="1"/>
  <c r="G78" i="7"/>
  <c r="G40" i="7"/>
  <c r="G22" i="7"/>
  <c r="AI74" i="7"/>
  <c r="AB75" i="7"/>
  <c r="AB18" i="7"/>
  <c r="U75" i="7"/>
  <c r="U18" i="7"/>
  <c r="AL28" i="7"/>
  <c r="AD18" i="7"/>
  <c r="AD75" i="7"/>
  <c r="P118" i="7"/>
  <c r="P40" i="7"/>
  <c r="P78" i="7"/>
  <c r="P22" i="7"/>
  <c r="AI92" i="7"/>
  <c r="AI94" i="7"/>
  <c r="AL26" i="7"/>
  <c r="AG67" i="7"/>
  <c r="AH7" i="7"/>
  <c r="AG11" i="7"/>
  <c r="AI84" i="7"/>
  <c r="N118" i="7"/>
  <c r="N40" i="7"/>
  <c r="N78" i="7"/>
  <c r="N22" i="7"/>
  <c r="AI66" i="7"/>
  <c r="R118" i="7"/>
  <c r="R40" i="7"/>
  <c r="R78" i="7"/>
  <c r="R22" i="7"/>
  <c r="S75" i="7"/>
  <c r="S18" i="7"/>
  <c r="AI88" i="7"/>
  <c r="AI68" i="7"/>
  <c r="AF51" i="7"/>
  <c r="AJ25" i="7"/>
  <c r="I118" i="7"/>
  <c r="I78" i="7"/>
  <c r="I40" i="7"/>
  <c r="I22" i="7"/>
  <c r="AI72" i="7"/>
  <c r="AF48" i="7"/>
  <c r="AF71" i="7"/>
  <c r="AF42" i="7"/>
  <c r="AF13" i="7"/>
  <c r="T75" i="7"/>
  <c r="T18" i="7"/>
  <c r="K118" i="7"/>
  <c r="K78" i="7"/>
  <c r="K40" i="7"/>
  <c r="K22" i="7"/>
  <c r="AI80" i="7"/>
  <c r="AG72" i="7"/>
  <c r="AH12" i="7"/>
  <c r="AJ12" i="7" s="1"/>
  <c r="AK12" i="7" s="1"/>
  <c r="AK9" i="7"/>
  <c r="AI77" i="7"/>
  <c r="AG92" i="7"/>
  <c r="AH36" i="7"/>
  <c r="AH85" i="7" s="1"/>
  <c r="AG94" i="7"/>
  <c r="AG86" i="7"/>
  <c r="AG84" i="7"/>
  <c r="AG66" i="7"/>
  <c r="AG88" i="7"/>
  <c r="AG69" i="7"/>
  <c r="AG83" i="7"/>
  <c r="AG76" i="7"/>
  <c r="AG85" i="7"/>
  <c r="O118" i="7"/>
  <c r="O78" i="7"/>
  <c r="O40" i="7"/>
  <c r="O22" i="7"/>
  <c r="AL16" i="7"/>
  <c r="X75" i="7"/>
  <c r="X18" i="7"/>
  <c r="Q78" i="7"/>
  <c r="Q118" i="7"/>
  <c r="Q40" i="7"/>
  <c r="Q22" i="7"/>
  <c r="AI69" i="7"/>
  <c r="Z75" i="7"/>
  <c r="Z18" i="7"/>
  <c r="AI90" i="7"/>
  <c r="AE73" i="7"/>
  <c r="AE15" i="7"/>
  <c r="AI76" i="7"/>
  <c r="AG77" i="7"/>
  <c r="AH17" i="7"/>
  <c r="AJ17" i="7" s="1"/>
  <c r="AJ21" i="7"/>
  <c r="H118" i="7"/>
  <c r="H78" i="7"/>
  <c r="H40" i="7"/>
  <c r="H22" i="7"/>
  <c r="AG68" i="7"/>
  <c r="AJ20" i="7"/>
  <c r="AI79" i="7"/>
  <c r="AI67" i="7"/>
  <c r="AH47" i="7" l="1"/>
  <c r="AH98" i="7" s="1"/>
  <c r="AJ41" i="7"/>
  <c r="AH96" i="7"/>
  <c r="AH46" i="7"/>
  <c r="AH44" i="7"/>
  <c r="AK37" i="7"/>
  <c r="AK97" i="7" s="1"/>
  <c r="N136" i="7"/>
  <c r="N137" i="7" s="1"/>
  <c r="S136" i="7"/>
  <c r="Q136" i="7"/>
  <c r="Q137" i="7" s="1"/>
  <c r="O136" i="7"/>
  <c r="O137" i="7" s="1"/>
  <c r="I136" i="7"/>
  <c r="I137" i="7" s="1"/>
  <c r="L136" i="7"/>
  <c r="L137" i="7" s="1"/>
  <c r="R136" i="7"/>
  <c r="R137" i="7" s="1"/>
  <c r="J136" i="7"/>
  <c r="J137" i="7" s="1"/>
  <c r="K136" i="7"/>
  <c r="K137" i="7" s="1"/>
  <c r="P136" i="7"/>
  <c r="P137" i="7" s="1"/>
  <c r="H136" i="7"/>
  <c r="M136" i="7"/>
  <c r="M137" i="7" s="1"/>
  <c r="AJ47" i="7"/>
  <c r="AH81" i="7"/>
  <c r="AH80" i="7"/>
  <c r="AH70" i="7"/>
  <c r="AH90" i="7"/>
  <c r="AG51" i="7"/>
  <c r="Q82" i="7"/>
  <c r="Q27" i="7"/>
  <c r="T78" i="7"/>
  <c r="T40" i="7"/>
  <c r="T22" i="7"/>
  <c r="N82" i="7"/>
  <c r="N27" i="7"/>
  <c r="V78" i="7"/>
  <c r="V40" i="7"/>
  <c r="V22" i="7"/>
  <c r="S78" i="7"/>
  <c r="S40" i="7"/>
  <c r="S22" i="7"/>
  <c r="AK21" i="7"/>
  <c r="O82" i="7"/>
  <c r="O27" i="7"/>
  <c r="AJ36" i="7"/>
  <c r="AJ72" i="7" s="1"/>
  <c r="AF73" i="7"/>
  <c r="AF15" i="7"/>
  <c r="P82" i="7"/>
  <c r="P27" i="7"/>
  <c r="M82" i="7"/>
  <c r="M27" i="7"/>
  <c r="Y78" i="7"/>
  <c r="Y40" i="7"/>
  <c r="Y22" i="7"/>
  <c r="AE75" i="7"/>
  <c r="AE18" i="7"/>
  <c r="AH92" i="7"/>
  <c r="AH66" i="7"/>
  <c r="AH88" i="7"/>
  <c r="AH76" i="7"/>
  <c r="AH69" i="7"/>
  <c r="AH83" i="7"/>
  <c r="AH94" i="7"/>
  <c r="AH84" i="7"/>
  <c r="AH86" i="7"/>
  <c r="I82" i="7"/>
  <c r="I27" i="7"/>
  <c r="AD40" i="7"/>
  <c r="AD78" i="7"/>
  <c r="AD22" i="7"/>
  <c r="G82" i="7"/>
  <c r="G27" i="7"/>
  <c r="AH77" i="7"/>
  <c r="Z78" i="7"/>
  <c r="Z40" i="7"/>
  <c r="Z22" i="7"/>
  <c r="AH68" i="7"/>
  <c r="R82" i="7"/>
  <c r="R27" i="7"/>
  <c r="U78" i="7"/>
  <c r="U40" i="7"/>
  <c r="U22" i="7"/>
  <c r="X118" i="7"/>
  <c r="W118" i="7"/>
  <c r="AB118" i="7"/>
  <c r="T118" i="7"/>
  <c r="Y118" i="7"/>
  <c r="V118" i="7"/>
  <c r="U118" i="7"/>
  <c r="AE118" i="7" s="1"/>
  <c r="G137" i="7"/>
  <c r="S118" i="7"/>
  <c r="AD118" i="7"/>
  <c r="AC118" i="7"/>
  <c r="AA118" i="7"/>
  <c r="Z118" i="7"/>
  <c r="AH79" i="7"/>
  <c r="AC78" i="7"/>
  <c r="AC40" i="7"/>
  <c r="AC22" i="7"/>
  <c r="AK20" i="7"/>
  <c r="AK17" i="7"/>
  <c r="K82" i="7"/>
  <c r="K27" i="7"/>
  <c r="AK25" i="7"/>
  <c r="AK19" i="7"/>
  <c r="AL30" i="7"/>
  <c r="X78" i="7"/>
  <c r="X40" i="7"/>
  <c r="X22" i="7"/>
  <c r="AG71" i="7"/>
  <c r="AG42" i="7"/>
  <c r="AG13" i="7"/>
  <c r="AG48" i="7"/>
  <c r="AB40" i="7"/>
  <c r="AB78" i="7"/>
  <c r="AB22" i="7"/>
  <c r="AA78" i="7"/>
  <c r="AA40" i="7"/>
  <c r="AA22" i="7"/>
  <c r="W78" i="7"/>
  <c r="W40" i="7"/>
  <c r="W22" i="7"/>
  <c r="AH74" i="7"/>
  <c r="H82" i="7"/>
  <c r="H27" i="7"/>
  <c r="AL9" i="7"/>
  <c r="AL12" i="7"/>
  <c r="AH67" i="7"/>
  <c r="AH11" i="7"/>
  <c r="AL14" i="7"/>
  <c r="AH72" i="7"/>
  <c r="AJ7" i="7"/>
  <c r="AI51" i="7"/>
  <c r="AI73" i="7"/>
  <c r="AI15" i="7"/>
  <c r="J82" i="7"/>
  <c r="J27" i="7"/>
  <c r="L27" i="7"/>
  <c r="L82" i="7"/>
  <c r="AL10" i="7"/>
  <c r="AJ98" i="7" l="1"/>
  <c r="AJ96" i="7"/>
  <c r="AJ44" i="7"/>
  <c r="AJ46" i="7"/>
  <c r="AK41" i="7"/>
  <c r="M330" i="7"/>
  <c r="AC136" i="7"/>
  <c r="J330" i="7"/>
  <c r="I330" i="7"/>
  <c r="O330" i="7"/>
  <c r="R330" i="7"/>
  <c r="Q330" i="7"/>
  <c r="L330" i="7"/>
  <c r="P330" i="7"/>
  <c r="K330" i="7"/>
  <c r="N330" i="7"/>
  <c r="H137" i="7"/>
  <c r="W137" i="7" s="1"/>
  <c r="W330" i="7" s="1"/>
  <c r="T136" i="7"/>
  <c r="Y136" i="7"/>
  <c r="AB136" i="7"/>
  <c r="Z136" i="7"/>
  <c r="V136" i="7"/>
  <c r="X136" i="7"/>
  <c r="AD136" i="7"/>
  <c r="AA136" i="7"/>
  <c r="W136" i="7"/>
  <c r="U136" i="7"/>
  <c r="AE136" i="7" s="1"/>
  <c r="AJ85" i="7"/>
  <c r="AJ77" i="7"/>
  <c r="AJ79" i="7"/>
  <c r="AJ80" i="7"/>
  <c r="AK47" i="7"/>
  <c r="AJ81" i="7"/>
  <c r="W82" i="7"/>
  <c r="W27" i="7"/>
  <c r="S82" i="7"/>
  <c r="S27" i="7"/>
  <c r="J87" i="7"/>
  <c r="J29" i="7"/>
  <c r="K87" i="7"/>
  <c r="K29" i="7"/>
  <c r="AF118" i="7"/>
  <c r="AG118" i="7" s="1"/>
  <c r="AJ92" i="7"/>
  <c r="AJ66" i="7"/>
  <c r="AJ94" i="7"/>
  <c r="AJ76" i="7"/>
  <c r="AJ88" i="7"/>
  <c r="AJ86" i="7"/>
  <c r="AJ68" i="7"/>
  <c r="AJ84" i="7"/>
  <c r="AJ90" i="7"/>
  <c r="AJ74" i="7"/>
  <c r="AJ69" i="7"/>
  <c r="AJ70" i="7"/>
  <c r="AK36" i="7"/>
  <c r="AK79" i="7" s="1"/>
  <c r="AJ83" i="7"/>
  <c r="N87" i="7"/>
  <c r="N29" i="7"/>
  <c r="AL25" i="7"/>
  <c r="L29" i="7"/>
  <c r="L87" i="7"/>
  <c r="X82" i="7"/>
  <c r="X27" i="7"/>
  <c r="G87" i="7"/>
  <c r="G29" i="7"/>
  <c r="AA82" i="7"/>
  <c r="AA27" i="7"/>
  <c r="G330" i="7"/>
  <c r="AD137" i="7"/>
  <c r="V137" i="7"/>
  <c r="V330" i="7" s="1"/>
  <c r="AB137" i="7"/>
  <c r="AB330" i="7" s="1"/>
  <c r="AA137" i="7"/>
  <c r="Z137" i="7"/>
  <c r="Z330" i="7" s="1"/>
  <c r="Y137" i="7"/>
  <c r="Y330" i="7" s="1"/>
  <c r="U137" i="7"/>
  <c r="S137" i="7"/>
  <c r="S330" i="7" s="1"/>
  <c r="AC137" i="7"/>
  <c r="AC330" i="7" s="1"/>
  <c r="U82" i="7"/>
  <c r="U27" i="7"/>
  <c r="AD82" i="7"/>
  <c r="AD27" i="7"/>
  <c r="AE78" i="7"/>
  <c r="AE40" i="7"/>
  <c r="AE22" i="7"/>
  <c r="O87" i="7"/>
  <c r="O29" i="7"/>
  <c r="AC82" i="7"/>
  <c r="AC27" i="7"/>
  <c r="R87" i="7"/>
  <c r="R29" i="7"/>
  <c r="AF75" i="7"/>
  <c r="AF18" i="7"/>
  <c r="AL17" i="7"/>
  <c r="M87" i="7"/>
  <c r="M29" i="7"/>
  <c r="T82" i="7"/>
  <c r="T27" i="7"/>
  <c r="AH71" i="7"/>
  <c r="AH42" i="7"/>
  <c r="AH48" i="7"/>
  <c r="AH13" i="7"/>
  <c r="H87" i="7"/>
  <c r="H29" i="7"/>
  <c r="Z82" i="7"/>
  <c r="Z27" i="7"/>
  <c r="Y82" i="7"/>
  <c r="Y27" i="7"/>
  <c r="AI75" i="7"/>
  <c r="AI18" i="7"/>
  <c r="AB27" i="7"/>
  <c r="AB82" i="7"/>
  <c r="AL19" i="7"/>
  <c r="AL20" i="7"/>
  <c r="I87" i="7"/>
  <c r="I29" i="7"/>
  <c r="P87" i="7"/>
  <c r="P29" i="7"/>
  <c r="AG73" i="7"/>
  <c r="AG15" i="7"/>
  <c r="AJ67" i="7"/>
  <c r="AK7" i="7"/>
  <c r="AJ11" i="7"/>
  <c r="AH51" i="7"/>
  <c r="AL21" i="7"/>
  <c r="V82" i="7"/>
  <c r="V27" i="7"/>
  <c r="Q87" i="7"/>
  <c r="Q29" i="7"/>
  <c r="AK98" i="7" l="1"/>
  <c r="AK44" i="7"/>
  <c r="AK96" i="7"/>
  <c r="AK46" i="7"/>
  <c r="AL41" i="7"/>
  <c r="X137" i="7"/>
  <c r="X330" i="7" s="1"/>
  <c r="T137" i="7"/>
  <c r="T330" i="7" s="1"/>
  <c r="AI118" i="7"/>
  <c r="H330" i="7"/>
  <c r="AF136" i="7"/>
  <c r="AG136" i="7" s="1"/>
  <c r="AH136" i="7" s="1"/>
  <c r="AJ136" i="7" s="1"/>
  <c r="AL47" i="7"/>
  <c r="AJ51" i="7"/>
  <c r="AK67" i="7"/>
  <c r="AL7" i="7"/>
  <c r="AK11" i="7"/>
  <c r="AH73" i="7"/>
  <c r="AH15" i="7"/>
  <c r="U87" i="7"/>
  <c r="U29" i="7"/>
  <c r="AA330" i="7"/>
  <c r="AA87" i="7"/>
  <c r="AA29" i="7"/>
  <c r="AJ42" i="7"/>
  <c r="AJ48" i="7"/>
  <c r="AJ71" i="7"/>
  <c r="AJ13" i="7"/>
  <c r="AI78" i="7"/>
  <c r="AI40" i="7"/>
  <c r="AI22" i="7"/>
  <c r="L31" i="7"/>
  <c r="L89" i="7"/>
  <c r="S87" i="7"/>
  <c r="S29" i="7"/>
  <c r="Q89" i="7"/>
  <c r="Q31" i="7"/>
  <c r="O89" i="7"/>
  <c r="O31" i="7"/>
  <c r="AK85" i="7"/>
  <c r="AH118" i="7"/>
  <c r="AJ118" i="7" s="1"/>
  <c r="AC87" i="7"/>
  <c r="AC29" i="7"/>
  <c r="P89" i="7"/>
  <c r="P31" i="7"/>
  <c r="AK80" i="7"/>
  <c r="Y87" i="7"/>
  <c r="Y29" i="7"/>
  <c r="AK77" i="7"/>
  <c r="G89" i="7"/>
  <c r="G31" i="7"/>
  <c r="N89" i="7"/>
  <c r="N31" i="7"/>
  <c r="AF40" i="7"/>
  <c r="AF78" i="7"/>
  <c r="AF22" i="7"/>
  <c r="AE82" i="7"/>
  <c r="AE27" i="7"/>
  <c r="K89" i="7"/>
  <c r="K31" i="7"/>
  <c r="I89" i="7"/>
  <c r="I31" i="7"/>
  <c r="Z87" i="7"/>
  <c r="Z29" i="7"/>
  <c r="T87" i="7"/>
  <c r="T29" i="7"/>
  <c r="U330" i="7"/>
  <c r="AE137" i="7"/>
  <c r="AD330" i="7"/>
  <c r="X87" i="7"/>
  <c r="X29" i="7"/>
  <c r="V87" i="7"/>
  <c r="V29" i="7"/>
  <c r="AG75" i="7"/>
  <c r="AG18" i="7"/>
  <c r="R89" i="7"/>
  <c r="R31" i="7"/>
  <c r="AK92" i="7"/>
  <c r="AK94" i="7"/>
  <c r="AK84" i="7"/>
  <c r="AK66" i="7"/>
  <c r="AK86" i="7"/>
  <c r="AK68" i="7"/>
  <c r="AK88" i="7"/>
  <c r="AK83" i="7"/>
  <c r="AK76" i="7"/>
  <c r="AK70" i="7"/>
  <c r="AK74" i="7"/>
  <c r="AK90" i="7"/>
  <c r="AK69" i="7"/>
  <c r="AK72" i="7"/>
  <c r="J89" i="7"/>
  <c r="J31" i="7"/>
  <c r="W87" i="7"/>
  <c r="W29" i="7"/>
  <c r="AK81" i="7"/>
  <c r="AB29" i="7"/>
  <c r="AB87" i="7"/>
  <c r="H89" i="7"/>
  <c r="H31" i="7"/>
  <c r="M89" i="7"/>
  <c r="M31" i="7"/>
  <c r="AD87" i="7"/>
  <c r="AD29" i="7"/>
  <c r="AK118" i="7" l="1"/>
  <c r="AL118" i="7" s="1"/>
  <c r="AF137" i="7"/>
  <c r="AF330" i="7" s="1"/>
  <c r="AI136" i="7"/>
  <c r="AK136" i="7" s="1"/>
  <c r="AL136" i="7" s="1"/>
  <c r="AK51" i="7"/>
  <c r="J91" i="7"/>
  <c r="J33" i="7"/>
  <c r="V89" i="7"/>
  <c r="V31" i="7"/>
  <c r="T89" i="7"/>
  <c r="T31" i="7"/>
  <c r="AE87" i="7"/>
  <c r="AE29" i="7"/>
  <c r="G91" i="7"/>
  <c r="G33" i="7"/>
  <c r="AC89" i="7"/>
  <c r="AC31" i="7"/>
  <c r="H91" i="7"/>
  <c r="H33" i="7"/>
  <c r="AH75" i="7"/>
  <c r="AH18" i="7"/>
  <c r="AD89" i="7"/>
  <c r="AD31" i="7"/>
  <c r="M91" i="7"/>
  <c r="M33" i="7"/>
  <c r="S89" i="7"/>
  <c r="S31" i="7"/>
  <c r="X89" i="7"/>
  <c r="X31" i="7"/>
  <c r="Z89" i="7"/>
  <c r="Z31" i="7"/>
  <c r="AF82" i="7"/>
  <c r="AF27" i="7"/>
  <c r="Y89" i="7"/>
  <c r="Y31" i="7"/>
  <c r="L91" i="7"/>
  <c r="L33" i="7"/>
  <c r="AA89" i="7"/>
  <c r="AA31" i="7"/>
  <c r="AI82" i="7"/>
  <c r="AI27" i="7"/>
  <c r="AK48" i="7"/>
  <c r="AK71" i="7"/>
  <c r="AL11" i="7"/>
  <c r="AK42" i="7"/>
  <c r="AK13" i="7"/>
  <c r="AB31" i="7"/>
  <c r="AB89" i="7"/>
  <c r="R91" i="7"/>
  <c r="R33" i="7"/>
  <c r="I91" i="7"/>
  <c r="I33" i="7"/>
  <c r="AG137" i="7"/>
  <c r="O91" i="7"/>
  <c r="O33" i="7"/>
  <c r="N91" i="7"/>
  <c r="N33" i="7"/>
  <c r="P33" i="7"/>
  <c r="P91" i="7"/>
  <c r="Q91" i="7"/>
  <c r="Q33" i="7"/>
  <c r="W89" i="7"/>
  <c r="W31" i="7"/>
  <c r="AG78" i="7"/>
  <c r="AG40" i="7"/>
  <c r="AG22" i="7"/>
  <c r="AE330" i="7"/>
  <c r="AI137" i="7"/>
  <c r="K91" i="7"/>
  <c r="K33" i="7"/>
  <c r="AJ73" i="7"/>
  <c r="AJ15" i="7"/>
  <c r="U89" i="7"/>
  <c r="U31" i="7"/>
  <c r="I93" i="7" l="1"/>
  <c r="I35" i="7"/>
  <c r="G93" i="7"/>
  <c r="G35" i="7"/>
  <c r="AI330" i="7"/>
  <c r="O93" i="7"/>
  <c r="O35" i="7"/>
  <c r="AB91" i="7"/>
  <c r="AB33" i="7"/>
  <c r="M93" i="7"/>
  <c r="M35" i="7"/>
  <c r="J35" i="7"/>
  <c r="J93" i="7"/>
  <c r="AD91" i="7"/>
  <c r="AD33" i="7"/>
  <c r="X33" i="7"/>
  <c r="X91" i="7"/>
  <c r="Y91" i="7"/>
  <c r="Y33" i="7"/>
  <c r="H93" i="7"/>
  <c r="H35" i="7"/>
  <c r="L35" i="7"/>
  <c r="L93" i="7"/>
  <c r="AH40" i="7"/>
  <c r="AH78" i="7"/>
  <c r="AH22" i="7"/>
  <c r="U91" i="7"/>
  <c r="U33" i="7"/>
  <c r="AG82" i="7"/>
  <c r="AG27" i="7"/>
  <c r="Q93" i="7"/>
  <c r="Q35" i="7"/>
  <c r="AG330" i="7"/>
  <c r="AH137" i="7"/>
  <c r="AH330" i="7" s="1"/>
  <c r="AE89" i="7"/>
  <c r="AE31" i="7"/>
  <c r="AF87" i="7"/>
  <c r="AF29" i="7"/>
  <c r="AJ75" i="7"/>
  <c r="AJ18" i="7"/>
  <c r="T91" i="7"/>
  <c r="T33" i="7"/>
  <c r="AI87" i="7"/>
  <c r="AI29" i="7"/>
  <c r="W91" i="7"/>
  <c r="W33" i="7"/>
  <c r="P93" i="7"/>
  <c r="P35" i="7"/>
  <c r="R93" i="7"/>
  <c r="R35" i="7"/>
  <c r="AA91" i="7"/>
  <c r="AA33" i="7"/>
  <c r="Z91" i="7"/>
  <c r="Z33" i="7"/>
  <c r="AC91" i="7"/>
  <c r="AC33" i="7"/>
  <c r="K93" i="7"/>
  <c r="K35" i="7"/>
  <c r="N93" i="7"/>
  <c r="N35" i="7"/>
  <c r="AK73" i="7"/>
  <c r="AL13" i="7"/>
  <c r="AK15" i="7"/>
  <c r="S91" i="7"/>
  <c r="S33" i="7"/>
  <c r="V91" i="7"/>
  <c r="V33" i="7"/>
  <c r="P216" i="7" l="1"/>
  <c r="P217" i="7" s="1"/>
  <c r="P250" i="7" s="1"/>
  <c r="P49" i="7" s="1"/>
  <c r="P99" i="7" s="1"/>
  <c r="Q216" i="7"/>
  <c r="Q217" i="7" s="1"/>
  <c r="Q328" i="7" s="1"/>
  <c r="Q50" i="7" s="1"/>
  <c r="Q100" i="7" s="1"/>
  <c r="O216" i="7"/>
  <c r="O217" i="7" s="1"/>
  <c r="O328" i="7" s="1"/>
  <c r="O50" i="7" s="1"/>
  <c r="O100" i="7" s="1"/>
  <c r="L216" i="7"/>
  <c r="L217" i="7" s="1"/>
  <c r="L250" i="7" s="1"/>
  <c r="L49" i="7" s="1"/>
  <c r="L99" i="7" s="1"/>
  <c r="H216" i="7"/>
  <c r="H217" i="7" s="1"/>
  <c r="H331" i="7" s="1"/>
  <c r="J216" i="7"/>
  <c r="J217" i="7" s="1"/>
  <c r="J250" i="7" s="1"/>
  <c r="J49" i="7" s="1"/>
  <c r="J99" i="7" s="1"/>
  <c r="G216" i="7"/>
  <c r="M216" i="7"/>
  <c r="M217" i="7" s="1"/>
  <c r="M328" i="7" s="1"/>
  <c r="M50" i="7" s="1"/>
  <c r="M100" i="7" s="1"/>
  <c r="K216" i="7"/>
  <c r="K217" i="7" s="1"/>
  <c r="K328" i="7" s="1"/>
  <c r="K50" i="7" s="1"/>
  <c r="K100" i="7" s="1"/>
  <c r="I216" i="7"/>
  <c r="I217" i="7" s="1"/>
  <c r="I328" i="7" s="1"/>
  <c r="I50" i="7" s="1"/>
  <c r="I100" i="7" s="1"/>
  <c r="N216" i="7"/>
  <c r="N217" i="7" s="1"/>
  <c r="N331" i="7" s="1"/>
  <c r="R216" i="7"/>
  <c r="R217" i="7" s="1"/>
  <c r="R328" i="7" s="1"/>
  <c r="R50" i="7" s="1"/>
  <c r="R100" i="7" s="1"/>
  <c r="P328" i="7"/>
  <c r="P50" i="7" s="1"/>
  <c r="P100" i="7" s="1"/>
  <c r="N95" i="7"/>
  <c r="Z93" i="7"/>
  <c r="Z35" i="7"/>
  <c r="W93" i="7"/>
  <c r="W35" i="7"/>
  <c r="AJ137" i="7"/>
  <c r="AH82" i="7"/>
  <c r="AH27" i="7"/>
  <c r="Y93" i="7"/>
  <c r="Y35" i="7"/>
  <c r="J95" i="7"/>
  <c r="S93" i="7"/>
  <c r="S35" i="7"/>
  <c r="AF89" i="7"/>
  <c r="AF31" i="7"/>
  <c r="M95" i="7"/>
  <c r="G95" i="7"/>
  <c r="V93" i="7"/>
  <c r="V35" i="7"/>
  <c r="AJ78" i="7"/>
  <c r="AJ22" i="7"/>
  <c r="AJ40" i="7"/>
  <c r="K95" i="7"/>
  <c r="AA93" i="7"/>
  <c r="AA35" i="7"/>
  <c r="AI89" i="7"/>
  <c r="AI31" i="7"/>
  <c r="Q95" i="7"/>
  <c r="AE91" i="7"/>
  <c r="AE33" i="7"/>
  <c r="AB93" i="7"/>
  <c r="AB35" i="7"/>
  <c r="I95" i="7"/>
  <c r="AK75" i="7"/>
  <c r="AL15" i="7"/>
  <c r="AK18" i="7"/>
  <c r="AC93" i="7"/>
  <c r="AC35" i="7"/>
  <c r="R95" i="7"/>
  <c r="T93" i="7"/>
  <c r="T35" i="7"/>
  <c r="AG87" i="7"/>
  <c r="AG29" i="7"/>
  <c r="L95" i="7"/>
  <c r="X93" i="7"/>
  <c r="X35" i="7"/>
  <c r="AD93" i="7"/>
  <c r="AD35" i="7"/>
  <c r="O95" i="7"/>
  <c r="H95" i="7"/>
  <c r="P95" i="7"/>
  <c r="P331" i="7"/>
  <c r="U93" i="7"/>
  <c r="U35" i="7"/>
  <c r="Q331" i="7" l="1"/>
  <c r="K331" i="7"/>
  <c r="O331" i="7"/>
  <c r="L331" i="7"/>
  <c r="Q250" i="7"/>
  <c r="Q49" i="7" s="1"/>
  <c r="Q99" i="7" s="1"/>
  <c r="L328" i="7"/>
  <c r="L50" i="7" s="1"/>
  <c r="L100" i="7" s="1"/>
  <c r="K250" i="7"/>
  <c r="K49" i="7" s="1"/>
  <c r="K99" i="7" s="1"/>
  <c r="O250" i="7"/>
  <c r="O49" i="7" s="1"/>
  <c r="O99" i="7" s="1"/>
  <c r="M331" i="7"/>
  <c r="N250" i="7"/>
  <c r="N49" i="7" s="1"/>
  <c r="N99" i="7" s="1"/>
  <c r="V216" i="7"/>
  <c r="N328" i="7"/>
  <c r="N50" i="7" s="1"/>
  <c r="N100" i="7" s="1"/>
  <c r="R331" i="7"/>
  <c r="J331" i="7"/>
  <c r="M250" i="7"/>
  <c r="M49" i="7" s="1"/>
  <c r="M99" i="7" s="1"/>
  <c r="J328" i="7"/>
  <c r="J50" i="7" s="1"/>
  <c r="J100" i="7" s="1"/>
  <c r="U216" i="7"/>
  <c r="AE216" i="7" s="1"/>
  <c r="T216" i="7"/>
  <c r="W216" i="7"/>
  <c r="I331" i="7"/>
  <c r="AC216" i="7"/>
  <c r="Y216" i="7"/>
  <c r="X216" i="7"/>
  <c r="AA216" i="7"/>
  <c r="I250" i="7"/>
  <c r="I49" i="7" s="1"/>
  <c r="I99" i="7" s="1"/>
  <c r="G217" i="7"/>
  <c r="G331" i="7" s="1"/>
  <c r="Z216" i="7"/>
  <c r="AD216" i="7"/>
  <c r="R250" i="7"/>
  <c r="R49" i="7" s="1"/>
  <c r="R99" i="7" s="1"/>
  <c r="AB216" i="7"/>
  <c r="S216" i="7"/>
  <c r="H328" i="7"/>
  <c r="H50" i="7" s="1"/>
  <c r="H100" i="7" s="1"/>
  <c r="H250" i="7"/>
  <c r="H49" i="7" s="1"/>
  <c r="H99" i="7" s="1"/>
  <c r="AD95" i="7"/>
  <c r="AK78" i="7"/>
  <c r="AK40" i="7"/>
  <c r="AL18" i="7"/>
  <c r="AK22" i="7"/>
  <c r="AE93" i="7"/>
  <c r="AE35" i="7"/>
  <c r="Z95" i="7"/>
  <c r="T95" i="7"/>
  <c r="AA95" i="7"/>
  <c r="V95" i="7"/>
  <c r="AF91" i="7"/>
  <c r="AF33" i="7"/>
  <c r="Y95" i="7"/>
  <c r="X95" i="7"/>
  <c r="S95" i="7"/>
  <c r="AH87" i="7"/>
  <c r="AH29" i="7"/>
  <c r="AI91" i="7"/>
  <c r="AI33" i="7"/>
  <c r="AG89" i="7"/>
  <c r="AG31" i="7"/>
  <c r="AJ82" i="7"/>
  <c r="AJ27" i="7"/>
  <c r="AJ330" i="7"/>
  <c r="AK137" i="7"/>
  <c r="U95" i="7"/>
  <c r="AC95" i="7"/>
  <c r="AB95" i="7"/>
  <c r="W95" i="7"/>
  <c r="AF216" i="7" l="1"/>
  <c r="AI216" i="7" s="1"/>
  <c r="W217" i="7"/>
  <c r="W331" i="7" s="1"/>
  <c r="G328" i="7"/>
  <c r="AB328" i="7" s="1"/>
  <c r="T217" i="7"/>
  <c r="T331" i="7" s="1"/>
  <c r="S217" i="7"/>
  <c r="S331" i="7" s="1"/>
  <c r="AC217" i="7"/>
  <c r="AC331" i="7" s="1"/>
  <c r="AG216" i="7"/>
  <c r="AH216" i="7" s="1"/>
  <c r="AJ216" i="7" s="1"/>
  <c r="AK216" i="7" s="1"/>
  <c r="AL216" i="7" s="1"/>
  <c r="AD217" i="7"/>
  <c r="AD331" i="7" s="1"/>
  <c r="X217" i="7"/>
  <c r="X331" i="7" s="1"/>
  <c r="U217" i="7"/>
  <c r="AE217" i="7" s="1"/>
  <c r="AE331" i="7" s="1"/>
  <c r="V217" i="7"/>
  <c r="V331" i="7" s="1"/>
  <c r="AB217" i="7"/>
  <c r="AB331" i="7" s="1"/>
  <c r="Y217" i="7"/>
  <c r="Y331" i="7" s="1"/>
  <c r="Z217" i="7"/>
  <c r="Z331" i="7" s="1"/>
  <c r="AA217" i="7"/>
  <c r="AA331" i="7" s="1"/>
  <c r="G250" i="7"/>
  <c r="AB250" i="7" s="1"/>
  <c r="AE95" i="7"/>
  <c r="AI93" i="7"/>
  <c r="AI35" i="7"/>
  <c r="AK82" i="7"/>
  <c r="AL22" i="7"/>
  <c r="AK27" i="7"/>
  <c r="AK330" i="7"/>
  <c r="AL137" i="7"/>
  <c r="AH89" i="7"/>
  <c r="AH31" i="7"/>
  <c r="AJ87" i="7"/>
  <c r="AJ29" i="7"/>
  <c r="AF35" i="7"/>
  <c r="AF93" i="7"/>
  <c r="AG91" i="7"/>
  <c r="AG33" i="7"/>
  <c r="T328" i="7" l="1"/>
  <c r="W328" i="7"/>
  <c r="AA328" i="7"/>
  <c r="X328" i="7"/>
  <c r="Y328" i="7"/>
  <c r="AC328" i="7"/>
  <c r="U328" i="7"/>
  <c r="AE328" i="7" s="1"/>
  <c r="AF328" i="7" s="1"/>
  <c r="AG328" i="7" s="1"/>
  <c r="Z328" i="7"/>
  <c r="V328" i="7"/>
  <c r="S328" i="7"/>
  <c r="G50" i="7"/>
  <c r="G100" i="7" s="1"/>
  <c r="AD328" i="7"/>
  <c r="U331" i="7"/>
  <c r="X250" i="7"/>
  <c r="W250" i="7"/>
  <c r="AA250" i="7"/>
  <c r="Z250" i="7"/>
  <c r="AD250" i="7"/>
  <c r="Y250" i="7"/>
  <c r="U250" i="7"/>
  <c r="AE250" i="7" s="1"/>
  <c r="V250" i="7"/>
  <c r="G49" i="7"/>
  <c r="G99" i="7" s="1"/>
  <c r="T250" i="7"/>
  <c r="AC250" i="7"/>
  <c r="S250" i="7"/>
  <c r="AF217" i="7"/>
  <c r="AG217" i="7" s="1"/>
  <c r="AH217" i="7" s="1"/>
  <c r="AJ217" i="7" s="1"/>
  <c r="W50" i="7"/>
  <c r="W100" i="7" s="1"/>
  <c r="X50" i="7"/>
  <c r="X100" i="7" s="1"/>
  <c r="U50" i="7"/>
  <c r="U100" i="7" s="1"/>
  <c r="Z50" i="7"/>
  <c r="Z100" i="7" s="1"/>
  <c r="AJ89" i="7"/>
  <c r="AJ31" i="7"/>
  <c r="AH91" i="7"/>
  <c r="AH33" i="7"/>
  <c r="AG93" i="7"/>
  <c r="AG35" i="7"/>
  <c r="AF95" i="7"/>
  <c r="AI95" i="7"/>
  <c r="AK87" i="7"/>
  <c r="AK29" i="7"/>
  <c r="AL27" i="7"/>
  <c r="Z49" i="7" l="1"/>
  <c r="Z99" i="7" s="1"/>
  <c r="Y49" i="7"/>
  <c r="Y99" i="7" s="1"/>
  <c r="T49" i="7"/>
  <c r="T99" i="7" s="1"/>
  <c r="AD50" i="7"/>
  <c r="AD100" i="7" s="1"/>
  <c r="AB50" i="7"/>
  <c r="AB100" i="7" s="1"/>
  <c r="V50" i="7"/>
  <c r="V100" i="7" s="1"/>
  <c r="Y50" i="7"/>
  <c r="Y100" i="7" s="1"/>
  <c r="T50" i="7"/>
  <c r="T100" i="7" s="1"/>
  <c r="AA50" i="7"/>
  <c r="AA100" i="7" s="1"/>
  <c r="AC50" i="7"/>
  <c r="AC100" i="7" s="1"/>
  <c r="AD49" i="7"/>
  <c r="AD99" i="7" s="1"/>
  <c r="S50" i="7"/>
  <c r="S100" i="7" s="1"/>
  <c r="AH328" i="7"/>
  <c r="AJ328" i="7" s="1"/>
  <c r="X49" i="7"/>
  <c r="X99" i="7" s="1"/>
  <c r="AF250" i="7"/>
  <c r="AI250" i="7" s="1"/>
  <c r="AF331" i="7"/>
  <c r="AC49" i="7"/>
  <c r="AC99" i="7" s="1"/>
  <c r="AB49" i="7"/>
  <c r="AB99" i="7" s="1"/>
  <c r="AA49" i="7"/>
  <c r="AA99" i="7" s="1"/>
  <c r="V49" i="7"/>
  <c r="V99" i="7" s="1"/>
  <c r="U49" i="7"/>
  <c r="U99" i="7" s="1"/>
  <c r="W49" i="7"/>
  <c r="W99" i="7" s="1"/>
  <c r="S49" i="7"/>
  <c r="S99" i="7" s="1"/>
  <c r="AI217" i="7"/>
  <c r="AI328" i="7"/>
  <c r="AE50" i="7"/>
  <c r="AG95" i="7"/>
  <c r="AG331" i="7"/>
  <c r="AH93" i="7"/>
  <c r="AH35" i="7"/>
  <c r="AK89" i="7"/>
  <c r="AK31" i="7"/>
  <c r="AL29" i="7"/>
  <c r="AJ33" i="7"/>
  <c r="AJ91" i="7"/>
  <c r="AK328" i="7" l="1"/>
  <c r="AL328" i="7" s="1"/>
  <c r="AG250" i="7"/>
  <c r="AH250" i="7" s="1"/>
  <c r="AJ250" i="7" s="1"/>
  <c r="AK250" i="7" s="1"/>
  <c r="AL250" i="7" s="1"/>
  <c r="AE49" i="7"/>
  <c r="AE99" i="7" s="1"/>
  <c r="AK217" i="7"/>
  <c r="AL217" i="7" s="1"/>
  <c r="AI331" i="7"/>
  <c r="AF50" i="7"/>
  <c r="AF100" i="7" s="1"/>
  <c r="AE100" i="7"/>
  <c r="AH95" i="7"/>
  <c r="AH331" i="7"/>
  <c r="AK91" i="7"/>
  <c r="AK33" i="7"/>
  <c r="AL31" i="7"/>
  <c r="AJ35" i="7"/>
  <c r="AJ93" i="7"/>
  <c r="AF49" i="7" l="1"/>
  <c r="AI49" i="7" s="1"/>
  <c r="AI99" i="7" s="1"/>
  <c r="AG50" i="7"/>
  <c r="AG100" i="7" s="1"/>
  <c r="AI50" i="7"/>
  <c r="AI100" i="7" s="1"/>
  <c r="AJ95" i="7"/>
  <c r="AJ331" i="7"/>
  <c r="AK93" i="7"/>
  <c r="AL33" i="7"/>
  <c r="AK35" i="7"/>
  <c r="AH50" i="7" l="1"/>
  <c r="AH100" i="7" s="1"/>
  <c r="AF99" i="7"/>
  <c r="AG49" i="7"/>
  <c r="AK95" i="7"/>
  <c r="AL35" i="7"/>
  <c r="AK331" i="7"/>
  <c r="AJ50" i="7" l="1"/>
  <c r="AJ100" i="7" s="1"/>
  <c r="AG99" i="7"/>
  <c r="AH49" i="7"/>
  <c r="R327" i="6"/>
  <c r="Q327" i="6"/>
  <c r="P327" i="6"/>
  <c r="O327" i="6"/>
  <c r="N327" i="6"/>
  <c r="M327" i="6"/>
  <c r="L327" i="6"/>
  <c r="K327" i="6"/>
  <c r="J327" i="6"/>
  <c r="I327" i="6"/>
  <c r="H327" i="6"/>
  <c r="G327" i="6"/>
  <c r="AD326" i="6"/>
  <c r="AC326" i="6"/>
  <c r="AB326" i="6"/>
  <c r="AA326" i="6"/>
  <c r="Z326" i="6"/>
  <c r="Y326" i="6"/>
  <c r="X326" i="6"/>
  <c r="W326" i="6"/>
  <c r="V326" i="6"/>
  <c r="U326" i="6"/>
  <c r="AE326" i="6" s="1"/>
  <c r="T326" i="6"/>
  <c r="S326" i="6"/>
  <c r="AD325" i="6"/>
  <c r="AC325" i="6"/>
  <c r="AB325" i="6"/>
  <c r="AA325" i="6"/>
  <c r="Z325" i="6"/>
  <c r="Y325" i="6"/>
  <c r="X325" i="6"/>
  <c r="W325" i="6"/>
  <c r="V325" i="6"/>
  <c r="U325" i="6"/>
  <c r="AE325" i="6" s="1"/>
  <c r="T325" i="6"/>
  <c r="S325" i="6"/>
  <c r="AD324" i="6"/>
  <c r="AC324" i="6"/>
  <c r="AB324" i="6"/>
  <c r="AA324" i="6"/>
  <c r="Z324" i="6"/>
  <c r="Y324" i="6"/>
  <c r="X324" i="6"/>
  <c r="W324" i="6"/>
  <c r="V324" i="6"/>
  <c r="U324" i="6"/>
  <c r="AE324" i="6" s="1"/>
  <c r="T324" i="6"/>
  <c r="S324" i="6"/>
  <c r="AD323" i="6"/>
  <c r="AC323" i="6"/>
  <c r="AB323" i="6"/>
  <c r="AA323" i="6"/>
  <c r="Z323" i="6"/>
  <c r="Y323" i="6"/>
  <c r="X323" i="6"/>
  <c r="W323" i="6"/>
  <c r="V323" i="6"/>
  <c r="U323" i="6"/>
  <c r="AE323" i="6" s="1"/>
  <c r="T323" i="6"/>
  <c r="S323" i="6"/>
  <c r="AD322" i="6"/>
  <c r="AC322" i="6"/>
  <c r="AB322" i="6"/>
  <c r="AA322" i="6"/>
  <c r="Z322" i="6"/>
  <c r="Y322" i="6"/>
  <c r="X322" i="6"/>
  <c r="W322" i="6"/>
  <c r="V322" i="6"/>
  <c r="U322" i="6"/>
  <c r="AE322" i="6" s="1"/>
  <c r="T322" i="6"/>
  <c r="S322" i="6"/>
  <c r="AD321" i="6"/>
  <c r="AC321" i="6"/>
  <c r="AB321" i="6"/>
  <c r="AA321" i="6"/>
  <c r="Z321" i="6"/>
  <c r="Y321" i="6"/>
  <c r="X321" i="6"/>
  <c r="W321" i="6"/>
  <c r="V321" i="6"/>
  <c r="U321" i="6"/>
  <c r="AE321" i="6" s="1"/>
  <c r="T321" i="6"/>
  <c r="S321" i="6"/>
  <c r="AD320" i="6"/>
  <c r="AC320" i="6"/>
  <c r="AB320" i="6"/>
  <c r="AA320" i="6"/>
  <c r="Z320" i="6"/>
  <c r="Y320" i="6"/>
  <c r="X320" i="6"/>
  <c r="W320" i="6"/>
  <c r="V320" i="6"/>
  <c r="U320" i="6"/>
  <c r="AE320" i="6" s="1"/>
  <c r="T320" i="6"/>
  <c r="S320" i="6"/>
  <c r="AD319" i="6"/>
  <c r="AC319" i="6"/>
  <c r="AB319" i="6"/>
  <c r="AA319" i="6"/>
  <c r="Z319" i="6"/>
  <c r="Y319" i="6"/>
  <c r="X319" i="6"/>
  <c r="W319" i="6"/>
  <c r="V319" i="6"/>
  <c r="U319" i="6"/>
  <c r="AE319" i="6" s="1"/>
  <c r="T319" i="6"/>
  <c r="S319" i="6"/>
  <c r="AD318" i="6"/>
  <c r="AC318" i="6"/>
  <c r="AB318" i="6"/>
  <c r="AA318" i="6"/>
  <c r="Z318" i="6"/>
  <c r="Y318" i="6"/>
  <c r="X318" i="6"/>
  <c r="W318" i="6"/>
  <c r="V318" i="6"/>
  <c r="U318" i="6"/>
  <c r="AE318" i="6" s="1"/>
  <c r="T318" i="6"/>
  <c r="S318" i="6"/>
  <c r="AD317" i="6"/>
  <c r="AC317" i="6"/>
  <c r="AB317" i="6"/>
  <c r="AA317" i="6"/>
  <c r="Z317" i="6"/>
  <c r="Y317" i="6"/>
  <c r="X317" i="6"/>
  <c r="W317" i="6"/>
  <c r="V317" i="6"/>
  <c r="U317" i="6"/>
  <c r="AE317" i="6" s="1"/>
  <c r="T317" i="6"/>
  <c r="S317" i="6"/>
  <c r="AD316" i="6"/>
  <c r="AC316" i="6"/>
  <c r="AB316" i="6"/>
  <c r="AA316" i="6"/>
  <c r="Z316" i="6"/>
  <c r="Y316" i="6"/>
  <c r="X316" i="6"/>
  <c r="W316" i="6"/>
  <c r="V316" i="6"/>
  <c r="U316" i="6"/>
  <c r="AE316" i="6" s="1"/>
  <c r="T316" i="6"/>
  <c r="S316" i="6"/>
  <c r="AD315" i="6"/>
  <c r="AC315" i="6"/>
  <c r="AB315" i="6"/>
  <c r="AA315" i="6"/>
  <c r="Z315" i="6"/>
  <c r="Y315" i="6"/>
  <c r="X315" i="6"/>
  <c r="W315" i="6"/>
  <c r="V315" i="6"/>
  <c r="U315" i="6"/>
  <c r="AE315" i="6" s="1"/>
  <c r="T315" i="6"/>
  <c r="S315" i="6"/>
  <c r="AD314" i="6"/>
  <c r="AC314" i="6"/>
  <c r="AB314" i="6"/>
  <c r="AA314" i="6"/>
  <c r="Z314" i="6"/>
  <c r="Y314" i="6"/>
  <c r="X314" i="6"/>
  <c r="W314" i="6"/>
  <c r="V314" i="6"/>
  <c r="U314" i="6"/>
  <c r="AE314" i="6" s="1"/>
  <c r="T314" i="6"/>
  <c r="S314" i="6"/>
  <c r="AD313" i="6"/>
  <c r="AC313" i="6"/>
  <c r="AB313" i="6"/>
  <c r="AA313" i="6"/>
  <c r="Z313" i="6"/>
  <c r="Y313" i="6"/>
  <c r="X313" i="6"/>
  <c r="W313" i="6"/>
  <c r="V313" i="6"/>
  <c r="U313" i="6"/>
  <c r="AE313" i="6" s="1"/>
  <c r="T313" i="6"/>
  <c r="S313" i="6"/>
  <c r="AD312" i="6"/>
  <c r="AC312" i="6"/>
  <c r="AB312" i="6"/>
  <c r="AA312" i="6"/>
  <c r="Z312" i="6"/>
  <c r="Y312" i="6"/>
  <c r="X312" i="6"/>
  <c r="W312" i="6"/>
  <c r="V312" i="6"/>
  <c r="U312" i="6"/>
  <c r="AE312" i="6" s="1"/>
  <c r="T312" i="6"/>
  <c r="S312" i="6"/>
  <c r="AD311" i="6"/>
  <c r="AC311" i="6"/>
  <c r="AB311" i="6"/>
  <c r="AA311" i="6"/>
  <c r="Z311" i="6"/>
  <c r="Y311" i="6"/>
  <c r="X311" i="6"/>
  <c r="W311" i="6"/>
  <c r="V311" i="6"/>
  <c r="U311" i="6"/>
  <c r="AE311" i="6" s="1"/>
  <c r="T311" i="6"/>
  <c r="S311" i="6"/>
  <c r="AD310" i="6"/>
  <c r="AC310" i="6"/>
  <c r="AB310" i="6"/>
  <c r="AA310" i="6"/>
  <c r="Z310" i="6"/>
  <c r="Y310" i="6"/>
  <c r="X310" i="6"/>
  <c r="W310" i="6"/>
  <c r="V310" i="6"/>
  <c r="U310" i="6"/>
  <c r="AE310" i="6" s="1"/>
  <c r="T310" i="6"/>
  <c r="S310" i="6"/>
  <c r="AD309" i="6"/>
  <c r="AC309" i="6"/>
  <c r="AB309" i="6"/>
  <c r="AA309" i="6"/>
  <c r="Z309" i="6"/>
  <c r="Y309" i="6"/>
  <c r="X309" i="6"/>
  <c r="W309" i="6"/>
  <c r="V309" i="6"/>
  <c r="U309" i="6"/>
  <c r="AE309" i="6" s="1"/>
  <c r="T309" i="6"/>
  <c r="S309" i="6"/>
  <c r="AD308" i="6"/>
  <c r="AC308" i="6"/>
  <c r="AB308" i="6"/>
  <c r="AA308" i="6"/>
  <c r="Z308" i="6"/>
  <c r="Y308" i="6"/>
  <c r="X308" i="6"/>
  <c r="W308" i="6"/>
  <c r="V308" i="6"/>
  <c r="U308" i="6"/>
  <c r="AE308" i="6" s="1"/>
  <c r="T308" i="6"/>
  <c r="S308" i="6"/>
  <c r="AD307" i="6"/>
  <c r="AC307" i="6"/>
  <c r="AB307" i="6"/>
  <c r="AA307" i="6"/>
  <c r="Z307" i="6"/>
  <c r="Y307" i="6"/>
  <c r="X307" i="6"/>
  <c r="W307" i="6"/>
  <c r="V307" i="6"/>
  <c r="U307" i="6"/>
  <c r="AE307" i="6" s="1"/>
  <c r="T307" i="6"/>
  <c r="S307" i="6"/>
  <c r="AD306" i="6"/>
  <c r="AC306" i="6"/>
  <c r="AB306" i="6"/>
  <c r="AA306" i="6"/>
  <c r="Z306" i="6"/>
  <c r="Y306" i="6"/>
  <c r="X306" i="6"/>
  <c r="W306" i="6"/>
  <c r="V306" i="6"/>
  <c r="U306" i="6"/>
  <c r="AE306" i="6" s="1"/>
  <c r="T306" i="6"/>
  <c r="S306" i="6"/>
  <c r="AD305" i="6"/>
  <c r="AC305" i="6"/>
  <c r="AB305" i="6"/>
  <c r="AA305" i="6"/>
  <c r="Z305" i="6"/>
  <c r="Y305" i="6"/>
  <c r="X305" i="6"/>
  <c r="W305" i="6"/>
  <c r="V305" i="6"/>
  <c r="U305" i="6"/>
  <c r="AE305" i="6" s="1"/>
  <c r="T305" i="6"/>
  <c r="S305" i="6"/>
  <c r="AD304" i="6"/>
  <c r="AC304" i="6"/>
  <c r="AB304" i="6"/>
  <c r="AA304" i="6"/>
  <c r="Z304" i="6"/>
  <c r="Y304" i="6"/>
  <c r="X304" i="6"/>
  <c r="W304" i="6"/>
  <c r="V304" i="6"/>
  <c r="U304" i="6"/>
  <c r="AE304" i="6" s="1"/>
  <c r="T304" i="6"/>
  <c r="S304" i="6"/>
  <c r="AD303" i="6"/>
  <c r="AC303" i="6"/>
  <c r="AB303" i="6"/>
  <c r="AA303" i="6"/>
  <c r="Z303" i="6"/>
  <c r="Y303" i="6"/>
  <c r="X303" i="6"/>
  <c r="W303" i="6"/>
  <c r="V303" i="6"/>
  <c r="U303" i="6"/>
  <c r="AE303" i="6" s="1"/>
  <c r="T303" i="6"/>
  <c r="S303" i="6"/>
  <c r="AD302" i="6"/>
  <c r="AC302" i="6"/>
  <c r="AB302" i="6"/>
  <c r="AA302" i="6"/>
  <c r="Z302" i="6"/>
  <c r="Y302" i="6"/>
  <c r="X302" i="6"/>
  <c r="W302" i="6"/>
  <c r="V302" i="6"/>
  <c r="U302" i="6"/>
  <c r="AE302" i="6" s="1"/>
  <c r="T302" i="6"/>
  <c r="S302" i="6"/>
  <c r="AD301" i="6"/>
  <c r="AC301" i="6"/>
  <c r="AB301" i="6"/>
  <c r="AA301" i="6"/>
  <c r="Z301" i="6"/>
  <c r="Y301" i="6"/>
  <c r="X301" i="6"/>
  <c r="W301" i="6"/>
  <c r="V301" i="6"/>
  <c r="U301" i="6"/>
  <c r="AE301" i="6" s="1"/>
  <c r="T301" i="6"/>
  <c r="S301" i="6"/>
  <c r="AD300" i="6"/>
  <c r="AC300" i="6"/>
  <c r="AB300" i="6"/>
  <c r="AA300" i="6"/>
  <c r="Z300" i="6"/>
  <c r="Y300" i="6"/>
  <c r="X300" i="6"/>
  <c r="W300" i="6"/>
  <c r="V300" i="6"/>
  <c r="U300" i="6"/>
  <c r="AE300" i="6" s="1"/>
  <c r="T300" i="6"/>
  <c r="S300" i="6"/>
  <c r="AD299" i="6"/>
  <c r="AC299" i="6"/>
  <c r="AB299" i="6"/>
  <c r="AA299" i="6"/>
  <c r="Z299" i="6"/>
  <c r="Y299" i="6"/>
  <c r="X299" i="6"/>
  <c r="W299" i="6"/>
  <c r="V299" i="6"/>
  <c r="U299" i="6"/>
  <c r="AE299" i="6" s="1"/>
  <c r="T299" i="6"/>
  <c r="S299" i="6"/>
  <c r="AD298" i="6"/>
  <c r="AC298" i="6"/>
  <c r="AB298" i="6"/>
  <c r="AA298" i="6"/>
  <c r="Z298" i="6"/>
  <c r="Y298" i="6"/>
  <c r="X298" i="6"/>
  <c r="W298" i="6"/>
  <c r="V298" i="6"/>
  <c r="U298" i="6"/>
  <c r="AE298" i="6" s="1"/>
  <c r="T298" i="6"/>
  <c r="S298" i="6"/>
  <c r="AD297" i="6"/>
  <c r="AC297" i="6"/>
  <c r="AB297" i="6"/>
  <c r="AA297" i="6"/>
  <c r="Z297" i="6"/>
  <c r="Y297" i="6"/>
  <c r="X297" i="6"/>
  <c r="W297" i="6"/>
  <c r="V297" i="6"/>
  <c r="U297" i="6"/>
  <c r="AE297" i="6" s="1"/>
  <c r="T297" i="6"/>
  <c r="S297" i="6"/>
  <c r="AD296" i="6"/>
  <c r="AC296" i="6"/>
  <c r="AB296" i="6"/>
  <c r="AA296" i="6"/>
  <c r="Z296" i="6"/>
  <c r="Y296" i="6"/>
  <c r="X296" i="6"/>
  <c r="W296" i="6"/>
  <c r="V296" i="6"/>
  <c r="U296" i="6"/>
  <c r="AE296" i="6" s="1"/>
  <c r="T296" i="6"/>
  <c r="S296" i="6"/>
  <c r="AD295" i="6"/>
  <c r="AC295" i="6"/>
  <c r="AB295" i="6"/>
  <c r="AA295" i="6"/>
  <c r="Z295" i="6"/>
  <c r="Y295" i="6"/>
  <c r="X295" i="6"/>
  <c r="W295" i="6"/>
  <c r="V295" i="6"/>
  <c r="U295" i="6"/>
  <c r="AE295" i="6" s="1"/>
  <c r="T295" i="6"/>
  <c r="S295" i="6"/>
  <c r="AD294" i="6"/>
  <c r="AC294" i="6"/>
  <c r="AB294" i="6"/>
  <c r="AA294" i="6"/>
  <c r="Z294" i="6"/>
  <c r="Y294" i="6"/>
  <c r="X294" i="6"/>
  <c r="W294" i="6"/>
  <c r="V294" i="6"/>
  <c r="U294" i="6"/>
  <c r="AE294" i="6" s="1"/>
  <c r="T294" i="6"/>
  <c r="S294" i="6"/>
  <c r="AD293" i="6"/>
  <c r="AC293" i="6"/>
  <c r="AB293" i="6"/>
  <c r="AA293" i="6"/>
  <c r="Z293" i="6"/>
  <c r="Y293" i="6"/>
  <c r="X293" i="6"/>
  <c r="W293" i="6"/>
  <c r="V293" i="6"/>
  <c r="U293" i="6"/>
  <c r="AE293" i="6" s="1"/>
  <c r="T293" i="6"/>
  <c r="S293" i="6"/>
  <c r="AD292" i="6"/>
  <c r="AC292" i="6"/>
  <c r="AB292" i="6"/>
  <c r="AA292" i="6"/>
  <c r="Z292" i="6"/>
  <c r="Y292" i="6"/>
  <c r="X292" i="6"/>
  <c r="W292" i="6"/>
  <c r="V292" i="6"/>
  <c r="U292" i="6"/>
  <c r="AE292" i="6" s="1"/>
  <c r="T292" i="6"/>
  <c r="S292" i="6"/>
  <c r="AD291" i="6"/>
  <c r="AC291" i="6"/>
  <c r="AB291" i="6"/>
  <c r="AA291" i="6"/>
  <c r="Z291" i="6"/>
  <c r="Y291" i="6"/>
  <c r="X291" i="6"/>
  <c r="W291" i="6"/>
  <c r="V291" i="6"/>
  <c r="U291" i="6"/>
  <c r="AE291" i="6" s="1"/>
  <c r="T291" i="6"/>
  <c r="S291" i="6"/>
  <c r="AD290" i="6"/>
  <c r="AC290" i="6"/>
  <c r="AB290" i="6"/>
  <c r="AA290" i="6"/>
  <c r="Z290" i="6"/>
  <c r="Y290" i="6"/>
  <c r="X290" i="6"/>
  <c r="W290" i="6"/>
  <c r="V290" i="6"/>
  <c r="U290" i="6"/>
  <c r="AE290" i="6" s="1"/>
  <c r="T290" i="6"/>
  <c r="S290" i="6"/>
  <c r="AD289" i="6"/>
  <c r="AC289" i="6"/>
  <c r="AB289" i="6"/>
  <c r="AA289" i="6"/>
  <c r="Z289" i="6"/>
  <c r="Y289" i="6"/>
  <c r="X289" i="6"/>
  <c r="W289" i="6"/>
  <c r="V289" i="6"/>
  <c r="U289" i="6"/>
  <c r="AE289" i="6" s="1"/>
  <c r="T289" i="6"/>
  <c r="S289" i="6"/>
  <c r="AD288" i="6"/>
  <c r="AC288" i="6"/>
  <c r="AB288" i="6"/>
  <c r="AA288" i="6"/>
  <c r="Z288" i="6"/>
  <c r="Y288" i="6"/>
  <c r="X288" i="6"/>
  <c r="W288" i="6"/>
  <c r="V288" i="6"/>
  <c r="U288" i="6"/>
  <c r="AE288" i="6" s="1"/>
  <c r="T288" i="6"/>
  <c r="S288" i="6"/>
  <c r="AD287" i="6"/>
  <c r="AC287" i="6"/>
  <c r="AB287" i="6"/>
  <c r="AA287" i="6"/>
  <c r="Z287" i="6"/>
  <c r="Y287" i="6"/>
  <c r="X287" i="6"/>
  <c r="W287" i="6"/>
  <c r="V287" i="6"/>
  <c r="U287" i="6"/>
  <c r="AE287" i="6" s="1"/>
  <c r="T287" i="6"/>
  <c r="S287" i="6"/>
  <c r="AD286" i="6"/>
  <c r="AC286" i="6"/>
  <c r="AB286" i="6"/>
  <c r="AA286" i="6"/>
  <c r="Z286" i="6"/>
  <c r="Y286" i="6"/>
  <c r="X286" i="6"/>
  <c r="W286" i="6"/>
  <c r="V286" i="6"/>
  <c r="U286" i="6"/>
  <c r="AE286" i="6" s="1"/>
  <c r="T286" i="6"/>
  <c r="S286" i="6"/>
  <c r="AD285" i="6"/>
  <c r="AC285" i="6"/>
  <c r="AB285" i="6"/>
  <c r="AA285" i="6"/>
  <c r="Z285" i="6"/>
  <c r="Y285" i="6"/>
  <c r="X285" i="6"/>
  <c r="W285" i="6"/>
  <c r="V285" i="6"/>
  <c r="U285" i="6"/>
  <c r="AE285" i="6" s="1"/>
  <c r="T285" i="6"/>
  <c r="S285" i="6"/>
  <c r="AD284" i="6"/>
  <c r="AC284" i="6"/>
  <c r="AB284" i="6"/>
  <c r="AA284" i="6"/>
  <c r="Z284" i="6"/>
  <c r="Y284" i="6"/>
  <c r="X284" i="6"/>
  <c r="W284" i="6"/>
  <c r="V284" i="6"/>
  <c r="U284" i="6"/>
  <c r="AE284" i="6" s="1"/>
  <c r="T284" i="6"/>
  <c r="S284" i="6"/>
  <c r="AD283" i="6"/>
  <c r="AC283" i="6"/>
  <c r="AB283" i="6"/>
  <c r="AA283" i="6"/>
  <c r="Z283" i="6"/>
  <c r="Y283" i="6"/>
  <c r="X283" i="6"/>
  <c r="W283" i="6"/>
  <c r="V283" i="6"/>
  <c r="U283" i="6"/>
  <c r="AE283" i="6" s="1"/>
  <c r="T283" i="6"/>
  <c r="S283" i="6"/>
  <c r="AD282" i="6"/>
  <c r="AC282" i="6"/>
  <c r="AB282" i="6"/>
  <c r="AA282" i="6"/>
  <c r="Z282" i="6"/>
  <c r="Y282" i="6"/>
  <c r="X282" i="6"/>
  <c r="W282" i="6"/>
  <c r="V282" i="6"/>
  <c r="U282" i="6"/>
  <c r="AE282" i="6" s="1"/>
  <c r="T282" i="6"/>
  <c r="S282" i="6"/>
  <c r="AD281" i="6"/>
  <c r="AC281" i="6"/>
  <c r="AB281" i="6"/>
  <c r="AA281" i="6"/>
  <c r="Z281" i="6"/>
  <c r="Y281" i="6"/>
  <c r="X281" i="6"/>
  <c r="W281" i="6"/>
  <c r="V281" i="6"/>
  <c r="U281" i="6"/>
  <c r="AE281" i="6" s="1"/>
  <c r="T281" i="6"/>
  <c r="S281" i="6"/>
  <c r="AD280" i="6"/>
  <c r="AC280" i="6"/>
  <c r="AB280" i="6"/>
  <c r="AA280" i="6"/>
  <c r="Z280" i="6"/>
  <c r="Y280" i="6"/>
  <c r="X280" i="6"/>
  <c r="W280" i="6"/>
  <c r="V280" i="6"/>
  <c r="U280" i="6"/>
  <c r="AE280" i="6" s="1"/>
  <c r="T280" i="6"/>
  <c r="S280" i="6"/>
  <c r="AD279" i="6"/>
  <c r="AC279" i="6"/>
  <c r="AB279" i="6"/>
  <c r="AA279" i="6"/>
  <c r="Z279" i="6"/>
  <c r="Y279" i="6"/>
  <c r="X279" i="6"/>
  <c r="W279" i="6"/>
  <c r="V279" i="6"/>
  <c r="U279" i="6"/>
  <c r="AE279" i="6" s="1"/>
  <c r="T279" i="6"/>
  <c r="S279" i="6"/>
  <c r="AD278" i="6"/>
  <c r="AC278" i="6"/>
  <c r="AB278" i="6"/>
  <c r="AA278" i="6"/>
  <c r="Z278" i="6"/>
  <c r="Y278" i="6"/>
  <c r="X278" i="6"/>
  <c r="W278" i="6"/>
  <c r="V278" i="6"/>
  <c r="U278" i="6"/>
  <c r="AE278" i="6" s="1"/>
  <c r="T278" i="6"/>
  <c r="S278" i="6"/>
  <c r="AD277" i="6"/>
  <c r="AC277" i="6"/>
  <c r="AB277" i="6"/>
  <c r="AA277" i="6"/>
  <c r="Z277" i="6"/>
  <c r="Y277" i="6"/>
  <c r="X277" i="6"/>
  <c r="W277" i="6"/>
  <c r="V277" i="6"/>
  <c r="U277" i="6"/>
  <c r="AE277" i="6" s="1"/>
  <c r="T277" i="6"/>
  <c r="S277" i="6"/>
  <c r="AD276" i="6"/>
  <c r="AC276" i="6"/>
  <c r="AB276" i="6"/>
  <c r="AA276" i="6"/>
  <c r="Z276" i="6"/>
  <c r="Y276" i="6"/>
  <c r="X276" i="6"/>
  <c r="W276" i="6"/>
  <c r="V276" i="6"/>
  <c r="U276" i="6"/>
  <c r="AE276" i="6" s="1"/>
  <c r="T276" i="6"/>
  <c r="S276" i="6"/>
  <c r="AD275" i="6"/>
  <c r="AC275" i="6"/>
  <c r="AB275" i="6"/>
  <c r="AA275" i="6"/>
  <c r="Z275" i="6"/>
  <c r="Y275" i="6"/>
  <c r="X275" i="6"/>
  <c r="W275" i="6"/>
  <c r="V275" i="6"/>
  <c r="U275" i="6"/>
  <c r="AE275" i="6" s="1"/>
  <c r="T275" i="6"/>
  <c r="S275" i="6"/>
  <c r="AD274" i="6"/>
  <c r="AC274" i="6"/>
  <c r="AB274" i="6"/>
  <c r="AA274" i="6"/>
  <c r="Z274" i="6"/>
  <c r="Y274" i="6"/>
  <c r="X274" i="6"/>
  <c r="W274" i="6"/>
  <c r="V274" i="6"/>
  <c r="U274" i="6"/>
  <c r="AE274" i="6" s="1"/>
  <c r="T274" i="6"/>
  <c r="S274" i="6"/>
  <c r="AD273" i="6"/>
  <c r="AC273" i="6"/>
  <c r="AB273" i="6"/>
  <c r="AA273" i="6"/>
  <c r="Z273" i="6"/>
  <c r="Y273" i="6"/>
  <c r="X273" i="6"/>
  <c r="W273" i="6"/>
  <c r="V273" i="6"/>
  <c r="U273" i="6"/>
  <c r="AE273" i="6" s="1"/>
  <c r="T273" i="6"/>
  <c r="S273" i="6"/>
  <c r="AD272" i="6"/>
  <c r="AC272" i="6"/>
  <c r="AB272" i="6"/>
  <c r="AA272" i="6"/>
  <c r="Z272" i="6"/>
  <c r="Y272" i="6"/>
  <c r="X272" i="6"/>
  <c r="W272" i="6"/>
  <c r="V272" i="6"/>
  <c r="U272" i="6"/>
  <c r="AE272" i="6" s="1"/>
  <c r="T272" i="6"/>
  <c r="S272" i="6"/>
  <c r="AD271" i="6"/>
  <c r="AC271" i="6"/>
  <c r="AB271" i="6"/>
  <c r="AA271" i="6"/>
  <c r="Z271" i="6"/>
  <c r="Y271" i="6"/>
  <c r="X271" i="6"/>
  <c r="W271" i="6"/>
  <c r="V271" i="6"/>
  <c r="U271" i="6"/>
  <c r="AE271" i="6" s="1"/>
  <c r="T271" i="6"/>
  <c r="S271" i="6"/>
  <c r="AD270" i="6"/>
  <c r="AC270" i="6"/>
  <c r="AB270" i="6"/>
  <c r="AA270" i="6"/>
  <c r="Z270" i="6"/>
  <c r="Y270" i="6"/>
  <c r="X270" i="6"/>
  <c r="W270" i="6"/>
  <c r="V270" i="6"/>
  <c r="U270" i="6"/>
  <c r="AE270" i="6" s="1"/>
  <c r="T270" i="6"/>
  <c r="S270" i="6"/>
  <c r="AD269" i="6"/>
  <c r="AC269" i="6"/>
  <c r="AB269" i="6"/>
  <c r="AA269" i="6"/>
  <c r="Z269" i="6"/>
  <c r="Y269" i="6"/>
  <c r="X269" i="6"/>
  <c r="W269" i="6"/>
  <c r="V269" i="6"/>
  <c r="U269" i="6"/>
  <c r="AE269" i="6" s="1"/>
  <c r="T269" i="6"/>
  <c r="S269" i="6"/>
  <c r="AD268" i="6"/>
  <c r="AC268" i="6"/>
  <c r="AB268" i="6"/>
  <c r="AA268" i="6"/>
  <c r="Z268" i="6"/>
  <c r="Y268" i="6"/>
  <c r="X268" i="6"/>
  <c r="W268" i="6"/>
  <c r="V268" i="6"/>
  <c r="U268" i="6"/>
  <c r="AE268" i="6" s="1"/>
  <c r="T268" i="6"/>
  <c r="S268" i="6"/>
  <c r="AD267" i="6"/>
  <c r="AC267" i="6"/>
  <c r="AB267" i="6"/>
  <c r="AA267" i="6"/>
  <c r="Z267" i="6"/>
  <c r="Y267" i="6"/>
  <c r="X267" i="6"/>
  <c r="W267" i="6"/>
  <c r="V267" i="6"/>
  <c r="U267" i="6"/>
  <c r="AE267" i="6" s="1"/>
  <c r="T267" i="6"/>
  <c r="S267" i="6"/>
  <c r="AD266" i="6"/>
  <c r="AC266" i="6"/>
  <c r="AB266" i="6"/>
  <c r="AA266" i="6"/>
  <c r="Z266" i="6"/>
  <c r="Y266" i="6"/>
  <c r="X266" i="6"/>
  <c r="W266" i="6"/>
  <c r="V266" i="6"/>
  <c r="U266" i="6"/>
  <c r="AE266" i="6" s="1"/>
  <c r="T266" i="6"/>
  <c r="S266" i="6"/>
  <c r="AD265" i="6"/>
  <c r="AC265" i="6"/>
  <c r="AB265" i="6"/>
  <c r="AA265" i="6"/>
  <c r="Z265" i="6"/>
  <c r="Y265" i="6"/>
  <c r="X265" i="6"/>
  <c r="W265" i="6"/>
  <c r="V265" i="6"/>
  <c r="U265" i="6"/>
  <c r="AE265" i="6" s="1"/>
  <c r="T265" i="6"/>
  <c r="S265" i="6"/>
  <c r="AD264" i="6"/>
  <c r="AC264" i="6"/>
  <c r="AB264" i="6"/>
  <c r="AA264" i="6"/>
  <c r="Z264" i="6"/>
  <c r="Y264" i="6"/>
  <c r="X264" i="6"/>
  <c r="W264" i="6"/>
  <c r="V264" i="6"/>
  <c r="U264" i="6"/>
  <c r="AE264" i="6" s="1"/>
  <c r="T264" i="6"/>
  <c r="S264" i="6"/>
  <c r="AD263" i="6"/>
  <c r="AC263" i="6"/>
  <c r="AB263" i="6"/>
  <c r="AA263" i="6"/>
  <c r="Z263" i="6"/>
  <c r="Y263" i="6"/>
  <c r="X263" i="6"/>
  <c r="W263" i="6"/>
  <c r="V263" i="6"/>
  <c r="U263" i="6"/>
  <c r="AE263" i="6" s="1"/>
  <c r="T263" i="6"/>
  <c r="S263" i="6"/>
  <c r="AD262" i="6"/>
  <c r="AC262" i="6"/>
  <c r="AB262" i="6"/>
  <c r="AA262" i="6"/>
  <c r="Z262" i="6"/>
  <c r="Y262" i="6"/>
  <c r="X262" i="6"/>
  <c r="W262" i="6"/>
  <c r="V262" i="6"/>
  <c r="U262" i="6"/>
  <c r="AE262" i="6" s="1"/>
  <c r="T262" i="6"/>
  <c r="S262" i="6"/>
  <c r="AD261" i="6"/>
  <c r="AC261" i="6"/>
  <c r="AB261" i="6"/>
  <c r="AA261" i="6"/>
  <c r="Z261" i="6"/>
  <c r="Y261" i="6"/>
  <c r="X261" i="6"/>
  <c r="W261" i="6"/>
  <c r="V261" i="6"/>
  <c r="U261" i="6"/>
  <c r="AE261" i="6" s="1"/>
  <c r="T261" i="6"/>
  <c r="S261" i="6"/>
  <c r="AD260" i="6"/>
  <c r="AC260" i="6"/>
  <c r="AB260" i="6"/>
  <c r="AA260" i="6"/>
  <c r="Z260" i="6"/>
  <c r="Y260" i="6"/>
  <c r="X260" i="6"/>
  <c r="W260" i="6"/>
  <c r="V260" i="6"/>
  <c r="U260" i="6"/>
  <c r="AE260" i="6" s="1"/>
  <c r="T260" i="6"/>
  <c r="S260" i="6"/>
  <c r="AD259" i="6"/>
  <c r="AC259" i="6"/>
  <c r="AB259" i="6"/>
  <c r="AA259" i="6"/>
  <c r="Z259" i="6"/>
  <c r="Y259" i="6"/>
  <c r="X259" i="6"/>
  <c r="W259" i="6"/>
  <c r="V259" i="6"/>
  <c r="U259" i="6"/>
  <c r="AE259" i="6" s="1"/>
  <c r="T259" i="6"/>
  <c r="S259" i="6"/>
  <c r="AD258" i="6"/>
  <c r="AC258" i="6"/>
  <c r="AB258" i="6"/>
  <c r="AA258" i="6"/>
  <c r="Z258" i="6"/>
  <c r="Y258" i="6"/>
  <c r="X258" i="6"/>
  <c r="W258" i="6"/>
  <c r="V258" i="6"/>
  <c r="U258" i="6"/>
  <c r="AE258" i="6" s="1"/>
  <c r="T258" i="6"/>
  <c r="S258" i="6"/>
  <c r="AD257" i="6"/>
  <c r="AC257" i="6"/>
  <c r="AB257" i="6"/>
  <c r="AA257" i="6"/>
  <c r="Z257" i="6"/>
  <c r="Y257" i="6"/>
  <c r="X257" i="6"/>
  <c r="W257" i="6"/>
  <c r="V257" i="6"/>
  <c r="U257" i="6"/>
  <c r="AE257" i="6" s="1"/>
  <c r="T257" i="6"/>
  <c r="S257" i="6"/>
  <c r="AD256" i="6"/>
  <c r="AC256" i="6"/>
  <c r="AB256" i="6"/>
  <c r="AA256" i="6"/>
  <c r="Z256" i="6"/>
  <c r="Y256" i="6"/>
  <c r="X256" i="6"/>
  <c r="W256" i="6"/>
  <c r="V256" i="6"/>
  <c r="U256" i="6"/>
  <c r="AE256" i="6" s="1"/>
  <c r="T256" i="6"/>
  <c r="S256" i="6"/>
  <c r="AD255" i="6"/>
  <c r="AC255" i="6"/>
  <c r="AB255" i="6"/>
  <c r="AA255" i="6"/>
  <c r="Z255" i="6"/>
  <c r="Y255" i="6"/>
  <c r="X255" i="6"/>
  <c r="W255" i="6"/>
  <c r="V255" i="6"/>
  <c r="U255" i="6"/>
  <c r="AE255" i="6" s="1"/>
  <c r="T255" i="6"/>
  <c r="S255" i="6"/>
  <c r="AD254" i="6"/>
  <c r="AC254" i="6"/>
  <c r="AB254" i="6"/>
  <c r="AA254" i="6"/>
  <c r="Z254" i="6"/>
  <c r="Y254" i="6"/>
  <c r="X254" i="6"/>
  <c r="W254" i="6"/>
  <c r="V254" i="6"/>
  <c r="U254" i="6"/>
  <c r="AE254" i="6" s="1"/>
  <c r="T254" i="6"/>
  <c r="S254" i="6"/>
  <c r="AD253" i="6"/>
  <c r="AC253" i="6"/>
  <c r="AB253" i="6"/>
  <c r="AA253" i="6"/>
  <c r="Z253" i="6"/>
  <c r="Y253" i="6"/>
  <c r="X253" i="6"/>
  <c r="W253" i="6"/>
  <c r="V253" i="6"/>
  <c r="U253" i="6"/>
  <c r="AE253" i="6" s="1"/>
  <c r="T253" i="6"/>
  <c r="S253" i="6"/>
  <c r="AD252" i="6"/>
  <c r="AC252" i="6"/>
  <c r="AB252" i="6"/>
  <c r="AA252" i="6"/>
  <c r="Z252" i="6"/>
  <c r="Y252" i="6"/>
  <c r="X252" i="6"/>
  <c r="W252" i="6"/>
  <c r="V252" i="6"/>
  <c r="U252" i="6"/>
  <c r="AE252" i="6" s="1"/>
  <c r="T252" i="6"/>
  <c r="S252" i="6"/>
  <c r="AD251" i="6"/>
  <c r="AC251" i="6"/>
  <c r="AB251" i="6"/>
  <c r="AA251" i="6"/>
  <c r="Z251" i="6"/>
  <c r="Y251" i="6"/>
  <c r="X251" i="6"/>
  <c r="W251" i="6"/>
  <c r="V251" i="6"/>
  <c r="U251" i="6"/>
  <c r="AE251" i="6" s="1"/>
  <c r="T251" i="6"/>
  <c r="S251" i="6"/>
  <c r="AD248" i="6"/>
  <c r="AC248" i="6"/>
  <c r="AB248" i="6"/>
  <c r="AA248" i="6"/>
  <c r="Z248" i="6"/>
  <c r="Y248" i="6"/>
  <c r="X248" i="6"/>
  <c r="W248" i="6"/>
  <c r="V248" i="6"/>
  <c r="U248" i="6"/>
  <c r="AE248" i="6" s="1"/>
  <c r="T248" i="6"/>
  <c r="S248" i="6"/>
  <c r="AD247" i="6"/>
  <c r="AC247" i="6"/>
  <c r="AB247" i="6"/>
  <c r="AA247" i="6"/>
  <c r="Z247" i="6"/>
  <c r="Y247" i="6"/>
  <c r="X247" i="6"/>
  <c r="W247" i="6"/>
  <c r="V247" i="6"/>
  <c r="U247" i="6"/>
  <c r="AE247" i="6" s="1"/>
  <c r="T247" i="6"/>
  <c r="S247" i="6"/>
  <c r="AD246" i="6"/>
  <c r="AC246" i="6"/>
  <c r="AB246" i="6"/>
  <c r="AA246" i="6"/>
  <c r="Z246" i="6"/>
  <c r="Y246" i="6"/>
  <c r="X246" i="6"/>
  <c r="W246" i="6"/>
  <c r="V246" i="6"/>
  <c r="U246" i="6"/>
  <c r="AE246" i="6" s="1"/>
  <c r="T246" i="6"/>
  <c r="S246" i="6"/>
  <c r="AD245" i="6"/>
  <c r="AC245" i="6"/>
  <c r="AB245" i="6"/>
  <c r="AA245" i="6"/>
  <c r="Z245" i="6"/>
  <c r="Y245" i="6"/>
  <c r="X245" i="6"/>
  <c r="W245" i="6"/>
  <c r="V245" i="6"/>
  <c r="U245" i="6"/>
  <c r="AE245" i="6" s="1"/>
  <c r="T245" i="6"/>
  <c r="S245" i="6"/>
  <c r="AD244" i="6"/>
  <c r="AC244" i="6"/>
  <c r="AB244" i="6"/>
  <c r="AA244" i="6"/>
  <c r="Z244" i="6"/>
  <c r="Y244" i="6"/>
  <c r="X244" i="6"/>
  <c r="W244" i="6"/>
  <c r="V244" i="6"/>
  <c r="U244" i="6"/>
  <c r="AE244" i="6" s="1"/>
  <c r="T244" i="6"/>
  <c r="S244" i="6"/>
  <c r="AD243" i="6"/>
  <c r="AC243" i="6"/>
  <c r="AB243" i="6"/>
  <c r="AA243" i="6"/>
  <c r="Z243" i="6"/>
  <c r="Y243" i="6"/>
  <c r="X243" i="6"/>
  <c r="W243" i="6"/>
  <c r="V243" i="6"/>
  <c r="U243" i="6"/>
  <c r="AE243" i="6" s="1"/>
  <c r="T243" i="6"/>
  <c r="S243" i="6"/>
  <c r="AD242" i="6"/>
  <c r="AC242" i="6"/>
  <c r="AB242" i="6"/>
  <c r="AA242" i="6"/>
  <c r="Z242" i="6"/>
  <c r="Y242" i="6"/>
  <c r="X242" i="6"/>
  <c r="W242" i="6"/>
  <c r="V242" i="6"/>
  <c r="U242" i="6"/>
  <c r="AE242" i="6" s="1"/>
  <c r="T242" i="6"/>
  <c r="S242" i="6"/>
  <c r="AD241" i="6"/>
  <c r="AC241" i="6"/>
  <c r="AB241" i="6"/>
  <c r="AA241" i="6"/>
  <c r="Z241" i="6"/>
  <c r="Y241" i="6"/>
  <c r="X241" i="6"/>
  <c r="W241" i="6"/>
  <c r="V241" i="6"/>
  <c r="U241" i="6"/>
  <c r="AE241" i="6" s="1"/>
  <c r="T241" i="6"/>
  <c r="S241" i="6"/>
  <c r="AD240" i="6"/>
  <c r="AC240" i="6"/>
  <c r="AB240" i="6"/>
  <c r="AA240" i="6"/>
  <c r="Z240" i="6"/>
  <c r="Y240" i="6"/>
  <c r="X240" i="6"/>
  <c r="W240" i="6"/>
  <c r="V240" i="6"/>
  <c r="U240" i="6"/>
  <c r="AE240" i="6" s="1"/>
  <c r="T240" i="6"/>
  <c r="S240" i="6"/>
  <c r="AD239" i="6"/>
  <c r="AC239" i="6"/>
  <c r="AB239" i="6"/>
  <c r="AA239" i="6"/>
  <c r="Z239" i="6"/>
  <c r="Y239" i="6"/>
  <c r="X239" i="6"/>
  <c r="W239" i="6"/>
  <c r="V239" i="6"/>
  <c r="U239" i="6"/>
  <c r="AE239" i="6" s="1"/>
  <c r="T239" i="6"/>
  <c r="S239" i="6"/>
  <c r="AD238" i="6"/>
  <c r="AC238" i="6"/>
  <c r="AB238" i="6"/>
  <c r="AA238" i="6"/>
  <c r="Z238" i="6"/>
  <c r="Y238" i="6"/>
  <c r="X238" i="6"/>
  <c r="W238" i="6"/>
  <c r="V238" i="6"/>
  <c r="U238" i="6"/>
  <c r="AE238" i="6" s="1"/>
  <c r="T238" i="6"/>
  <c r="S238" i="6"/>
  <c r="AD237" i="6"/>
  <c r="AC237" i="6"/>
  <c r="AB237" i="6"/>
  <c r="AA237" i="6"/>
  <c r="Z237" i="6"/>
  <c r="Y237" i="6"/>
  <c r="X237" i="6"/>
  <c r="W237" i="6"/>
  <c r="V237" i="6"/>
  <c r="U237" i="6"/>
  <c r="AE237" i="6" s="1"/>
  <c r="T237" i="6"/>
  <c r="S237" i="6"/>
  <c r="AD236" i="6"/>
  <c r="AC236" i="6"/>
  <c r="AB236" i="6"/>
  <c r="AA236" i="6"/>
  <c r="Z236" i="6"/>
  <c r="Y236" i="6"/>
  <c r="X236" i="6"/>
  <c r="W236" i="6"/>
  <c r="V236" i="6"/>
  <c r="U236" i="6"/>
  <c r="AE236" i="6" s="1"/>
  <c r="T236" i="6"/>
  <c r="S236" i="6"/>
  <c r="AD235" i="6"/>
  <c r="AC235" i="6"/>
  <c r="AB235" i="6"/>
  <c r="AA235" i="6"/>
  <c r="Z235" i="6"/>
  <c r="Y235" i="6"/>
  <c r="X235" i="6"/>
  <c r="W235" i="6"/>
  <c r="V235" i="6"/>
  <c r="U235" i="6"/>
  <c r="AE235" i="6" s="1"/>
  <c r="T235" i="6"/>
  <c r="S235" i="6"/>
  <c r="AD234" i="6"/>
  <c r="AC234" i="6"/>
  <c r="AB234" i="6"/>
  <c r="AA234" i="6"/>
  <c r="Z234" i="6"/>
  <c r="Y234" i="6"/>
  <c r="X234" i="6"/>
  <c r="W234" i="6"/>
  <c r="V234" i="6"/>
  <c r="U234" i="6"/>
  <c r="AE234" i="6" s="1"/>
  <c r="T234" i="6"/>
  <c r="S234" i="6"/>
  <c r="AD233" i="6"/>
  <c r="AC233" i="6"/>
  <c r="AB233" i="6"/>
  <c r="AA233" i="6"/>
  <c r="Z233" i="6"/>
  <c r="Y233" i="6"/>
  <c r="X233" i="6"/>
  <c r="W233" i="6"/>
  <c r="V233" i="6"/>
  <c r="U233" i="6"/>
  <c r="AE233" i="6" s="1"/>
  <c r="T233" i="6"/>
  <c r="S233" i="6"/>
  <c r="AD232" i="6"/>
  <c r="AC232" i="6"/>
  <c r="AB232" i="6"/>
  <c r="AA232" i="6"/>
  <c r="Z232" i="6"/>
  <c r="Y232" i="6"/>
  <c r="X232" i="6"/>
  <c r="W232" i="6"/>
  <c r="V232" i="6"/>
  <c r="U232" i="6"/>
  <c r="AE232" i="6" s="1"/>
  <c r="T232" i="6"/>
  <c r="S232" i="6"/>
  <c r="AD231" i="6"/>
  <c r="AC231" i="6"/>
  <c r="AB231" i="6"/>
  <c r="AA231" i="6"/>
  <c r="Z231" i="6"/>
  <c r="Y231" i="6"/>
  <c r="X231" i="6"/>
  <c r="W231" i="6"/>
  <c r="V231" i="6"/>
  <c r="U231" i="6"/>
  <c r="AE231" i="6" s="1"/>
  <c r="T231" i="6"/>
  <c r="S231" i="6"/>
  <c r="AD230" i="6"/>
  <c r="AC230" i="6"/>
  <c r="AB230" i="6"/>
  <c r="AA230" i="6"/>
  <c r="Z230" i="6"/>
  <c r="Y230" i="6"/>
  <c r="X230" i="6"/>
  <c r="W230" i="6"/>
  <c r="V230" i="6"/>
  <c r="U230" i="6"/>
  <c r="AE230" i="6" s="1"/>
  <c r="T230" i="6"/>
  <c r="S230" i="6"/>
  <c r="AD229" i="6"/>
  <c r="AC229" i="6"/>
  <c r="AB229" i="6"/>
  <c r="AA229" i="6"/>
  <c r="Z229" i="6"/>
  <c r="Y229" i="6"/>
  <c r="X229" i="6"/>
  <c r="W229" i="6"/>
  <c r="V229" i="6"/>
  <c r="U229" i="6"/>
  <c r="AE229" i="6" s="1"/>
  <c r="T229" i="6"/>
  <c r="S229" i="6"/>
  <c r="AD228" i="6"/>
  <c r="AC228" i="6"/>
  <c r="AB228" i="6"/>
  <c r="AA228" i="6"/>
  <c r="Z228" i="6"/>
  <c r="Y228" i="6"/>
  <c r="X228" i="6"/>
  <c r="W228" i="6"/>
  <c r="V228" i="6"/>
  <c r="U228" i="6"/>
  <c r="AE228" i="6" s="1"/>
  <c r="T228" i="6"/>
  <c r="S228" i="6"/>
  <c r="AD227" i="6"/>
  <c r="AC227" i="6"/>
  <c r="AB227" i="6"/>
  <c r="AA227" i="6"/>
  <c r="Z227" i="6"/>
  <c r="Y227" i="6"/>
  <c r="X227" i="6"/>
  <c r="W227" i="6"/>
  <c r="V227" i="6"/>
  <c r="U227" i="6"/>
  <c r="AE227" i="6" s="1"/>
  <c r="T227" i="6"/>
  <c r="S227" i="6"/>
  <c r="AD226" i="6"/>
  <c r="AC226" i="6"/>
  <c r="AB226" i="6"/>
  <c r="AA226" i="6"/>
  <c r="Z226" i="6"/>
  <c r="Y226" i="6"/>
  <c r="X226" i="6"/>
  <c r="W226" i="6"/>
  <c r="V226" i="6"/>
  <c r="U226" i="6"/>
  <c r="AE226" i="6" s="1"/>
  <c r="T226" i="6"/>
  <c r="S226" i="6"/>
  <c r="AD225" i="6"/>
  <c r="AC225" i="6"/>
  <c r="AB225" i="6"/>
  <c r="AA225" i="6"/>
  <c r="Z225" i="6"/>
  <c r="Y225" i="6"/>
  <c r="X225" i="6"/>
  <c r="W225" i="6"/>
  <c r="V225" i="6"/>
  <c r="U225" i="6"/>
  <c r="AE225" i="6" s="1"/>
  <c r="T225" i="6"/>
  <c r="S225" i="6"/>
  <c r="AD224" i="6"/>
  <c r="AC224" i="6"/>
  <c r="AB224" i="6"/>
  <c r="AA224" i="6"/>
  <c r="Z224" i="6"/>
  <c r="Y224" i="6"/>
  <c r="X224" i="6"/>
  <c r="W224" i="6"/>
  <c r="V224" i="6"/>
  <c r="U224" i="6"/>
  <c r="AE224" i="6" s="1"/>
  <c r="T224" i="6"/>
  <c r="S224" i="6"/>
  <c r="AD223" i="6"/>
  <c r="AC223" i="6"/>
  <c r="AB223" i="6"/>
  <c r="AA223" i="6"/>
  <c r="Z223" i="6"/>
  <c r="Y223" i="6"/>
  <c r="X223" i="6"/>
  <c r="W223" i="6"/>
  <c r="V223" i="6"/>
  <c r="U223" i="6"/>
  <c r="AE223" i="6" s="1"/>
  <c r="T223" i="6"/>
  <c r="S223" i="6"/>
  <c r="R249" i="6"/>
  <c r="Q249" i="6"/>
  <c r="P249" i="6"/>
  <c r="O249" i="6"/>
  <c r="N249" i="6"/>
  <c r="M249" i="6"/>
  <c r="L249" i="6"/>
  <c r="K249" i="6"/>
  <c r="J249" i="6"/>
  <c r="I249" i="6"/>
  <c r="H249" i="6"/>
  <c r="AD221" i="6"/>
  <c r="AC221" i="6"/>
  <c r="AB221" i="6"/>
  <c r="AA221" i="6"/>
  <c r="Z221" i="6"/>
  <c r="Y221" i="6"/>
  <c r="X221" i="6"/>
  <c r="W221" i="6"/>
  <c r="V221" i="6"/>
  <c r="U221" i="6"/>
  <c r="AE221" i="6" s="1"/>
  <c r="T221" i="6"/>
  <c r="S221" i="6"/>
  <c r="AD220" i="6"/>
  <c r="AC220" i="6"/>
  <c r="AB220" i="6"/>
  <c r="AA220" i="6"/>
  <c r="Z220" i="6"/>
  <c r="Y220" i="6"/>
  <c r="X220" i="6"/>
  <c r="W220" i="6"/>
  <c r="V220" i="6"/>
  <c r="U220" i="6"/>
  <c r="AE220" i="6" s="1"/>
  <c r="T220" i="6"/>
  <c r="S220" i="6"/>
  <c r="AD219" i="6"/>
  <c r="AC219" i="6"/>
  <c r="AB219" i="6"/>
  <c r="AA219" i="6"/>
  <c r="Z219" i="6"/>
  <c r="Y219" i="6"/>
  <c r="X219" i="6"/>
  <c r="W219" i="6"/>
  <c r="V219" i="6"/>
  <c r="U219" i="6"/>
  <c r="AE219" i="6" s="1"/>
  <c r="T219" i="6"/>
  <c r="S219" i="6"/>
  <c r="AD218" i="6"/>
  <c r="AC218" i="6"/>
  <c r="AB218" i="6"/>
  <c r="AA218" i="6"/>
  <c r="Z218" i="6"/>
  <c r="Y218" i="6"/>
  <c r="X218" i="6"/>
  <c r="W218" i="6"/>
  <c r="V218" i="6"/>
  <c r="U218" i="6"/>
  <c r="AE218" i="6" s="1"/>
  <c r="T218" i="6"/>
  <c r="S218" i="6"/>
  <c r="AD215" i="6"/>
  <c r="AC215" i="6"/>
  <c r="AB215" i="6"/>
  <c r="AA215" i="6"/>
  <c r="Z215" i="6"/>
  <c r="Y215" i="6"/>
  <c r="X215" i="6"/>
  <c r="W215" i="6"/>
  <c r="V215" i="6"/>
  <c r="U215" i="6"/>
  <c r="AE215" i="6" s="1"/>
  <c r="T215" i="6"/>
  <c r="S215" i="6"/>
  <c r="AD214" i="6"/>
  <c r="AC214" i="6"/>
  <c r="AB214" i="6"/>
  <c r="AA214" i="6"/>
  <c r="Z214" i="6"/>
  <c r="Y214" i="6"/>
  <c r="X214" i="6"/>
  <c r="W214" i="6"/>
  <c r="V214" i="6"/>
  <c r="U214" i="6"/>
  <c r="AE214" i="6" s="1"/>
  <c r="T214" i="6"/>
  <c r="S214" i="6"/>
  <c r="AD213" i="6"/>
  <c r="AC213" i="6"/>
  <c r="AB213" i="6"/>
  <c r="AA213" i="6"/>
  <c r="Z213" i="6"/>
  <c r="Y213" i="6"/>
  <c r="X213" i="6"/>
  <c r="W213" i="6"/>
  <c r="V213" i="6"/>
  <c r="U213" i="6"/>
  <c r="AE213" i="6" s="1"/>
  <c r="T213" i="6"/>
  <c r="S213" i="6"/>
  <c r="AD205" i="6"/>
  <c r="AC205" i="6"/>
  <c r="AB205" i="6"/>
  <c r="AA205" i="6"/>
  <c r="Z205" i="6"/>
  <c r="Y205" i="6"/>
  <c r="X205" i="6"/>
  <c r="W205" i="6"/>
  <c r="V205" i="6"/>
  <c r="U205" i="6"/>
  <c r="AE205" i="6" s="1"/>
  <c r="T205" i="6"/>
  <c r="S205" i="6"/>
  <c r="AD204" i="6"/>
  <c r="AC204" i="6"/>
  <c r="AB204" i="6"/>
  <c r="AA204" i="6"/>
  <c r="Z204" i="6"/>
  <c r="Y204" i="6"/>
  <c r="X204" i="6"/>
  <c r="W204" i="6"/>
  <c r="V204" i="6"/>
  <c r="U204" i="6"/>
  <c r="AE204" i="6" s="1"/>
  <c r="T204" i="6"/>
  <c r="S204" i="6"/>
  <c r="AD203" i="6"/>
  <c r="AC203" i="6"/>
  <c r="AB203" i="6"/>
  <c r="AA203" i="6"/>
  <c r="Z203" i="6"/>
  <c r="Y203" i="6"/>
  <c r="X203" i="6"/>
  <c r="W203" i="6"/>
  <c r="V203" i="6"/>
  <c r="U203" i="6"/>
  <c r="AE203" i="6" s="1"/>
  <c r="T203" i="6"/>
  <c r="S203" i="6"/>
  <c r="AD202" i="6"/>
  <c r="AC202" i="6"/>
  <c r="AB202" i="6"/>
  <c r="AA202" i="6"/>
  <c r="Z202" i="6"/>
  <c r="Y202" i="6"/>
  <c r="X202" i="6"/>
  <c r="W202" i="6"/>
  <c r="V202" i="6"/>
  <c r="U202" i="6"/>
  <c r="AE202" i="6" s="1"/>
  <c r="T202" i="6"/>
  <c r="S202" i="6"/>
  <c r="AD201" i="6"/>
  <c r="AC201" i="6"/>
  <c r="AB201" i="6"/>
  <c r="AA201" i="6"/>
  <c r="Z201" i="6"/>
  <c r="Y201" i="6"/>
  <c r="X201" i="6"/>
  <c r="W201" i="6"/>
  <c r="V201" i="6"/>
  <c r="U201" i="6"/>
  <c r="AE201" i="6" s="1"/>
  <c r="T201" i="6"/>
  <c r="S201" i="6"/>
  <c r="AD200" i="6"/>
  <c r="AC200" i="6"/>
  <c r="AB200" i="6"/>
  <c r="AA200" i="6"/>
  <c r="Z200" i="6"/>
  <c r="Y200" i="6"/>
  <c r="X200" i="6"/>
  <c r="W200" i="6"/>
  <c r="V200" i="6"/>
  <c r="U200" i="6"/>
  <c r="AE200" i="6" s="1"/>
  <c r="T200" i="6"/>
  <c r="S200" i="6"/>
  <c r="AD199" i="6"/>
  <c r="AC199" i="6"/>
  <c r="AB199" i="6"/>
  <c r="AA199" i="6"/>
  <c r="Z199" i="6"/>
  <c r="Y199" i="6"/>
  <c r="X199" i="6"/>
  <c r="W199" i="6"/>
  <c r="V199" i="6"/>
  <c r="U199" i="6"/>
  <c r="AE199" i="6" s="1"/>
  <c r="T199" i="6"/>
  <c r="S199" i="6"/>
  <c r="AD198" i="6"/>
  <c r="AC198" i="6"/>
  <c r="AB198" i="6"/>
  <c r="AA198" i="6"/>
  <c r="Z198" i="6"/>
  <c r="Y198" i="6"/>
  <c r="X198" i="6"/>
  <c r="W198" i="6"/>
  <c r="V198" i="6"/>
  <c r="U198" i="6"/>
  <c r="AE198" i="6" s="1"/>
  <c r="T198" i="6"/>
  <c r="S198" i="6"/>
  <c r="AD197" i="6"/>
  <c r="AC197" i="6"/>
  <c r="AB197" i="6"/>
  <c r="AA197" i="6"/>
  <c r="Z197" i="6"/>
  <c r="Y197" i="6"/>
  <c r="X197" i="6"/>
  <c r="W197" i="6"/>
  <c r="V197" i="6"/>
  <c r="U197" i="6"/>
  <c r="AE197" i="6" s="1"/>
  <c r="T197" i="6"/>
  <c r="S197" i="6"/>
  <c r="AD196" i="6"/>
  <c r="AC196" i="6"/>
  <c r="AB196" i="6"/>
  <c r="AA196" i="6"/>
  <c r="Z196" i="6"/>
  <c r="Y196" i="6"/>
  <c r="X196" i="6"/>
  <c r="W196" i="6"/>
  <c r="V196" i="6"/>
  <c r="U196" i="6"/>
  <c r="AE196" i="6" s="1"/>
  <c r="T196" i="6"/>
  <c r="S196" i="6"/>
  <c r="AD195" i="6"/>
  <c r="AC195" i="6"/>
  <c r="AB195" i="6"/>
  <c r="AA195" i="6"/>
  <c r="Z195" i="6"/>
  <c r="Y195" i="6"/>
  <c r="X195" i="6"/>
  <c r="W195" i="6"/>
  <c r="V195" i="6"/>
  <c r="U195" i="6"/>
  <c r="AE195" i="6" s="1"/>
  <c r="T195" i="6"/>
  <c r="S195" i="6"/>
  <c r="AD194" i="6"/>
  <c r="AC194" i="6"/>
  <c r="AB194" i="6"/>
  <c r="AA194" i="6"/>
  <c r="Z194" i="6"/>
  <c r="Y194" i="6"/>
  <c r="X194" i="6"/>
  <c r="W194" i="6"/>
  <c r="V194" i="6"/>
  <c r="U194" i="6"/>
  <c r="AE194" i="6" s="1"/>
  <c r="T194" i="6"/>
  <c r="S194" i="6"/>
  <c r="AD193" i="6"/>
  <c r="AC193" i="6"/>
  <c r="AB193" i="6"/>
  <c r="AA193" i="6"/>
  <c r="Z193" i="6"/>
  <c r="Y193" i="6"/>
  <c r="X193" i="6"/>
  <c r="W193" i="6"/>
  <c r="V193" i="6"/>
  <c r="U193" i="6"/>
  <c r="AE193" i="6" s="1"/>
  <c r="T193" i="6"/>
  <c r="S193" i="6"/>
  <c r="AD192" i="6"/>
  <c r="AC192" i="6"/>
  <c r="AB192" i="6"/>
  <c r="AA192" i="6"/>
  <c r="Z192" i="6"/>
  <c r="Y192" i="6"/>
  <c r="X192" i="6"/>
  <c r="W192" i="6"/>
  <c r="V192" i="6"/>
  <c r="U192" i="6"/>
  <c r="AE192" i="6" s="1"/>
  <c r="T192" i="6"/>
  <c r="S192" i="6"/>
  <c r="AD191" i="6"/>
  <c r="AC191" i="6"/>
  <c r="AB191" i="6"/>
  <c r="AA191" i="6"/>
  <c r="Z191" i="6"/>
  <c r="Y191" i="6"/>
  <c r="X191" i="6"/>
  <c r="W191" i="6"/>
  <c r="V191" i="6"/>
  <c r="U191" i="6"/>
  <c r="AE191" i="6" s="1"/>
  <c r="T191" i="6"/>
  <c r="S191" i="6"/>
  <c r="AD190" i="6"/>
  <c r="AC190" i="6"/>
  <c r="AB190" i="6"/>
  <c r="AA190" i="6"/>
  <c r="Z190" i="6"/>
  <c r="Y190" i="6"/>
  <c r="X190" i="6"/>
  <c r="W190" i="6"/>
  <c r="V190" i="6"/>
  <c r="U190" i="6"/>
  <c r="AE190" i="6" s="1"/>
  <c r="T190" i="6"/>
  <c r="S190" i="6"/>
  <c r="AD189" i="6"/>
  <c r="AC189" i="6"/>
  <c r="AB189" i="6"/>
  <c r="AA189" i="6"/>
  <c r="Z189" i="6"/>
  <c r="Y189" i="6"/>
  <c r="X189" i="6"/>
  <c r="W189" i="6"/>
  <c r="V189" i="6"/>
  <c r="U189" i="6"/>
  <c r="AE189" i="6" s="1"/>
  <c r="T189" i="6"/>
  <c r="S189" i="6"/>
  <c r="AD188" i="6"/>
  <c r="AC188" i="6"/>
  <c r="AB188" i="6"/>
  <c r="AA188" i="6"/>
  <c r="Z188" i="6"/>
  <c r="Y188" i="6"/>
  <c r="X188" i="6"/>
  <c r="W188" i="6"/>
  <c r="V188" i="6"/>
  <c r="U188" i="6"/>
  <c r="AE188" i="6" s="1"/>
  <c r="T188" i="6"/>
  <c r="S188" i="6"/>
  <c r="AD187" i="6"/>
  <c r="AC187" i="6"/>
  <c r="AB187" i="6"/>
  <c r="AA187" i="6"/>
  <c r="Z187" i="6"/>
  <c r="Y187" i="6"/>
  <c r="X187" i="6"/>
  <c r="W187" i="6"/>
  <c r="V187" i="6"/>
  <c r="U187" i="6"/>
  <c r="AE187" i="6" s="1"/>
  <c r="T187" i="6"/>
  <c r="S187" i="6"/>
  <c r="AD186" i="6"/>
  <c r="AC186" i="6"/>
  <c r="AB186" i="6"/>
  <c r="AA186" i="6"/>
  <c r="Z186" i="6"/>
  <c r="Y186" i="6"/>
  <c r="X186" i="6"/>
  <c r="W186" i="6"/>
  <c r="V186" i="6"/>
  <c r="U186" i="6"/>
  <c r="AE186" i="6" s="1"/>
  <c r="T186" i="6"/>
  <c r="S186" i="6"/>
  <c r="AD185" i="6"/>
  <c r="AC185" i="6"/>
  <c r="AB185" i="6"/>
  <c r="AA185" i="6"/>
  <c r="Z185" i="6"/>
  <c r="Y185" i="6"/>
  <c r="X185" i="6"/>
  <c r="W185" i="6"/>
  <c r="V185" i="6"/>
  <c r="U185" i="6"/>
  <c r="AE185" i="6" s="1"/>
  <c r="T185" i="6"/>
  <c r="S185" i="6"/>
  <c r="AD184" i="6"/>
  <c r="AC184" i="6"/>
  <c r="AB184" i="6"/>
  <c r="AA184" i="6"/>
  <c r="Z184" i="6"/>
  <c r="Y184" i="6"/>
  <c r="X184" i="6"/>
  <c r="W184" i="6"/>
  <c r="V184" i="6"/>
  <c r="U184" i="6"/>
  <c r="AE184" i="6" s="1"/>
  <c r="T184" i="6"/>
  <c r="S184" i="6"/>
  <c r="AD183" i="6"/>
  <c r="AC183" i="6"/>
  <c r="AB183" i="6"/>
  <c r="AA183" i="6"/>
  <c r="Z183" i="6"/>
  <c r="Y183" i="6"/>
  <c r="X183" i="6"/>
  <c r="W183" i="6"/>
  <c r="V183" i="6"/>
  <c r="U183" i="6"/>
  <c r="AE183" i="6" s="1"/>
  <c r="T183" i="6"/>
  <c r="S183" i="6"/>
  <c r="AD182" i="6"/>
  <c r="AC182" i="6"/>
  <c r="AB182" i="6"/>
  <c r="AA182" i="6"/>
  <c r="Z182" i="6"/>
  <c r="Y182" i="6"/>
  <c r="X182" i="6"/>
  <c r="W182" i="6"/>
  <c r="V182" i="6"/>
  <c r="U182" i="6"/>
  <c r="AE182" i="6" s="1"/>
  <c r="T182" i="6"/>
  <c r="S182" i="6"/>
  <c r="AD181" i="6"/>
  <c r="AC181" i="6"/>
  <c r="AB181" i="6"/>
  <c r="AA181" i="6"/>
  <c r="Z181" i="6"/>
  <c r="Y181" i="6"/>
  <c r="X181" i="6"/>
  <c r="W181" i="6"/>
  <c r="V181" i="6"/>
  <c r="U181" i="6"/>
  <c r="AE181" i="6" s="1"/>
  <c r="T181" i="6"/>
  <c r="S181" i="6"/>
  <c r="AD180" i="6"/>
  <c r="AC180" i="6"/>
  <c r="AB180" i="6"/>
  <c r="AA180" i="6"/>
  <c r="Z180" i="6"/>
  <c r="Y180" i="6"/>
  <c r="X180" i="6"/>
  <c r="W180" i="6"/>
  <c r="V180" i="6"/>
  <c r="U180" i="6"/>
  <c r="AE180" i="6" s="1"/>
  <c r="T180" i="6"/>
  <c r="S180" i="6"/>
  <c r="AD179" i="6"/>
  <c r="AC179" i="6"/>
  <c r="AB179" i="6"/>
  <c r="AA179" i="6"/>
  <c r="Z179" i="6"/>
  <c r="Y179" i="6"/>
  <c r="X179" i="6"/>
  <c r="W179" i="6"/>
  <c r="V179" i="6"/>
  <c r="U179" i="6"/>
  <c r="AE179" i="6" s="1"/>
  <c r="T179" i="6"/>
  <c r="S179" i="6"/>
  <c r="AD178" i="6"/>
  <c r="AC178" i="6"/>
  <c r="AB178" i="6"/>
  <c r="AA178" i="6"/>
  <c r="Z178" i="6"/>
  <c r="Y178" i="6"/>
  <c r="X178" i="6"/>
  <c r="W178" i="6"/>
  <c r="V178" i="6"/>
  <c r="U178" i="6"/>
  <c r="AE178" i="6" s="1"/>
  <c r="T178" i="6"/>
  <c r="S178" i="6"/>
  <c r="AD177" i="6"/>
  <c r="AC177" i="6"/>
  <c r="AB177" i="6"/>
  <c r="AA177" i="6"/>
  <c r="Z177" i="6"/>
  <c r="Y177" i="6"/>
  <c r="X177" i="6"/>
  <c r="W177" i="6"/>
  <c r="V177" i="6"/>
  <c r="U177" i="6"/>
  <c r="AE177" i="6" s="1"/>
  <c r="T177" i="6"/>
  <c r="S177" i="6"/>
  <c r="AD176" i="6"/>
  <c r="AC176" i="6"/>
  <c r="AB176" i="6"/>
  <c r="AA176" i="6"/>
  <c r="Z176" i="6"/>
  <c r="Y176" i="6"/>
  <c r="X176" i="6"/>
  <c r="W176" i="6"/>
  <c r="V176" i="6"/>
  <c r="U176" i="6"/>
  <c r="AE176" i="6" s="1"/>
  <c r="T176" i="6"/>
  <c r="S176" i="6"/>
  <c r="AD175" i="6"/>
  <c r="AC175" i="6"/>
  <c r="AB175" i="6"/>
  <c r="AA175" i="6"/>
  <c r="Z175" i="6"/>
  <c r="Y175" i="6"/>
  <c r="X175" i="6"/>
  <c r="W175" i="6"/>
  <c r="V175" i="6"/>
  <c r="U175" i="6"/>
  <c r="AE175" i="6" s="1"/>
  <c r="T175" i="6"/>
  <c r="S175" i="6"/>
  <c r="AD174" i="6"/>
  <c r="AC174" i="6"/>
  <c r="AB174" i="6"/>
  <c r="AA174" i="6"/>
  <c r="Z174" i="6"/>
  <c r="Y174" i="6"/>
  <c r="X174" i="6"/>
  <c r="W174" i="6"/>
  <c r="V174" i="6"/>
  <c r="U174" i="6"/>
  <c r="AE174" i="6" s="1"/>
  <c r="T174" i="6"/>
  <c r="S174" i="6"/>
  <c r="AD173" i="6"/>
  <c r="AC173" i="6"/>
  <c r="AB173" i="6"/>
  <c r="AA173" i="6"/>
  <c r="Z173" i="6"/>
  <c r="Y173" i="6"/>
  <c r="X173" i="6"/>
  <c r="W173" i="6"/>
  <c r="V173" i="6"/>
  <c r="U173" i="6"/>
  <c r="AE173" i="6" s="1"/>
  <c r="T173" i="6"/>
  <c r="S173" i="6"/>
  <c r="AD172" i="6"/>
  <c r="AC172" i="6"/>
  <c r="AB172" i="6"/>
  <c r="AA172" i="6"/>
  <c r="Z172" i="6"/>
  <c r="Y172" i="6"/>
  <c r="X172" i="6"/>
  <c r="W172" i="6"/>
  <c r="V172" i="6"/>
  <c r="U172" i="6"/>
  <c r="AE172" i="6" s="1"/>
  <c r="T172" i="6"/>
  <c r="S172" i="6"/>
  <c r="AD171" i="6"/>
  <c r="AC171" i="6"/>
  <c r="AB171" i="6"/>
  <c r="AA171" i="6"/>
  <c r="Z171" i="6"/>
  <c r="Y171" i="6"/>
  <c r="X171" i="6"/>
  <c r="W171" i="6"/>
  <c r="V171" i="6"/>
  <c r="U171" i="6"/>
  <c r="AE171" i="6" s="1"/>
  <c r="T171" i="6"/>
  <c r="S171" i="6"/>
  <c r="AD170" i="6"/>
  <c r="AC170" i="6"/>
  <c r="AB170" i="6"/>
  <c r="AA170" i="6"/>
  <c r="Z170" i="6"/>
  <c r="Y170" i="6"/>
  <c r="X170" i="6"/>
  <c r="W170" i="6"/>
  <c r="V170" i="6"/>
  <c r="U170" i="6"/>
  <c r="AE170" i="6" s="1"/>
  <c r="T170" i="6"/>
  <c r="S170" i="6"/>
  <c r="AD169" i="6"/>
  <c r="AC169" i="6"/>
  <c r="AB169" i="6"/>
  <c r="AA169" i="6"/>
  <c r="Z169" i="6"/>
  <c r="Y169" i="6"/>
  <c r="X169" i="6"/>
  <c r="W169" i="6"/>
  <c r="V169" i="6"/>
  <c r="U169" i="6"/>
  <c r="AE169" i="6" s="1"/>
  <c r="T169" i="6"/>
  <c r="S169" i="6"/>
  <c r="AD168" i="6"/>
  <c r="AC168" i="6"/>
  <c r="AB168" i="6"/>
  <c r="AA168" i="6"/>
  <c r="Z168" i="6"/>
  <c r="Y168" i="6"/>
  <c r="X168" i="6"/>
  <c r="W168" i="6"/>
  <c r="V168" i="6"/>
  <c r="U168" i="6"/>
  <c r="AE168" i="6" s="1"/>
  <c r="T168" i="6"/>
  <c r="S168" i="6"/>
  <c r="AD167" i="6"/>
  <c r="AC167" i="6"/>
  <c r="AB167" i="6"/>
  <c r="AA167" i="6"/>
  <c r="Z167" i="6"/>
  <c r="Y167" i="6"/>
  <c r="X167" i="6"/>
  <c r="W167" i="6"/>
  <c r="V167" i="6"/>
  <c r="U167" i="6"/>
  <c r="AE167" i="6" s="1"/>
  <c r="T167" i="6"/>
  <c r="S167" i="6"/>
  <c r="AD166" i="6"/>
  <c r="AC166" i="6"/>
  <c r="AB166" i="6"/>
  <c r="AA166" i="6"/>
  <c r="Z166" i="6"/>
  <c r="Y166" i="6"/>
  <c r="X166" i="6"/>
  <c r="W166" i="6"/>
  <c r="V166" i="6"/>
  <c r="U166" i="6"/>
  <c r="AE166" i="6" s="1"/>
  <c r="T166" i="6"/>
  <c r="S166" i="6"/>
  <c r="AD165" i="6"/>
  <c r="AC165" i="6"/>
  <c r="AB165" i="6"/>
  <c r="AA165" i="6"/>
  <c r="Z165" i="6"/>
  <c r="Y165" i="6"/>
  <c r="X165" i="6"/>
  <c r="W165" i="6"/>
  <c r="V165" i="6"/>
  <c r="U165" i="6"/>
  <c r="AE165" i="6" s="1"/>
  <c r="T165" i="6"/>
  <c r="S165" i="6"/>
  <c r="AD164" i="6"/>
  <c r="AC164" i="6"/>
  <c r="AB164" i="6"/>
  <c r="AA164" i="6"/>
  <c r="Z164" i="6"/>
  <c r="Y164" i="6"/>
  <c r="X164" i="6"/>
  <c r="W164" i="6"/>
  <c r="V164" i="6"/>
  <c r="U164" i="6"/>
  <c r="AE164" i="6" s="1"/>
  <c r="T164" i="6"/>
  <c r="S164" i="6"/>
  <c r="AD163" i="6"/>
  <c r="AC163" i="6"/>
  <c r="AB163" i="6"/>
  <c r="AA163" i="6"/>
  <c r="Z163" i="6"/>
  <c r="Y163" i="6"/>
  <c r="X163" i="6"/>
  <c r="W163" i="6"/>
  <c r="V163" i="6"/>
  <c r="U163" i="6"/>
  <c r="AE163" i="6" s="1"/>
  <c r="T163" i="6"/>
  <c r="S163" i="6"/>
  <c r="AD162" i="6"/>
  <c r="AC162" i="6"/>
  <c r="AB162" i="6"/>
  <c r="AA162" i="6"/>
  <c r="Z162" i="6"/>
  <c r="Y162" i="6"/>
  <c r="X162" i="6"/>
  <c r="W162" i="6"/>
  <c r="V162" i="6"/>
  <c r="U162" i="6"/>
  <c r="AE162" i="6" s="1"/>
  <c r="T162" i="6"/>
  <c r="S162" i="6"/>
  <c r="AD161" i="6"/>
  <c r="AC161" i="6"/>
  <c r="AB161" i="6"/>
  <c r="AA161" i="6"/>
  <c r="Z161" i="6"/>
  <c r="Y161" i="6"/>
  <c r="X161" i="6"/>
  <c r="W161" i="6"/>
  <c r="V161" i="6"/>
  <c r="U161" i="6"/>
  <c r="AE161" i="6" s="1"/>
  <c r="T161" i="6"/>
  <c r="S161" i="6"/>
  <c r="AD160" i="6"/>
  <c r="AC160" i="6"/>
  <c r="AB160" i="6"/>
  <c r="AA160" i="6"/>
  <c r="Z160" i="6"/>
  <c r="Y160" i="6"/>
  <c r="X160" i="6"/>
  <c r="W160" i="6"/>
  <c r="V160" i="6"/>
  <c r="U160" i="6"/>
  <c r="AE160" i="6" s="1"/>
  <c r="T160" i="6"/>
  <c r="S160" i="6"/>
  <c r="AD159" i="6"/>
  <c r="AC159" i="6"/>
  <c r="AB159" i="6"/>
  <c r="AA159" i="6"/>
  <c r="Z159" i="6"/>
  <c r="Y159" i="6"/>
  <c r="X159" i="6"/>
  <c r="W159" i="6"/>
  <c r="V159" i="6"/>
  <c r="U159" i="6"/>
  <c r="AE159" i="6" s="1"/>
  <c r="T159" i="6"/>
  <c r="S159" i="6"/>
  <c r="AD158" i="6"/>
  <c r="AC158" i="6"/>
  <c r="AB158" i="6"/>
  <c r="AA158" i="6"/>
  <c r="Z158" i="6"/>
  <c r="Y158" i="6"/>
  <c r="X158" i="6"/>
  <c r="W158" i="6"/>
  <c r="V158" i="6"/>
  <c r="U158" i="6"/>
  <c r="AE158" i="6" s="1"/>
  <c r="T158" i="6"/>
  <c r="S158" i="6"/>
  <c r="AD157" i="6"/>
  <c r="AC157" i="6"/>
  <c r="AB157" i="6"/>
  <c r="AA157" i="6"/>
  <c r="Z157" i="6"/>
  <c r="Y157" i="6"/>
  <c r="X157" i="6"/>
  <c r="W157" i="6"/>
  <c r="V157" i="6"/>
  <c r="U157" i="6"/>
  <c r="AE157" i="6" s="1"/>
  <c r="T157" i="6"/>
  <c r="S157" i="6"/>
  <c r="AD156" i="6"/>
  <c r="AC156" i="6"/>
  <c r="AB156" i="6"/>
  <c r="AA156" i="6"/>
  <c r="Z156" i="6"/>
  <c r="Y156" i="6"/>
  <c r="X156" i="6"/>
  <c r="W156" i="6"/>
  <c r="V156" i="6"/>
  <c r="U156" i="6"/>
  <c r="AE156" i="6" s="1"/>
  <c r="T156" i="6"/>
  <c r="S156" i="6"/>
  <c r="AD155" i="6"/>
  <c r="AC155" i="6"/>
  <c r="AB155" i="6"/>
  <c r="AA155" i="6"/>
  <c r="Z155" i="6"/>
  <c r="Y155" i="6"/>
  <c r="X155" i="6"/>
  <c r="W155" i="6"/>
  <c r="V155" i="6"/>
  <c r="U155" i="6"/>
  <c r="AE155" i="6" s="1"/>
  <c r="T155" i="6"/>
  <c r="S155" i="6"/>
  <c r="AD154" i="6"/>
  <c r="AC154" i="6"/>
  <c r="AB154" i="6"/>
  <c r="AA154" i="6"/>
  <c r="Z154" i="6"/>
  <c r="Y154" i="6"/>
  <c r="X154" i="6"/>
  <c r="W154" i="6"/>
  <c r="V154" i="6"/>
  <c r="U154" i="6"/>
  <c r="AE154" i="6" s="1"/>
  <c r="T154" i="6"/>
  <c r="S154" i="6"/>
  <c r="AD153" i="6"/>
  <c r="AC153" i="6"/>
  <c r="AB153" i="6"/>
  <c r="AA153" i="6"/>
  <c r="Z153" i="6"/>
  <c r="Y153" i="6"/>
  <c r="X153" i="6"/>
  <c r="W153" i="6"/>
  <c r="V153" i="6"/>
  <c r="U153" i="6"/>
  <c r="AE153" i="6" s="1"/>
  <c r="T153" i="6"/>
  <c r="S153" i="6"/>
  <c r="AD152" i="6"/>
  <c r="AC152" i="6"/>
  <c r="AB152" i="6"/>
  <c r="AA152" i="6"/>
  <c r="Z152" i="6"/>
  <c r="Y152" i="6"/>
  <c r="X152" i="6"/>
  <c r="W152" i="6"/>
  <c r="V152" i="6"/>
  <c r="U152" i="6"/>
  <c r="AE152" i="6" s="1"/>
  <c r="T152" i="6"/>
  <c r="S152" i="6"/>
  <c r="AD151" i="6"/>
  <c r="AC151" i="6"/>
  <c r="AB151" i="6"/>
  <c r="AA151" i="6"/>
  <c r="Z151" i="6"/>
  <c r="Y151" i="6"/>
  <c r="X151" i="6"/>
  <c r="W151" i="6"/>
  <c r="V151" i="6"/>
  <c r="U151" i="6"/>
  <c r="AE151" i="6" s="1"/>
  <c r="T151" i="6"/>
  <c r="S151" i="6"/>
  <c r="AD150" i="6"/>
  <c r="AC150" i="6"/>
  <c r="AB150" i="6"/>
  <c r="AA150" i="6"/>
  <c r="Z150" i="6"/>
  <c r="Y150" i="6"/>
  <c r="X150" i="6"/>
  <c r="W150" i="6"/>
  <c r="V150" i="6"/>
  <c r="U150" i="6"/>
  <c r="AE150" i="6" s="1"/>
  <c r="T150" i="6"/>
  <c r="S150" i="6"/>
  <c r="AD149" i="6"/>
  <c r="AC149" i="6"/>
  <c r="AB149" i="6"/>
  <c r="AA149" i="6"/>
  <c r="Z149" i="6"/>
  <c r="Y149" i="6"/>
  <c r="X149" i="6"/>
  <c r="W149" i="6"/>
  <c r="V149" i="6"/>
  <c r="U149" i="6"/>
  <c r="AE149" i="6" s="1"/>
  <c r="T149" i="6"/>
  <c r="S149" i="6"/>
  <c r="AD148" i="6"/>
  <c r="AC148" i="6"/>
  <c r="AB148" i="6"/>
  <c r="AA148" i="6"/>
  <c r="Z148" i="6"/>
  <c r="Y148" i="6"/>
  <c r="X148" i="6"/>
  <c r="W148" i="6"/>
  <c r="V148" i="6"/>
  <c r="U148" i="6"/>
  <c r="AE148" i="6" s="1"/>
  <c r="T148" i="6"/>
  <c r="S148" i="6"/>
  <c r="AD147" i="6"/>
  <c r="AC147" i="6"/>
  <c r="AB147" i="6"/>
  <c r="AA147" i="6"/>
  <c r="Z147" i="6"/>
  <c r="Y147" i="6"/>
  <c r="X147" i="6"/>
  <c r="W147" i="6"/>
  <c r="V147" i="6"/>
  <c r="U147" i="6"/>
  <c r="AE147" i="6" s="1"/>
  <c r="T147" i="6"/>
  <c r="S147" i="6"/>
  <c r="AD146" i="6"/>
  <c r="AC146" i="6"/>
  <c r="AB146" i="6"/>
  <c r="AA146" i="6"/>
  <c r="Z146" i="6"/>
  <c r="Y146" i="6"/>
  <c r="X146" i="6"/>
  <c r="W146" i="6"/>
  <c r="V146" i="6"/>
  <c r="U146" i="6"/>
  <c r="AE146" i="6" s="1"/>
  <c r="T146" i="6"/>
  <c r="S146" i="6"/>
  <c r="AD145" i="6"/>
  <c r="AC145" i="6"/>
  <c r="AB145" i="6"/>
  <c r="AA145" i="6"/>
  <c r="Z145" i="6"/>
  <c r="Y145" i="6"/>
  <c r="X145" i="6"/>
  <c r="W145" i="6"/>
  <c r="V145" i="6"/>
  <c r="U145" i="6"/>
  <c r="AE145" i="6" s="1"/>
  <c r="T145" i="6"/>
  <c r="S145" i="6"/>
  <c r="AD144" i="6"/>
  <c r="AC144" i="6"/>
  <c r="AB144" i="6"/>
  <c r="AA144" i="6"/>
  <c r="Z144" i="6"/>
  <c r="Y144" i="6"/>
  <c r="X144" i="6"/>
  <c r="W144" i="6"/>
  <c r="V144" i="6"/>
  <c r="U144" i="6"/>
  <c r="AE144" i="6" s="1"/>
  <c r="T144" i="6"/>
  <c r="S144" i="6"/>
  <c r="AD141" i="6"/>
  <c r="AC141" i="6"/>
  <c r="AB141" i="6"/>
  <c r="AA141" i="6"/>
  <c r="Z141" i="6"/>
  <c r="Y141" i="6"/>
  <c r="X141" i="6"/>
  <c r="W141" i="6"/>
  <c r="V141" i="6"/>
  <c r="U141" i="6"/>
  <c r="AE141" i="6" s="1"/>
  <c r="T141" i="6"/>
  <c r="S141" i="6"/>
  <c r="S139" i="6"/>
  <c r="AD135" i="6"/>
  <c r="AC135" i="6"/>
  <c r="AB135" i="6"/>
  <c r="AA135" i="6"/>
  <c r="Z135" i="6"/>
  <c r="Y135" i="6"/>
  <c r="X135" i="6"/>
  <c r="W135" i="6"/>
  <c r="V135" i="6"/>
  <c r="U135" i="6"/>
  <c r="AE135" i="6" s="1"/>
  <c r="T135" i="6"/>
  <c r="S135" i="6"/>
  <c r="AD134" i="6"/>
  <c r="AC134" i="6"/>
  <c r="AB134" i="6"/>
  <c r="AA134" i="6"/>
  <c r="Z134" i="6"/>
  <c r="Y134" i="6"/>
  <c r="X134" i="6"/>
  <c r="W134" i="6"/>
  <c r="V134" i="6"/>
  <c r="U134" i="6"/>
  <c r="AE134" i="6" s="1"/>
  <c r="T134" i="6"/>
  <c r="S134" i="6"/>
  <c r="AD133" i="6"/>
  <c r="AC133" i="6"/>
  <c r="AB133" i="6"/>
  <c r="AA133" i="6"/>
  <c r="Z133" i="6"/>
  <c r="Y133" i="6"/>
  <c r="X133" i="6"/>
  <c r="W133" i="6"/>
  <c r="V133" i="6"/>
  <c r="U133" i="6"/>
  <c r="AE133" i="6" s="1"/>
  <c r="T133" i="6"/>
  <c r="S133" i="6"/>
  <c r="AD132" i="6"/>
  <c r="AC132" i="6"/>
  <c r="AB132" i="6"/>
  <c r="AA132" i="6"/>
  <c r="Z132" i="6"/>
  <c r="Y132" i="6"/>
  <c r="X132" i="6"/>
  <c r="W132" i="6"/>
  <c r="V132" i="6"/>
  <c r="U132" i="6"/>
  <c r="AE132" i="6" s="1"/>
  <c r="T132" i="6"/>
  <c r="S132" i="6"/>
  <c r="AD131" i="6"/>
  <c r="AC131" i="6"/>
  <c r="AB131" i="6"/>
  <c r="AA131" i="6"/>
  <c r="Z131" i="6"/>
  <c r="Y131" i="6"/>
  <c r="X131" i="6"/>
  <c r="W131" i="6"/>
  <c r="V131" i="6"/>
  <c r="U131" i="6"/>
  <c r="AE131" i="6" s="1"/>
  <c r="T131" i="6"/>
  <c r="S131" i="6"/>
  <c r="AD130" i="6"/>
  <c r="AC130" i="6"/>
  <c r="AB130" i="6"/>
  <c r="AA130" i="6"/>
  <c r="Z130" i="6"/>
  <c r="Y130" i="6"/>
  <c r="X130" i="6"/>
  <c r="W130" i="6"/>
  <c r="V130" i="6"/>
  <c r="U130" i="6"/>
  <c r="AE130" i="6" s="1"/>
  <c r="T130" i="6"/>
  <c r="S130" i="6"/>
  <c r="AD129" i="6"/>
  <c r="AC129" i="6"/>
  <c r="AB129" i="6"/>
  <c r="AA129" i="6"/>
  <c r="Z129" i="6"/>
  <c r="Y129" i="6"/>
  <c r="X129" i="6"/>
  <c r="W129" i="6"/>
  <c r="V129" i="6"/>
  <c r="U129" i="6"/>
  <c r="AE129" i="6" s="1"/>
  <c r="T129" i="6"/>
  <c r="S129" i="6"/>
  <c r="AD128" i="6"/>
  <c r="AC128" i="6"/>
  <c r="AB128" i="6"/>
  <c r="AA128" i="6"/>
  <c r="Z128" i="6"/>
  <c r="Y128" i="6"/>
  <c r="X128" i="6"/>
  <c r="W128" i="6"/>
  <c r="V128" i="6"/>
  <c r="U128" i="6"/>
  <c r="AE128" i="6" s="1"/>
  <c r="T128" i="6"/>
  <c r="S128" i="6"/>
  <c r="AD127" i="6"/>
  <c r="AC127" i="6"/>
  <c r="AB127" i="6"/>
  <c r="AA127" i="6"/>
  <c r="Z127" i="6"/>
  <c r="Y127" i="6"/>
  <c r="X127" i="6"/>
  <c r="W127" i="6"/>
  <c r="V127" i="6"/>
  <c r="U127" i="6"/>
  <c r="AE127" i="6" s="1"/>
  <c r="T127" i="6"/>
  <c r="S127" i="6"/>
  <c r="AD126" i="6"/>
  <c r="AC126" i="6"/>
  <c r="AB126" i="6"/>
  <c r="AA126" i="6"/>
  <c r="Z126" i="6"/>
  <c r="Y126" i="6"/>
  <c r="X126" i="6"/>
  <c r="W126" i="6"/>
  <c r="V126" i="6"/>
  <c r="U126" i="6"/>
  <c r="AE126" i="6" s="1"/>
  <c r="T126" i="6"/>
  <c r="S126" i="6"/>
  <c r="AD125" i="6"/>
  <c r="AC125" i="6"/>
  <c r="AB125" i="6"/>
  <c r="AA125" i="6"/>
  <c r="Z125" i="6"/>
  <c r="Y125" i="6"/>
  <c r="X125" i="6"/>
  <c r="W125" i="6"/>
  <c r="V125" i="6"/>
  <c r="U125" i="6"/>
  <c r="AE125" i="6" s="1"/>
  <c r="T125" i="6"/>
  <c r="S125" i="6"/>
  <c r="AD124" i="6"/>
  <c r="AC124" i="6"/>
  <c r="AB124" i="6"/>
  <c r="AA124" i="6"/>
  <c r="Z124" i="6"/>
  <c r="Y124" i="6"/>
  <c r="X124" i="6"/>
  <c r="W124" i="6"/>
  <c r="V124" i="6"/>
  <c r="U124" i="6"/>
  <c r="AE124" i="6" s="1"/>
  <c r="T124" i="6"/>
  <c r="S124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2" i="6"/>
  <c r="H96" i="6"/>
  <c r="R38" i="6"/>
  <c r="Q38" i="6"/>
  <c r="P38" i="6"/>
  <c r="O38" i="6"/>
  <c r="J38" i="6"/>
  <c r="I38" i="6"/>
  <c r="H38" i="6"/>
  <c r="G39" i="6"/>
  <c r="AD34" i="6"/>
  <c r="AC34" i="6"/>
  <c r="AB34" i="6"/>
  <c r="AA34" i="6"/>
  <c r="Z34" i="6"/>
  <c r="Y34" i="6"/>
  <c r="X34" i="6"/>
  <c r="W34" i="6"/>
  <c r="V34" i="6"/>
  <c r="U34" i="6"/>
  <c r="T34" i="6"/>
  <c r="S34" i="6"/>
  <c r="AD32" i="6"/>
  <c r="AC32" i="6"/>
  <c r="AB32" i="6"/>
  <c r="AA32" i="6"/>
  <c r="Z32" i="6"/>
  <c r="Y32" i="6"/>
  <c r="X32" i="6"/>
  <c r="W32" i="6"/>
  <c r="V32" i="6"/>
  <c r="U32" i="6"/>
  <c r="AE32" i="6" s="1"/>
  <c r="T32" i="6"/>
  <c r="S32" i="6"/>
  <c r="O88" i="6"/>
  <c r="L142" i="6"/>
  <c r="S26" i="6"/>
  <c r="R122" i="6"/>
  <c r="Q122" i="6"/>
  <c r="O122" i="6"/>
  <c r="N122" i="6"/>
  <c r="M122" i="6"/>
  <c r="L122" i="6"/>
  <c r="K122" i="6"/>
  <c r="J122" i="6"/>
  <c r="I122" i="6"/>
  <c r="H122" i="6"/>
  <c r="R121" i="6"/>
  <c r="Q121" i="6"/>
  <c r="P121" i="6"/>
  <c r="O121" i="6"/>
  <c r="M121" i="6"/>
  <c r="L121" i="6"/>
  <c r="K121" i="6"/>
  <c r="J121" i="6"/>
  <c r="I121" i="6"/>
  <c r="H121" i="6"/>
  <c r="Q120" i="6"/>
  <c r="P120" i="6"/>
  <c r="N120" i="6"/>
  <c r="M120" i="6"/>
  <c r="L120" i="6"/>
  <c r="K120" i="6"/>
  <c r="I120" i="6"/>
  <c r="H120" i="6"/>
  <c r="R81" i="6"/>
  <c r="J81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R79" i="6"/>
  <c r="Q138" i="6"/>
  <c r="P138" i="6"/>
  <c r="H138" i="6"/>
  <c r="P77" i="6"/>
  <c r="O77" i="6"/>
  <c r="H77" i="6"/>
  <c r="P74" i="6"/>
  <c r="O74" i="6"/>
  <c r="H74" i="6"/>
  <c r="G74" i="6"/>
  <c r="Q70" i="6"/>
  <c r="P70" i="6"/>
  <c r="O70" i="6"/>
  <c r="I70" i="6"/>
  <c r="H70" i="6"/>
  <c r="G70" i="6"/>
  <c r="R69" i="6"/>
  <c r="J69" i="6"/>
  <c r="Q68" i="6"/>
  <c r="P68" i="6"/>
  <c r="O68" i="6"/>
  <c r="H68" i="6"/>
  <c r="G68" i="6"/>
  <c r="Q66" i="6"/>
  <c r="P66" i="6"/>
  <c r="O66" i="6"/>
  <c r="G66" i="6"/>
  <c r="C61" i="6"/>
  <c r="AK50" i="7" l="1"/>
  <c r="AK100" i="7" s="1"/>
  <c r="AH99" i="7"/>
  <c r="AJ49" i="7"/>
  <c r="L97" i="6"/>
  <c r="P67" i="6"/>
  <c r="P69" i="6"/>
  <c r="G96" i="6"/>
  <c r="O47" i="6"/>
  <c r="O98" i="6" s="1"/>
  <c r="O96" i="6"/>
  <c r="K97" i="6"/>
  <c r="P96" i="6"/>
  <c r="I47" i="6"/>
  <c r="I98" i="6" s="1"/>
  <c r="I96" i="6"/>
  <c r="Q47" i="6"/>
  <c r="Q98" i="6" s="1"/>
  <c r="Q96" i="6"/>
  <c r="M97" i="6"/>
  <c r="J120" i="6"/>
  <c r="R120" i="6"/>
  <c r="N121" i="6"/>
  <c r="J96" i="6"/>
  <c r="R47" i="6"/>
  <c r="R98" i="6" s="1"/>
  <c r="R96" i="6"/>
  <c r="N97" i="6"/>
  <c r="K47" i="6"/>
  <c r="K98" i="6" s="1"/>
  <c r="K96" i="6"/>
  <c r="G97" i="6"/>
  <c r="O97" i="6"/>
  <c r="H69" i="6"/>
  <c r="H72" i="6"/>
  <c r="P72" i="6"/>
  <c r="P76" i="6"/>
  <c r="P51" i="6" s="1"/>
  <c r="H81" i="6"/>
  <c r="P81" i="6"/>
  <c r="H86" i="6"/>
  <c r="L96" i="6"/>
  <c r="H97" i="6"/>
  <c r="P97" i="6"/>
  <c r="H67" i="6"/>
  <c r="H76" i="6"/>
  <c r="H51" i="6" s="1"/>
  <c r="M96" i="6"/>
  <c r="I97" i="6"/>
  <c r="Q97" i="6"/>
  <c r="N47" i="6"/>
  <c r="N98" i="6" s="1"/>
  <c r="N96" i="6"/>
  <c r="J97" i="6"/>
  <c r="R97" i="6"/>
  <c r="S24" i="6"/>
  <c r="G121" i="6"/>
  <c r="L47" i="6"/>
  <c r="L98" i="6" s="1"/>
  <c r="AF226" i="6"/>
  <c r="AI226" i="6" s="1"/>
  <c r="G83" i="6"/>
  <c r="G120" i="6"/>
  <c r="O83" i="6"/>
  <c r="O120" i="6"/>
  <c r="G85" i="6"/>
  <c r="G122" i="6"/>
  <c r="P85" i="6"/>
  <c r="P122" i="6"/>
  <c r="AF235" i="6"/>
  <c r="AI235" i="6" s="1"/>
  <c r="AF241" i="6"/>
  <c r="AI241" i="6" s="1"/>
  <c r="AF251" i="6"/>
  <c r="AI251" i="6" s="1"/>
  <c r="AF174" i="6"/>
  <c r="AG174" i="6" s="1"/>
  <c r="G67" i="6"/>
  <c r="O67" i="6"/>
  <c r="G69" i="6"/>
  <c r="O69" i="6"/>
  <c r="G72" i="6"/>
  <c r="O72" i="6"/>
  <c r="G76" i="6"/>
  <c r="O76" i="6"/>
  <c r="O51" i="6" s="1"/>
  <c r="G81" i="6"/>
  <c r="O81" i="6"/>
  <c r="AF177" i="6"/>
  <c r="AG177" i="6" s="1"/>
  <c r="AH177" i="6" s="1"/>
  <c r="AJ177" i="6" s="1"/>
  <c r="AF124" i="6"/>
  <c r="AI124" i="6" s="1"/>
  <c r="AF126" i="6"/>
  <c r="AI126" i="6" s="1"/>
  <c r="AF199" i="6"/>
  <c r="AI199" i="6" s="1"/>
  <c r="AF214" i="6"/>
  <c r="AI214" i="6" s="1"/>
  <c r="AI174" i="6"/>
  <c r="AF277" i="6"/>
  <c r="AI277" i="6" s="1"/>
  <c r="AF285" i="6"/>
  <c r="AI285" i="6" s="1"/>
  <c r="AF289" i="6"/>
  <c r="AG289" i="6" s="1"/>
  <c r="AF301" i="6"/>
  <c r="AI301" i="6" s="1"/>
  <c r="AF313" i="6"/>
  <c r="AI313" i="6" s="1"/>
  <c r="AF325" i="6"/>
  <c r="AI325" i="6" s="1"/>
  <c r="AF164" i="6"/>
  <c r="AG164" i="6" s="1"/>
  <c r="AF181" i="6"/>
  <c r="AI181" i="6" s="1"/>
  <c r="AF229" i="6"/>
  <c r="AI229" i="6" s="1"/>
  <c r="AF233" i="6"/>
  <c r="AI233" i="6" s="1"/>
  <c r="AF134" i="6"/>
  <c r="AI134" i="6" s="1"/>
  <c r="AI289" i="6"/>
  <c r="AF149" i="6"/>
  <c r="AG149" i="6" s="1"/>
  <c r="AF144" i="6"/>
  <c r="AG144" i="6" s="1"/>
  <c r="AF148" i="6"/>
  <c r="AI148" i="6" s="1"/>
  <c r="AF219" i="6"/>
  <c r="AI219" i="6" s="1"/>
  <c r="AF267" i="6"/>
  <c r="AG267" i="6" s="1"/>
  <c r="AF125" i="6"/>
  <c r="AG125" i="6" s="1"/>
  <c r="AH125" i="6" s="1"/>
  <c r="AJ125" i="6" s="1"/>
  <c r="AF132" i="6"/>
  <c r="AI132" i="6" s="1"/>
  <c r="AF175" i="6"/>
  <c r="AG175" i="6" s="1"/>
  <c r="AF184" i="6"/>
  <c r="AG184" i="6" s="1"/>
  <c r="AF191" i="6"/>
  <c r="AI191" i="6" s="1"/>
  <c r="AF198" i="6"/>
  <c r="AG198" i="6" s="1"/>
  <c r="AF258" i="6"/>
  <c r="AI258" i="6" s="1"/>
  <c r="AG277" i="6"/>
  <c r="AH277" i="6" s="1"/>
  <c r="AJ277" i="6" s="1"/>
  <c r="AK277" i="6" s="1"/>
  <c r="AL277" i="6" s="1"/>
  <c r="AF317" i="6"/>
  <c r="AI317" i="6" s="1"/>
  <c r="AF321" i="6"/>
  <c r="AI321" i="6" s="1"/>
  <c r="AF151" i="6"/>
  <c r="AG151" i="6" s="1"/>
  <c r="AF165" i="6"/>
  <c r="AG165" i="6" s="1"/>
  <c r="AF179" i="6"/>
  <c r="AI179" i="6" s="1"/>
  <c r="AF188" i="6"/>
  <c r="AG188" i="6" s="1"/>
  <c r="AH188" i="6" s="1"/>
  <c r="AJ188" i="6" s="1"/>
  <c r="AF202" i="6"/>
  <c r="AG202" i="6" s="1"/>
  <c r="AH202" i="6" s="1"/>
  <c r="AJ202" i="6" s="1"/>
  <c r="AF227" i="6"/>
  <c r="AG227" i="6" s="1"/>
  <c r="AH227" i="6" s="1"/>
  <c r="AJ227" i="6" s="1"/>
  <c r="AF234" i="6"/>
  <c r="AG234" i="6" s="1"/>
  <c r="AH234" i="6" s="1"/>
  <c r="AJ234" i="6" s="1"/>
  <c r="AF253" i="6"/>
  <c r="AI253" i="6" s="1"/>
  <c r="AF260" i="6"/>
  <c r="AG260" i="6" s="1"/>
  <c r="AF262" i="6"/>
  <c r="AI262" i="6" s="1"/>
  <c r="AF269" i="6"/>
  <c r="AI269" i="6" s="1"/>
  <c r="AF281" i="6"/>
  <c r="AF221" i="6"/>
  <c r="AG221" i="6" s="1"/>
  <c r="AH221" i="6" s="1"/>
  <c r="AJ221" i="6" s="1"/>
  <c r="AF153" i="6"/>
  <c r="AG153" i="6" s="1"/>
  <c r="AH153" i="6" s="1"/>
  <c r="AJ153" i="6" s="1"/>
  <c r="AF167" i="6"/>
  <c r="AG167" i="6" s="1"/>
  <c r="AH167" i="6" s="1"/>
  <c r="AJ167" i="6" s="1"/>
  <c r="AF190" i="6"/>
  <c r="AG190" i="6" s="1"/>
  <c r="AH190" i="6" s="1"/>
  <c r="AJ190" i="6" s="1"/>
  <c r="AF204" i="6"/>
  <c r="AG204" i="6" s="1"/>
  <c r="AH204" i="6" s="1"/>
  <c r="AJ204" i="6" s="1"/>
  <c r="AF186" i="6"/>
  <c r="AG186" i="6" s="1"/>
  <c r="AF133" i="6"/>
  <c r="AG133" i="6" s="1"/>
  <c r="AF169" i="6"/>
  <c r="AG169" i="6" s="1"/>
  <c r="AH169" i="6" s="1"/>
  <c r="AJ169" i="6" s="1"/>
  <c r="AF183" i="6"/>
  <c r="AI183" i="6" s="1"/>
  <c r="AF213" i="6"/>
  <c r="AG213" i="6" s="1"/>
  <c r="AF231" i="6"/>
  <c r="AI231" i="6" s="1"/>
  <c r="AF236" i="6"/>
  <c r="AG236" i="6" s="1"/>
  <c r="AH236" i="6" s="1"/>
  <c r="AJ236" i="6" s="1"/>
  <c r="AF243" i="6"/>
  <c r="AI243" i="6" s="1"/>
  <c r="AF264" i="6"/>
  <c r="AG264" i="6" s="1"/>
  <c r="AH264" i="6" s="1"/>
  <c r="AJ264" i="6" s="1"/>
  <c r="AF266" i="6"/>
  <c r="AI266" i="6" s="1"/>
  <c r="AF271" i="6"/>
  <c r="AI271" i="6" s="1"/>
  <c r="AF293" i="6"/>
  <c r="AI293" i="6" s="1"/>
  <c r="AF297" i="6"/>
  <c r="AI297" i="6" s="1"/>
  <c r="AF200" i="6"/>
  <c r="AG200" i="6" s="1"/>
  <c r="AF157" i="6"/>
  <c r="AG157" i="6" s="1"/>
  <c r="AH157" i="6" s="1"/>
  <c r="AJ157" i="6" s="1"/>
  <c r="AF192" i="6"/>
  <c r="AG192" i="6" s="1"/>
  <c r="AF128" i="6"/>
  <c r="AI128" i="6" s="1"/>
  <c r="AF159" i="6"/>
  <c r="AG159" i="6" s="1"/>
  <c r="AF173" i="6"/>
  <c r="AG173" i="6" s="1"/>
  <c r="AH173" i="6" s="1"/>
  <c r="AJ173" i="6" s="1"/>
  <c r="AF180" i="6"/>
  <c r="AG180" i="6" s="1"/>
  <c r="AF194" i="6"/>
  <c r="AG194" i="6" s="1"/>
  <c r="AH198" i="6"/>
  <c r="AF215" i="6"/>
  <c r="AG215" i="6" s="1"/>
  <c r="AG285" i="6"/>
  <c r="AH285" i="6" s="1"/>
  <c r="AJ285" i="6" s="1"/>
  <c r="AK285" i="6" s="1"/>
  <c r="AL285" i="6" s="1"/>
  <c r="AF305" i="6"/>
  <c r="AI305" i="6" s="1"/>
  <c r="AF309" i="6"/>
  <c r="AI309" i="6" s="1"/>
  <c r="AF32" i="6"/>
  <c r="AI32" i="6" s="1"/>
  <c r="H11" i="6"/>
  <c r="H42" i="6" s="1"/>
  <c r="AF161" i="6"/>
  <c r="AG161" i="6" s="1"/>
  <c r="AF182" i="6"/>
  <c r="AG182" i="6" s="1"/>
  <c r="AF196" i="6"/>
  <c r="AG196" i="6" s="1"/>
  <c r="AF225" i="6"/>
  <c r="AG225" i="6" s="1"/>
  <c r="AH225" i="6" s="1"/>
  <c r="AJ225" i="6" s="1"/>
  <c r="AF230" i="6"/>
  <c r="AG230" i="6" s="1"/>
  <c r="AH230" i="6" s="1"/>
  <c r="AJ230" i="6" s="1"/>
  <c r="AF242" i="6"/>
  <c r="AG242" i="6" s="1"/>
  <c r="AH242" i="6" s="1"/>
  <c r="AJ242" i="6" s="1"/>
  <c r="AF273" i="6"/>
  <c r="AG273" i="6" s="1"/>
  <c r="AG293" i="6"/>
  <c r="AH293" i="6" s="1"/>
  <c r="AJ293" i="6" s="1"/>
  <c r="AK293" i="6" s="1"/>
  <c r="AL293" i="6" s="1"/>
  <c r="K66" i="6"/>
  <c r="J46" i="6"/>
  <c r="J47" i="6"/>
  <c r="J98" i="6" s="1"/>
  <c r="K72" i="6"/>
  <c r="K76" i="6"/>
  <c r="K81" i="6"/>
  <c r="T24" i="6"/>
  <c r="M44" i="6"/>
  <c r="M47" i="6"/>
  <c r="M98" i="6" s="1"/>
  <c r="K67" i="6"/>
  <c r="K69" i="6"/>
  <c r="S41" i="6"/>
  <c r="G47" i="6"/>
  <c r="G98" i="6" s="1"/>
  <c r="H46" i="6"/>
  <c r="H47" i="6"/>
  <c r="H98" i="6" s="1"/>
  <c r="P46" i="6"/>
  <c r="P47" i="6"/>
  <c r="P98" i="6" s="1"/>
  <c r="K68" i="6"/>
  <c r="K70" i="6"/>
  <c r="K74" i="6"/>
  <c r="K77" i="6"/>
  <c r="N74" i="6"/>
  <c r="N72" i="6"/>
  <c r="N76" i="6"/>
  <c r="N81" i="6"/>
  <c r="AA20" i="6"/>
  <c r="M81" i="6"/>
  <c r="AA6" i="6"/>
  <c r="L74" i="6"/>
  <c r="V30" i="6"/>
  <c r="Z17" i="6"/>
  <c r="P79" i="6"/>
  <c r="T10" i="6"/>
  <c r="Q74" i="6"/>
  <c r="AA17" i="6"/>
  <c r="Q77" i="6"/>
  <c r="T26" i="6"/>
  <c r="W37" i="6"/>
  <c r="AA28" i="6"/>
  <c r="Q67" i="6"/>
  <c r="Q69" i="6"/>
  <c r="V19" i="6"/>
  <c r="S30" i="6"/>
  <c r="AA140" i="6"/>
  <c r="I72" i="6"/>
  <c r="Q72" i="6"/>
  <c r="S25" i="6"/>
  <c r="Z140" i="6"/>
  <c r="Q76" i="6"/>
  <c r="I81" i="6"/>
  <c r="Q81" i="6"/>
  <c r="H39" i="6"/>
  <c r="T12" i="6"/>
  <c r="S28" i="6"/>
  <c r="O46" i="6"/>
  <c r="AG43" i="6"/>
  <c r="R66" i="6"/>
  <c r="S9" i="6"/>
  <c r="Y10" i="6"/>
  <c r="J77" i="6"/>
  <c r="R77" i="6"/>
  <c r="S19" i="6"/>
  <c r="S20" i="6"/>
  <c r="S21" i="6"/>
  <c r="S23" i="6"/>
  <c r="U24" i="6"/>
  <c r="AE24" i="6" s="1"/>
  <c r="T25" i="6"/>
  <c r="U26" i="6"/>
  <c r="AE26" i="6" s="1"/>
  <c r="T28" i="6"/>
  <c r="T30" i="6"/>
  <c r="S36" i="6"/>
  <c r="V37" i="6"/>
  <c r="I39" i="6"/>
  <c r="AJ43" i="6"/>
  <c r="J66" i="6"/>
  <c r="S6" i="6"/>
  <c r="Z9" i="6"/>
  <c r="R11" i="6"/>
  <c r="R71" i="6" s="1"/>
  <c r="J76" i="6"/>
  <c r="R76" i="6"/>
  <c r="S17" i="6"/>
  <c r="T19" i="6"/>
  <c r="T20" i="6"/>
  <c r="T21" i="6"/>
  <c r="T23" i="6"/>
  <c r="V24" i="6"/>
  <c r="Z25" i="6"/>
  <c r="V26" i="6"/>
  <c r="Z28" i="6"/>
  <c r="U30" i="6"/>
  <c r="T36" i="6"/>
  <c r="O39" i="6"/>
  <c r="H66" i="6"/>
  <c r="L11" i="6"/>
  <c r="L42" i="6" s="1"/>
  <c r="J68" i="6"/>
  <c r="R68" i="6"/>
  <c r="Z14" i="6"/>
  <c r="S16" i="6"/>
  <c r="T17" i="6"/>
  <c r="T77" i="6" s="1"/>
  <c r="U19" i="6"/>
  <c r="AE19" i="6" s="1"/>
  <c r="Z20" i="6"/>
  <c r="U21" i="6"/>
  <c r="AE21" i="6" s="1"/>
  <c r="AD24" i="6"/>
  <c r="AD26" i="6"/>
  <c r="U36" i="6"/>
  <c r="U92" i="6" s="1"/>
  <c r="G38" i="6"/>
  <c r="T38" i="6" s="1"/>
  <c r="P39" i="6"/>
  <c r="S8" i="6"/>
  <c r="J74" i="6"/>
  <c r="R74" i="6"/>
  <c r="T16" i="6"/>
  <c r="V21" i="6"/>
  <c r="V36" i="6"/>
  <c r="Q39" i="6"/>
  <c r="W139" i="6"/>
  <c r="S14" i="6"/>
  <c r="Z16" i="6"/>
  <c r="Z24" i="6"/>
  <c r="S140" i="6"/>
  <c r="J67" i="6"/>
  <c r="R67" i="6"/>
  <c r="J70" i="6"/>
  <c r="R70" i="6"/>
  <c r="J72" i="6"/>
  <c r="R72" i="6"/>
  <c r="T14" i="6"/>
  <c r="AA25" i="6"/>
  <c r="S43" i="6"/>
  <c r="X140" i="6"/>
  <c r="S7" i="6"/>
  <c r="S10" i="6"/>
  <c r="S12" i="6"/>
  <c r="T43" i="6"/>
  <c r="G46" i="6"/>
  <c r="H79" i="6"/>
  <c r="L138" i="6"/>
  <c r="L79" i="6"/>
  <c r="Y19" i="6"/>
  <c r="AA7" i="6"/>
  <c r="I67" i="6"/>
  <c r="Z10" i="6"/>
  <c r="L86" i="6"/>
  <c r="Y26" i="6"/>
  <c r="L90" i="6"/>
  <c r="L143" i="6"/>
  <c r="AA30" i="6"/>
  <c r="AD37" i="6"/>
  <c r="Z43" i="6"/>
  <c r="L44" i="6"/>
  <c r="AA43" i="6"/>
  <c r="M138" i="6"/>
  <c r="M79" i="6"/>
  <c r="AA8" i="6"/>
  <c r="Y12" i="6"/>
  <c r="I76" i="6"/>
  <c r="AB16" i="6"/>
  <c r="AA16" i="6"/>
  <c r="V17" i="6"/>
  <c r="AD19" i="6"/>
  <c r="M86" i="6"/>
  <c r="M143" i="6"/>
  <c r="M90" i="6"/>
  <c r="Y43" i="6"/>
  <c r="I66" i="6"/>
  <c r="I68" i="6"/>
  <c r="I83" i="6"/>
  <c r="Y23" i="6"/>
  <c r="V23" i="6"/>
  <c r="U23" i="6"/>
  <c r="AB23" i="6"/>
  <c r="AD23" i="6"/>
  <c r="AC23" i="6"/>
  <c r="L81" i="6"/>
  <c r="Y21" i="6"/>
  <c r="I44" i="6"/>
  <c r="I46" i="6"/>
  <c r="X41" i="6"/>
  <c r="Q44" i="6"/>
  <c r="Q46" i="6"/>
  <c r="Z6" i="6"/>
  <c r="AA10" i="6"/>
  <c r="AB10" i="6"/>
  <c r="Z19" i="6"/>
  <c r="I85" i="6"/>
  <c r="Y25" i="6"/>
  <c r="V25" i="6"/>
  <c r="U25" i="6"/>
  <c r="AB25" i="6"/>
  <c r="AD25" i="6"/>
  <c r="AC25" i="6"/>
  <c r="Q85" i="6"/>
  <c r="L38" i="6"/>
  <c r="L39" i="6"/>
  <c r="AD36" i="6"/>
  <c r="AD92" i="6" s="1"/>
  <c r="L72" i="6"/>
  <c r="L92" i="6"/>
  <c r="L94" i="6"/>
  <c r="AA36" i="6"/>
  <c r="AA92" i="6" s="1"/>
  <c r="R44" i="6"/>
  <c r="R46" i="6"/>
  <c r="Q83" i="6"/>
  <c r="Z12" i="6"/>
  <c r="I77" i="6"/>
  <c r="AB17" i="6"/>
  <c r="AC17" i="6"/>
  <c r="Z7" i="6"/>
  <c r="Y8" i="6"/>
  <c r="J11" i="6"/>
  <c r="L76" i="6"/>
  <c r="AA23" i="6"/>
  <c r="L84" i="6"/>
  <c r="Y24" i="6"/>
  <c r="M94" i="6"/>
  <c r="M92" i="6"/>
  <c r="M39" i="6"/>
  <c r="M38" i="6"/>
  <c r="M85" i="6"/>
  <c r="M83" i="6"/>
  <c r="J44" i="6"/>
  <c r="AA14" i="6"/>
  <c r="I74" i="6"/>
  <c r="AB14" i="6"/>
  <c r="Y6" i="6"/>
  <c r="I69" i="6"/>
  <c r="AA9" i="6"/>
  <c r="Y7" i="6"/>
  <c r="I11" i="6"/>
  <c r="Y14" i="6"/>
  <c r="Z23" i="6"/>
  <c r="Z8" i="6"/>
  <c r="Y9" i="6"/>
  <c r="Q11" i="6"/>
  <c r="AA12" i="6"/>
  <c r="AB12" i="6"/>
  <c r="Y16" i="6"/>
  <c r="Y20" i="6"/>
  <c r="V20" i="6"/>
  <c r="U20" i="6"/>
  <c r="I80" i="6"/>
  <c r="AD20" i="6"/>
  <c r="AB20" i="6"/>
  <c r="AC20" i="6"/>
  <c r="Q80" i="6"/>
  <c r="AD21" i="6"/>
  <c r="M84" i="6"/>
  <c r="Z26" i="6"/>
  <c r="I142" i="6"/>
  <c r="I88" i="6"/>
  <c r="Y28" i="6"/>
  <c r="AB28" i="6"/>
  <c r="V28" i="6"/>
  <c r="U28" i="6"/>
  <c r="AD28" i="6"/>
  <c r="AC28" i="6"/>
  <c r="Q142" i="6"/>
  <c r="Q88" i="6"/>
  <c r="AB30" i="6"/>
  <c r="J80" i="6"/>
  <c r="R83" i="6"/>
  <c r="J85" i="6"/>
  <c r="N86" i="6"/>
  <c r="J142" i="6"/>
  <c r="J88" i="6"/>
  <c r="N94" i="6"/>
  <c r="N92" i="6"/>
  <c r="T6" i="6"/>
  <c r="T7" i="6"/>
  <c r="AB8" i="6"/>
  <c r="T9" i="6"/>
  <c r="L77" i="6"/>
  <c r="K80" i="6"/>
  <c r="K83" i="6"/>
  <c r="K85" i="6"/>
  <c r="K142" i="6"/>
  <c r="K88" i="6"/>
  <c r="AC37" i="6"/>
  <c r="N38" i="6"/>
  <c r="K11" i="6"/>
  <c r="R85" i="6"/>
  <c r="AB6" i="6"/>
  <c r="AB7" i="6"/>
  <c r="T8" i="6"/>
  <c r="L69" i="6"/>
  <c r="AB9" i="6"/>
  <c r="M66" i="6"/>
  <c r="U6" i="6"/>
  <c r="AC6" i="6"/>
  <c r="M67" i="6"/>
  <c r="U7" i="6"/>
  <c r="AC7" i="6"/>
  <c r="M68" i="6"/>
  <c r="U8" i="6"/>
  <c r="AC8" i="6"/>
  <c r="M69" i="6"/>
  <c r="U9" i="6"/>
  <c r="AC9" i="6"/>
  <c r="M70" i="6"/>
  <c r="U10" i="6"/>
  <c r="AC10" i="6"/>
  <c r="M11" i="6"/>
  <c r="M72" i="6"/>
  <c r="U12" i="6"/>
  <c r="AC12" i="6"/>
  <c r="M74" i="6"/>
  <c r="U14" i="6"/>
  <c r="AC14" i="6"/>
  <c r="M76" i="6"/>
  <c r="U16" i="6"/>
  <c r="AC16" i="6"/>
  <c r="M77" i="6"/>
  <c r="U17" i="6"/>
  <c r="AD17" i="6"/>
  <c r="Z21" i="6"/>
  <c r="L83" i="6"/>
  <c r="L85" i="6"/>
  <c r="AB36" i="6"/>
  <c r="Y41" i="6"/>
  <c r="AB43" i="6"/>
  <c r="Q79" i="6"/>
  <c r="N84" i="6"/>
  <c r="R142" i="6"/>
  <c r="R88" i="6"/>
  <c r="AA37" i="6"/>
  <c r="S37" i="6"/>
  <c r="Z37" i="6"/>
  <c r="Y37" i="6"/>
  <c r="X37" i="6"/>
  <c r="AB37" i="6"/>
  <c r="K46" i="6"/>
  <c r="L66" i="6"/>
  <c r="L67" i="6"/>
  <c r="L68" i="6"/>
  <c r="L70" i="6"/>
  <c r="N66" i="6"/>
  <c r="V6" i="6"/>
  <c r="AD6" i="6"/>
  <c r="N67" i="6"/>
  <c r="V7" i="6"/>
  <c r="AD7" i="6"/>
  <c r="N68" i="6"/>
  <c r="V8" i="6"/>
  <c r="AD8" i="6"/>
  <c r="N69" i="6"/>
  <c r="V9" i="6"/>
  <c r="AD9" i="6"/>
  <c r="N70" i="6"/>
  <c r="V10" i="6"/>
  <c r="AD10" i="6"/>
  <c r="N11" i="6"/>
  <c r="V12" i="6"/>
  <c r="AD12" i="6"/>
  <c r="V14" i="6"/>
  <c r="AD14" i="6"/>
  <c r="V16" i="6"/>
  <c r="AD16" i="6"/>
  <c r="N77" i="6"/>
  <c r="I138" i="6"/>
  <c r="I79" i="6"/>
  <c r="AA19" i="6"/>
  <c r="AA21" i="6"/>
  <c r="I84" i="6"/>
  <c r="Q84" i="6"/>
  <c r="AA24" i="6"/>
  <c r="I86" i="6"/>
  <c r="Q86" i="6"/>
  <c r="AA26" i="6"/>
  <c r="M142" i="6"/>
  <c r="M88" i="6"/>
  <c r="I143" i="6"/>
  <c r="I90" i="6"/>
  <c r="Z30" i="6"/>
  <c r="Y30" i="6"/>
  <c r="AC30" i="6"/>
  <c r="AE34" i="6"/>
  <c r="AC36" i="6"/>
  <c r="N46" i="6"/>
  <c r="Z41" i="6"/>
  <c r="L80" i="6"/>
  <c r="L88" i="6"/>
  <c r="J83" i="6"/>
  <c r="N83" i="6"/>
  <c r="W6" i="6"/>
  <c r="W7" i="6"/>
  <c r="W8" i="6"/>
  <c r="W9" i="6"/>
  <c r="W10" i="6"/>
  <c r="G11" i="6"/>
  <c r="O11" i="6"/>
  <c r="W12" i="6"/>
  <c r="W14" i="6"/>
  <c r="W16" i="6"/>
  <c r="G77" i="6"/>
  <c r="W17" i="6"/>
  <c r="X17" i="6"/>
  <c r="J138" i="6"/>
  <c r="J79" i="6"/>
  <c r="AB19" i="6"/>
  <c r="N80" i="6"/>
  <c r="AB21" i="6"/>
  <c r="J84" i="6"/>
  <c r="R84" i="6"/>
  <c r="AB24" i="6"/>
  <c r="J86" i="6"/>
  <c r="R86" i="6"/>
  <c r="AB26" i="6"/>
  <c r="N142" i="6"/>
  <c r="N88" i="6"/>
  <c r="J143" i="6"/>
  <c r="J90" i="6"/>
  <c r="AD30" i="6"/>
  <c r="T37" i="6"/>
  <c r="AA41" i="6"/>
  <c r="AF43" i="6"/>
  <c r="AH43" i="6"/>
  <c r="M80" i="6"/>
  <c r="N138" i="6"/>
  <c r="N79" i="6"/>
  <c r="R80" i="6"/>
  <c r="N143" i="6"/>
  <c r="N90" i="6"/>
  <c r="N39" i="6"/>
  <c r="K44" i="6"/>
  <c r="N85" i="6"/>
  <c r="X6" i="6"/>
  <c r="X7" i="6"/>
  <c r="X8" i="6"/>
  <c r="X9" i="6"/>
  <c r="X10" i="6"/>
  <c r="P11" i="6"/>
  <c r="X12" i="6"/>
  <c r="X14" i="6"/>
  <c r="X16" i="6"/>
  <c r="Y17" i="6"/>
  <c r="K138" i="6"/>
  <c r="K79" i="6"/>
  <c r="AC19" i="6"/>
  <c r="AC21" i="6"/>
  <c r="K84" i="6"/>
  <c r="AC24" i="6"/>
  <c r="K86" i="6"/>
  <c r="AC26" i="6"/>
  <c r="K143" i="6"/>
  <c r="K90" i="6"/>
  <c r="K94" i="6"/>
  <c r="K92" i="6"/>
  <c r="K38" i="6"/>
  <c r="K39" i="6"/>
  <c r="U37" i="6"/>
  <c r="H44" i="6"/>
  <c r="P44" i="6"/>
  <c r="AI43" i="6"/>
  <c r="M46" i="6"/>
  <c r="R138" i="6"/>
  <c r="G138" i="6"/>
  <c r="G79" i="6"/>
  <c r="O138" i="6"/>
  <c r="O79" i="6"/>
  <c r="W19" i="6"/>
  <c r="G80" i="6"/>
  <c r="O80" i="6"/>
  <c r="W20" i="6"/>
  <c r="W21" i="6"/>
  <c r="W23" i="6"/>
  <c r="G84" i="6"/>
  <c r="O84" i="6"/>
  <c r="W24" i="6"/>
  <c r="O85" i="6"/>
  <c r="W25" i="6"/>
  <c r="G86" i="6"/>
  <c r="O86" i="6"/>
  <c r="W26" i="6"/>
  <c r="G142" i="6"/>
  <c r="G88" i="6"/>
  <c r="W28" i="6"/>
  <c r="G90" i="6"/>
  <c r="G143" i="6"/>
  <c r="O143" i="6"/>
  <c r="O90" i="6"/>
  <c r="W30" i="6"/>
  <c r="G94" i="6"/>
  <c r="G92" i="6"/>
  <c r="O94" i="6"/>
  <c r="O92" i="6"/>
  <c r="W36" i="6"/>
  <c r="J39" i="6"/>
  <c r="R39" i="6"/>
  <c r="T41" i="6"/>
  <c r="AB41" i="6"/>
  <c r="U43" i="6"/>
  <c r="AC43" i="6"/>
  <c r="AK43" i="6"/>
  <c r="N44" i="6"/>
  <c r="X19" i="6"/>
  <c r="P80" i="6"/>
  <c r="X20" i="6"/>
  <c r="X21" i="6"/>
  <c r="H83" i="6"/>
  <c r="P83" i="6"/>
  <c r="X23" i="6"/>
  <c r="H84" i="6"/>
  <c r="P84" i="6"/>
  <c r="X24" i="6"/>
  <c r="H85" i="6"/>
  <c r="X25" i="6"/>
  <c r="P86" i="6"/>
  <c r="X26" i="6"/>
  <c r="H142" i="6"/>
  <c r="H88" i="6"/>
  <c r="P142" i="6"/>
  <c r="P88" i="6"/>
  <c r="X28" i="6"/>
  <c r="H143" i="6"/>
  <c r="H90" i="6"/>
  <c r="P143" i="6"/>
  <c r="P90" i="6"/>
  <c r="X30" i="6"/>
  <c r="AF34" i="6"/>
  <c r="AG34" i="6" s="1"/>
  <c r="H94" i="6"/>
  <c r="H92" i="6"/>
  <c r="P94" i="6"/>
  <c r="P92" i="6"/>
  <c r="X36" i="6"/>
  <c r="AH38" i="6"/>
  <c r="S39" i="6"/>
  <c r="U41" i="6"/>
  <c r="AC41" i="6"/>
  <c r="V43" i="6"/>
  <c r="AD43" i="6"/>
  <c r="G44" i="6"/>
  <c r="O44" i="6"/>
  <c r="L46" i="6"/>
  <c r="Q143" i="6"/>
  <c r="Q90" i="6"/>
  <c r="I94" i="6"/>
  <c r="I92" i="6"/>
  <c r="Q94" i="6"/>
  <c r="Q92" i="6"/>
  <c r="Y36" i="6"/>
  <c r="V41" i="6"/>
  <c r="AD41" i="6"/>
  <c r="W43" i="6"/>
  <c r="W97" i="6" s="1"/>
  <c r="AE43" i="6"/>
  <c r="AF171" i="6"/>
  <c r="AG171" i="6" s="1"/>
  <c r="AH171" i="6" s="1"/>
  <c r="R143" i="6"/>
  <c r="R90" i="6"/>
  <c r="J94" i="6"/>
  <c r="J92" i="6"/>
  <c r="R94" i="6"/>
  <c r="R92" i="6"/>
  <c r="Z36" i="6"/>
  <c r="W41" i="6"/>
  <c r="X43" i="6"/>
  <c r="H80" i="6"/>
  <c r="O142" i="6"/>
  <c r="AD139" i="6"/>
  <c r="V139" i="6"/>
  <c r="AC139" i="6"/>
  <c r="U139" i="6"/>
  <c r="AE139" i="6" s="1"/>
  <c r="AB139" i="6"/>
  <c r="T139" i="6"/>
  <c r="Y139" i="6"/>
  <c r="AA139" i="6"/>
  <c r="Z139" i="6"/>
  <c r="X139" i="6"/>
  <c r="AF155" i="6"/>
  <c r="AG155" i="6" s="1"/>
  <c r="AH155" i="6" s="1"/>
  <c r="AI180" i="6"/>
  <c r="AJ198" i="6"/>
  <c r="AF218" i="6"/>
  <c r="AG218" i="6" s="1"/>
  <c r="AF130" i="6"/>
  <c r="AI130" i="6" s="1"/>
  <c r="AI133" i="6"/>
  <c r="AF232" i="6"/>
  <c r="AI232" i="6" s="1"/>
  <c r="AG126" i="6"/>
  <c r="AF131" i="6"/>
  <c r="AG131" i="6" s="1"/>
  <c r="AH131" i="6" s="1"/>
  <c r="AG134" i="6"/>
  <c r="W140" i="6"/>
  <c r="AF141" i="6"/>
  <c r="AG141" i="6" s="1"/>
  <c r="AH141" i="6" s="1"/>
  <c r="AD140" i="6"/>
  <c r="V140" i="6"/>
  <c r="AC140" i="6"/>
  <c r="U140" i="6"/>
  <c r="AE140" i="6" s="1"/>
  <c r="AB140" i="6"/>
  <c r="T140" i="6"/>
  <c r="AF129" i="6"/>
  <c r="AG129" i="6" s="1"/>
  <c r="AG132" i="6"/>
  <c r="AF145" i="6"/>
  <c r="AG145" i="6" s="1"/>
  <c r="AF147" i="6"/>
  <c r="AG147" i="6" s="1"/>
  <c r="AH147" i="6" s="1"/>
  <c r="AF163" i="6"/>
  <c r="AG163" i="6" s="1"/>
  <c r="AH163" i="6" s="1"/>
  <c r="AI182" i="6"/>
  <c r="AH149" i="6"/>
  <c r="AJ149" i="6" s="1"/>
  <c r="AF156" i="6"/>
  <c r="AI156" i="6" s="1"/>
  <c r="AH165" i="6"/>
  <c r="AJ165" i="6" s="1"/>
  <c r="AF172" i="6"/>
  <c r="AI172" i="6" s="1"/>
  <c r="AF127" i="6"/>
  <c r="AG127" i="6" s="1"/>
  <c r="AH127" i="6" s="1"/>
  <c r="AH133" i="6"/>
  <c r="AJ133" i="6" s="1"/>
  <c r="AF135" i="6"/>
  <c r="AG135" i="6" s="1"/>
  <c r="AH135" i="6" s="1"/>
  <c r="AH144" i="6"/>
  <c r="AJ144" i="6" s="1"/>
  <c r="Y140" i="6"/>
  <c r="AF150" i="6"/>
  <c r="AI150" i="6" s="1"/>
  <c r="AI157" i="6"/>
  <c r="AF158" i="6"/>
  <c r="AI158" i="6" s="1"/>
  <c r="AI165" i="6"/>
  <c r="AF166" i="6"/>
  <c r="AI166" i="6" s="1"/>
  <c r="AI173" i="6"/>
  <c r="AI198" i="6"/>
  <c r="Y222" i="6"/>
  <c r="AH161" i="6"/>
  <c r="AJ161" i="6" s="1"/>
  <c r="AH213" i="6"/>
  <c r="AJ213" i="6" s="1"/>
  <c r="AB327" i="6"/>
  <c r="T327" i="6"/>
  <c r="AA327" i="6"/>
  <c r="S327" i="6"/>
  <c r="Z327" i="6"/>
  <c r="Y327" i="6"/>
  <c r="X327" i="6"/>
  <c r="AD327" i="6"/>
  <c r="V327" i="6"/>
  <c r="AC327" i="6"/>
  <c r="W327" i="6"/>
  <c r="U327" i="6"/>
  <c r="AE327" i="6" s="1"/>
  <c r="AF146" i="6"/>
  <c r="AG146" i="6" s="1"/>
  <c r="AF154" i="6"/>
  <c r="AI154" i="6" s="1"/>
  <c r="AI161" i="6"/>
  <c r="AF162" i="6"/>
  <c r="AI162" i="6" s="1"/>
  <c r="AF170" i="6"/>
  <c r="AI170" i="6" s="1"/>
  <c r="AI177" i="6"/>
  <c r="AF178" i="6"/>
  <c r="AG178" i="6" s="1"/>
  <c r="AI190" i="6"/>
  <c r="AH151" i="6"/>
  <c r="AJ151" i="6" s="1"/>
  <c r="AH159" i="6"/>
  <c r="AJ159" i="6" s="1"/>
  <c r="AH175" i="6"/>
  <c r="AJ175" i="6" s="1"/>
  <c r="AH196" i="6"/>
  <c r="AJ196" i="6" s="1"/>
  <c r="AI151" i="6"/>
  <c r="AF152" i="6"/>
  <c r="AI152" i="6" s="1"/>
  <c r="AF160" i="6"/>
  <c r="AG160" i="6" s="1"/>
  <c r="AF168" i="6"/>
  <c r="AI168" i="6" s="1"/>
  <c r="AI175" i="6"/>
  <c r="AF176" i="6"/>
  <c r="AI176" i="6" s="1"/>
  <c r="AI188" i="6"/>
  <c r="AF189" i="6"/>
  <c r="AI189" i="6" s="1"/>
  <c r="AI196" i="6"/>
  <c r="AF197" i="6"/>
  <c r="AG197" i="6" s="1"/>
  <c r="AI204" i="6"/>
  <c r="AF205" i="6"/>
  <c r="AI205" i="6" s="1"/>
  <c r="AF220" i="6"/>
  <c r="AG220" i="6" s="1"/>
  <c r="AH220" i="6" s="1"/>
  <c r="W222" i="6"/>
  <c r="AG226" i="6"/>
  <c r="AH226" i="6" s="1"/>
  <c r="AG179" i="6"/>
  <c r="AH186" i="6"/>
  <c r="AJ186" i="6" s="1"/>
  <c r="AG191" i="6"/>
  <c r="AH194" i="6"/>
  <c r="AJ194" i="6" s="1"/>
  <c r="AG199" i="6"/>
  <c r="AG214" i="6"/>
  <c r="X222" i="6"/>
  <c r="AI186" i="6"/>
  <c r="AF187" i="6"/>
  <c r="AI187" i="6" s="1"/>
  <c r="AI194" i="6"/>
  <c r="AF195" i="6"/>
  <c r="AG195" i="6" s="1"/>
  <c r="AF203" i="6"/>
  <c r="AG203" i="6" s="1"/>
  <c r="AF252" i="6"/>
  <c r="AG252" i="6" s="1"/>
  <c r="AH184" i="6"/>
  <c r="AJ184" i="6" s="1"/>
  <c r="AH192" i="6"/>
  <c r="AJ192" i="6" s="1"/>
  <c r="AH200" i="6"/>
  <c r="AJ200" i="6" s="1"/>
  <c r="AH215" i="6"/>
  <c r="AJ215" i="6" s="1"/>
  <c r="AH180" i="6"/>
  <c r="AJ180" i="6" s="1"/>
  <c r="AH182" i="6"/>
  <c r="AJ182" i="6" s="1"/>
  <c r="AI184" i="6"/>
  <c r="AF185" i="6"/>
  <c r="AI185" i="6" s="1"/>
  <c r="AI192" i="6"/>
  <c r="AF193" i="6"/>
  <c r="AI193" i="6" s="1"/>
  <c r="AI200" i="6"/>
  <c r="AF201" i="6"/>
  <c r="AI201" i="6" s="1"/>
  <c r="AD222" i="6"/>
  <c r="V222" i="6"/>
  <c r="AC222" i="6"/>
  <c r="U222" i="6"/>
  <c r="AE222" i="6" s="1"/>
  <c r="G249" i="6"/>
  <c r="AB222" i="6"/>
  <c r="T222" i="6"/>
  <c r="AA222" i="6"/>
  <c r="S222" i="6"/>
  <c r="Z222" i="6"/>
  <c r="AF223" i="6"/>
  <c r="AI223" i="6" s="1"/>
  <c r="AF224" i="6"/>
  <c r="AG224" i="6" s="1"/>
  <c r="AH224" i="6" s="1"/>
  <c r="AF228" i="6"/>
  <c r="AI228" i="6" s="1"/>
  <c r="AG229" i="6"/>
  <c r="AG235" i="6"/>
  <c r="AF240" i="6"/>
  <c r="AG240" i="6" s="1"/>
  <c r="AH240" i="6" s="1"/>
  <c r="AG243" i="6"/>
  <c r="AH243" i="6" s="1"/>
  <c r="AF248" i="6"/>
  <c r="AG248" i="6" s="1"/>
  <c r="AF239" i="6"/>
  <c r="AG239" i="6" s="1"/>
  <c r="AF247" i="6"/>
  <c r="AI247" i="6" s="1"/>
  <c r="AF238" i="6"/>
  <c r="AG238" i="6" s="1"/>
  <c r="AH238" i="6" s="1"/>
  <c r="AG241" i="6"/>
  <c r="AH241" i="6" s="1"/>
  <c r="AF246" i="6"/>
  <c r="AG246" i="6" s="1"/>
  <c r="AH246" i="6" s="1"/>
  <c r="AG251" i="6"/>
  <c r="AF256" i="6"/>
  <c r="AG256" i="6" s="1"/>
  <c r="AI260" i="6"/>
  <c r="AF237" i="6"/>
  <c r="AG237" i="6" s="1"/>
  <c r="AF245" i="6"/>
  <c r="AG245" i="6" s="1"/>
  <c r="AF255" i="6"/>
  <c r="AG255" i="6" s="1"/>
  <c r="AH260" i="6"/>
  <c r="AJ260" i="6" s="1"/>
  <c r="AF244" i="6"/>
  <c r="AG244" i="6" s="1"/>
  <c r="AF254" i="6"/>
  <c r="AG254" i="6" s="1"/>
  <c r="AI264" i="6"/>
  <c r="AF259" i="6"/>
  <c r="AG259" i="6" s="1"/>
  <c r="AF263" i="6"/>
  <c r="AG263" i="6" s="1"/>
  <c r="AF272" i="6"/>
  <c r="AI272" i="6" s="1"/>
  <c r="AG266" i="6"/>
  <c r="AF276" i="6"/>
  <c r="AI276" i="6" s="1"/>
  <c r="AF280" i="6"/>
  <c r="AI280" i="6" s="1"/>
  <c r="AF284" i="6"/>
  <c r="AG284" i="6" s="1"/>
  <c r="AF288" i="6"/>
  <c r="AG288" i="6" s="1"/>
  <c r="AF292" i="6"/>
  <c r="AG292" i="6" s="1"/>
  <c r="AF296" i="6"/>
  <c r="AI296" i="6" s="1"/>
  <c r="AF300" i="6"/>
  <c r="AG300" i="6" s="1"/>
  <c r="AF304" i="6"/>
  <c r="AG304" i="6" s="1"/>
  <c r="AF308" i="6"/>
  <c r="AG308" i="6" s="1"/>
  <c r="AF312" i="6"/>
  <c r="AG312" i="6" s="1"/>
  <c r="AF316" i="6"/>
  <c r="AG316" i="6" s="1"/>
  <c r="AF320" i="6"/>
  <c r="AG320" i="6" s="1"/>
  <c r="AF324" i="6"/>
  <c r="AG324" i="6" s="1"/>
  <c r="AF270" i="6"/>
  <c r="AG270" i="6" s="1"/>
  <c r="AF275" i="6"/>
  <c r="AI275" i="6" s="1"/>
  <c r="AF279" i="6"/>
  <c r="AG279" i="6" s="1"/>
  <c r="AF283" i="6"/>
  <c r="AG283" i="6" s="1"/>
  <c r="AF287" i="6"/>
  <c r="AG287" i="6" s="1"/>
  <c r="AH287" i="6" s="1"/>
  <c r="AF291" i="6"/>
  <c r="AG291" i="6" s="1"/>
  <c r="AF295" i="6"/>
  <c r="AG295" i="6" s="1"/>
  <c r="AF299" i="6"/>
  <c r="AG299" i="6" s="1"/>
  <c r="AH299" i="6" s="1"/>
  <c r="AF303" i="6"/>
  <c r="AG303" i="6" s="1"/>
  <c r="AF307" i="6"/>
  <c r="AG307" i="6" s="1"/>
  <c r="AF311" i="6"/>
  <c r="AG311" i="6" s="1"/>
  <c r="AF315" i="6"/>
  <c r="AG315" i="6" s="1"/>
  <c r="AF319" i="6"/>
  <c r="AG319" i="6" s="1"/>
  <c r="AF323" i="6"/>
  <c r="AG323" i="6" s="1"/>
  <c r="AF257" i="6"/>
  <c r="AI257" i="6" s="1"/>
  <c r="AF261" i="6"/>
  <c r="AI261" i="6" s="1"/>
  <c r="AF265" i="6"/>
  <c r="AI265" i="6" s="1"/>
  <c r="AH267" i="6"/>
  <c r="AJ267" i="6" s="1"/>
  <c r="AH273" i="6"/>
  <c r="AJ273" i="6" s="1"/>
  <c r="AF268" i="6"/>
  <c r="AI268" i="6" s="1"/>
  <c r="AF274" i="6"/>
  <c r="AI274" i="6" s="1"/>
  <c r="AF278" i="6"/>
  <c r="AG278" i="6" s="1"/>
  <c r="AF282" i="6"/>
  <c r="AG282" i="6" s="1"/>
  <c r="AF286" i="6"/>
  <c r="AI286" i="6" s="1"/>
  <c r="AH289" i="6"/>
  <c r="AJ289" i="6" s="1"/>
  <c r="AK289" i="6" s="1"/>
  <c r="AL289" i="6" s="1"/>
  <c r="AF290" i="6"/>
  <c r="AI290" i="6" s="1"/>
  <c r="AF294" i="6"/>
  <c r="AG294" i="6" s="1"/>
  <c r="AF298" i="6"/>
  <c r="AG298" i="6" s="1"/>
  <c r="AF302" i="6"/>
  <c r="AG302" i="6" s="1"/>
  <c r="AF306" i="6"/>
  <c r="AG306" i="6" s="1"/>
  <c r="AF310" i="6"/>
  <c r="AG310" i="6" s="1"/>
  <c r="AF314" i="6"/>
  <c r="AG314" i="6" s="1"/>
  <c r="AF318" i="6"/>
  <c r="AG318" i="6" s="1"/>
  <c r="AF322" i="6"/>
  <c r="AG322" i="6" s="1"/>
  <c r="AF326" i="6"/>
  <c r="AG326" i="6" s="1"/>
  <c r="AD97" i="6" l="1"/>
  <c r="AL50" i="7"/>
  <c r="V97" i="6"/>
  <c r="U96" i="6"/>
  <c r="V96" i="6"/>
  <c r="AD96" i="6"/>
  <c r="AC96" i="6"/>
  <c r="H48" i="6"/>
  <c r="X97" i="6"/>
  <c r="AJ99" i="7"/>
  <c r="AK49" i="7"/>
  <c r="AB97" i="6"/>
  <c r="H71" i="6"/>
  <c r="U97" i="6"/>
  <c r="S46" i="6"/>
  <c r="S96" i="6"/>
  <c r="Y96" i="6"/>
  <c r="AC97" i="6"/>
  <c r="Z96" i="6"/>
  <c r="H13" i="6"/>
  <c r="H73" i="6" s="1"/>
  <c r="S97" i="6"/>
  <c r="W96" i="6"/>
  <c r="AB96" i="6"/>
  <c r="AA97" i="6"/>
  <c r="AA96" i="6"/>
  <c r="X96" i="6"/>
  <c r="T96" i="6"/>
  <c r="Y97" i="6"/>
  <c r="Z97" i="6"/>
  <c r="T97" i="6"/>
  <c r="AG262" i="6"/>
  <c r="AH174" i="6"/>
  <c r="AJ174" i="6"/>
  <c r="AG269" i="6"/>
  <c r="AH269" i="6" s="1"/>
  <c r="AJ269" i="6" s="1"/>
  <c r="AK269" i="6" s="1"/>
  <c r="AL269" i="6" s="1"/>
  <c r="AG181" i="6"/>
  <c r="AG317" i="6"/>
  <c r="AH317" i="6" s="1"/>
  <c r="AJ317" i="6" s="1"/>
  <c r="AK317" i="6" s="1"/>
  <c r="AL317" i="6" s="1"/>
  <c r="AG258" i="6"/>
  <c r="AG172" i="6"/>
  <c r="AH172" i="6" s="1"/>
  <c r="AJ172" i="6" s="1"/>
  <c r="AK172" i="6" s="1"/>
  <c r="AL172" i="6" s="1"/>
  <c r="AG325" i="6"/>
  <c r="AH325" i="6" s="1"/>
  <c r="AJ325" i="6" s="1"/>
  <c r="AK325" i="6" s="1"/>
  <c r="AL325" i="6" s="1"/>
  <c r="AG219" i="6"/>
  <c r="AI225" i="6"/>
  <c r="AI236" i="6"/>
  <c r="AI153" i="6"/>
  <c r="AI159" i="6"/>
  <c r="AI230" i="6"/>
  <c r="AG183" i="6"/>
  <c r="AH183" i="6" s="1"/>
  <c r="AJ183" i="6" s="1"/>
  <c r="AK183" i="6" s="1"/>
  <c r="AL183" i="6" s="1"/>
  <c r="AI215" i="6"/>
  <c r="AK215" i="6" s="1"/>
  <c r="AL215" i="6" s="1"/>
  <c r="AG124" i="6"/>
  <c r="AG233" i="6"/>
  <c r="AH233" i="6" s="1"/>
  <c r="AI227" i="6"/>
  <c r="AI144" i="6"/>
  <c r="AK144" i="6" s="1"/>
  <c r="AL144" i="6" s="1"/>
  <c r="AG232" i="6"/>
  <c r="AH232" i="6" s="1"/>
  <c r="AB81" i="6"/>
  <c r="G51" i="6"/>
  <c r="K51" i="6"/>
  <c r="AI234" i="6"/>
  <c r="AI213" i="6"/>
  <c r="AK213" i="6" s="1"/>
  <c r="AL213" i="6" s="1"/>
  <c r="AI242" i="6"/>
  <c r="AK242" i="6" s="1"/>
  <c r="AL242" i="6" s="1"/>
  <c r="AI164" i="6"/>
  <c r="AG297" i="6"/>
  <c r="AH297" i="6" s="1"/>
  <c r="AI167" i="6"/>
  <c r="AK167" i="6" s="1"/>
  <c r="AL167" i="6" s="1"/>
  <c r="AI149" i="6"/>
  <c r="AK149" i="6" s="1"/>
  <c r="AL149" i="6" s="1"/>
  <c r="AK174" i="6"/>
  <c r="AL174" i="6" s="1"/>
  <c r="AG271" i="6"/>
  <c r="AH271" i="6" s="1"/>
  <c r="AJ271" i="6" s="1"/>
  <c r="AK271" i="6" s="1"/>
  <c r="AL271" i="6" s="1"/>
  <c r="AG247" i="6"/>
  <c r="AH247" i="6" s="1"/>
  <c r="AK198" i="6"/>
  <c r="AL198" i="6" s="1"/>
  <c r="AI255" i="6"/>
  <c r="AI224" i="6"/>
  <c r="AF222" i="6"/>
  <c r="AG222" i="6" s="1"/>
  <c r="AH222" i="6" s="1"/>
  <c r="AJ222" i="6" s="1"/>
  <c r="AI135" i="6"/>
  <c r="AG280" i="6"/>
  <c r="AG32" i="6"/>
  <c r="AH32" i="6" s="1"/>
  <c r="AG231" i="6"/>
  <c r="AH231" i="6" s="1"/>
  <c r="AJ231" i="6" s="1"/>
  <c r="AK231" i="6" s="1"/>
  <c r="AL231" i="6" s="1"/>
  <c r="AI252" i="6"/>
  <c r="AI147" i="6"/>
  <c r="AI125" i="6"/>
  <c r="AK125" i="6" s="1"/>
  <c r="AL125" i="6" s="1"/>
  <c r="AG128" i="6"/>
  <c r="AH128" i="6" s="1"/>
  <c r="AJ128" i="6" s="1"/>
  <c r="AK128" i="6" s="1"/>
  <c r="AL128" i="6" s="1"/>
  <c r="AI246" i="6"/>
  <c r="AI202" i="6"/>
  <c r="AK202" i="6" s="1"/>
  <c r="AL202" i="6" s="1"/>
  <c r="AI169" i="6"/>
  <c r="AG150" i="6"/>
  <c r="AH150" i="6" s="1"/>
  <c r="AG313" i="6"/>
  <c r="AH313" i="6" s="1"/>
  <c r="AJ313" i="6" s="1"/>
  <c r="AK313" i="6" s="1"/>
  <c r="AL313" i="6" s="1"/>
  <c r="AG253" i="6"/>
  <c r="AH253" i="6" s="1"/>
  <c r="AI221" i="6"/>
  <c r="AK221" i="6" s="1"/>
  <c r="AL221" i="6" s="1"/>
  <c r="AG148" i="6"/>
  <c r="AH148" i="6" s="1"/>
  <c r="AJ148" i="6" s="1"/>
  <c r="AK148" i="6" s="1"/>
  <c r="AL148" i="6" s="1"/>
  <c r="AG301" i="6"/>
  <c r="AH301" i="6" s="1"/>
  <c r="AJ301" i="6" s="1"/>
  <c r="AK301" i="6" s="1"/>
  <c r="AL301" i="6" s="1"/>
  <c r="AG130" i="6"/>
  <c r="AI267" i="6"/>
  <c r="AK267" i="6" s="1"/>
  <c r="AL267" i="6" s="1"/>
  <c r="AG272" i="6"/>
  <c r="AI314" i="6"/>
  <c r="AK204" i="6"/>
  <c r="AL204" i="6" s="1"/>
  <c r="AI306" i="6"/>
  <c r="AK157" i="6"/>
  <c r="AL157" i="6" s="1"/>
  <c r="AI284" i="6"/>
  <c r="AG286" i="6"/>
  <c r="AI282" i="6"/>
  <c r="AI320" i="6"/>
  <c r="AI237" i="6"/>
  <c r="AG205" i="6"/>
  <c r="AH205" i="6" s="1"/>
  <c r="AJ205" i="6" s="1"/>
  <c r="AK205" i="6" s="1"/>
  <c r="AL205" i="6" s="1"/>
  <c r="AI240" i="6"/>
  <c r="AI323" i="6"/>
  <c r="AI259" i="6"/>
  <c r="AG166" i="6"/>
  <c r="AI220" i="6"/>
  <c r="AI129" i="6"/>
  <c r="AI171" i="6"/>
  <c r="AK264" i="6"/>
  <c r="AL264" i="6" s="1"/>
  <c r="AI310" i="6"/>
  <c r="AI283" i="6"/>
  <c r="AG228" i="6"/>
  <c r="AH228" i="6" s="1"/>
  <c r="AJ228" i="6" s="1"/>
  <c r="AK228" i="6" s="1"/>
  <c r="AL228" i="6" s="1"/>
  <c r="AI155" i="6"/>
  <c r="AG296" i="6"/>
  <c r="AG274" i="6"/>
  <c r="AI278" i="6"/>
  <c r="AG265" i="6"/>
  <c r="AH265" i="6" s="1"/>
  <c r="AI239" i="6"/>
  <c r="AI318" i="6"/>
  <c r="AI203" i="6"/>
  <c r="AG158" i="6"/>
  <c r="AI127" i="6"/>
  <c r="AG261" i="6"/>
  <c r="AG305" i="6"/>
  <c r="AH305" i="6" s="1"/>
  <c r="AJ305" i="6" s="1"/>
  <c r="AK305" i="6" s="1"/>
  <c r="AL305" i="6" s="1"/>
  <c r="AI273" i="6"/>
  <c r="AK273" i="6" s="1"/>
  <c r="AL273" i="6" s="1"/>
  <c r="AI270" i="6"/>
  <c r="AI279" i="6"/>
  <c r="AK188" i="6"/>
  <c r="AL188" i="6" s="1"/>
  <c r="AK173" i="6"/>
  <c r="AL173" i="6" s="1"/>
  <c r="AG268" i="6"/>
  <c r="AI312" i="6"/>
  <c r="AI311" i="6"/>
  <c r="AI294" i="6"/>
  <c r="AG321" i="6"/>
  <c r="AH321" i="6" s="1"/>
  <c r="AJ321" i="6" s="1"/>
  <c r="AK321" i="6" s="1"/>
  <c r="AL321" i="6" s="1"/>
  <c r="AI218" i="6"/>
  <c r="AI281" i="6"/>
  <c r="AG281" i="6"/>
  <c r="AH281" i="6" s="1"/>
  <c r="AJ281" i="6" s="1"/>
  <c r="AG309" i="6"/>
  <c r="AH309" i="6" s="1"/>
  <c r="AJ309" i="6" s="1"/>
  <c r="AK309" i="6" s="1"/>
  <c r="AL309" i="6" s="1"/>
  <c r="AI263" i="6"/>
  <c r="Y47" i="6"/>
  <c r="Y98" i="6" s="1"/>
  <c r="X47" i="6"/>
  <c r="X98" i="6" s="1"/>
  <c r="W47" i="6"/>
  <c r="W98" i="6" s="1"/>
  <c r="AD47" i="6"/>
  <c r="AD98" i="6" s="1"/>
  <c r="V47" i="6"/>
  <c r="V98" i="6" s="1"/>
  <c r="S47" i="6"/>
  <c r="S98" i="6" s="1"/>
  <c r="AC47" i="6"/>
  <c r="AC98" i="6" s="1"/>
  <c r="U47" i="6"/>
  <c r="U98" i="6" s="1"/>
  <c r="AA47" i="6"/>
  <c r="AA98" i="6" s="1"/>
  <c r="AB47" i="6"/>
  <c r="AB98" i="6" s="1"/>
  <c r="T47" i="6"/>
  <c r="T98" i="6" s="1"/>
  <c r="Z47" i="6"/>
  <c r="Z98" i="6" s="1"/>
  <c r="N51" i="6"/>
  <c r="T39" i="6"/>
  <c r="T67" i="6"/>
  <c r="T94" i="6"/>
  <c r="T88" i="6"/>
  <c r="T72" i="6"/>
  <c r="V76" i="6"/>
  <c r="V67" i="6"/>
  <c r="AE38" i="6"/>
  <c r="T76" i="6"/>
  <c r="T68" i="6"/>
  <c r="U38" i="6"/>
  <c r="V38" i="6"/>
  <c r="S38" i="6"/>
  <c r="T83" i="6"/>
  <c r="V88" i="6"/>
  <c r="V80" i="6"/>
  <c r="V83" i="6"/>
  <c r="V74" i="6"/>
  <c r="V69" i="6"/>
  <c r="T90" i="6"/>
  <c r="V92" i="6"/>
  <c r="V72" i="6"/>
  <c r="Q51" i="6"/>
  <c r="T70" i="6"/>
  <c r="V68" i="6"/>
  <c r="T92" i="6"/>
  <c r="T84" i="6"/>
  <c r="J51" i="6"/>
  <c r="S44" i="6"/>
  <c r="T85" i="6"/>
  <c r="V85" i="6"/>
  <c r="V70" i="6"/>
  <c r="T69" i="6"/>
  <c r="AD94" i="6"/>
  <c r="T74" i="6"/>
  <c r="T86" i="6"/>
  <c r="V77" i="6"/>
  <c r="L71" i="6"/>
  <c r="S11" i="6"/>
  <c r="S42" i="6" s="1"/>
  <c r="AD86" i="6"/>
  <c r="S85" i="6"/>
  <c r="AC39" i="6"/>
  <c r="AB84" i="6"/>
  <c r="AB79" i="6"/>
  <c r="U39" i="6"/>
  <c r="AE39" i="6"/>
  <c r="AB86" i="6"/>
  <c r="R51" i="6"/>
  <c r="S72" i="6"/>
  <c r="S92" i="6"/>
  <c r="AB80" i="6"/>
  <c r="AB72" i="6"/>
  <c r="Y67" i="6"/>
  <c r="L48" i="6"/>
  <c r="S70" i="6"/>
  <c r="S67" i="6"/>
  <c r="T81" i="6"/>
  <c r="R42" i="6"/>
  <c r="S76" i="6"/>
  <c r="U86" i="6"/>
  <c r="S88" i="6"/>
  <c r="AB94" i="6"/>
  <c r="U90" i="6"/>
  <c r="T79" i="6"/>
  <c r="V122" i="6"/>
  <c r="M51" i="6"/>
  <c r="R48" i="6"/>
  <c r="R13" i="6"/>
  <c r="R73" i="6" s="1"/>
  <c r="S74" i="6"/>
  <c r="S77" i="6"/>
  <c r="S69" i="6"/>
  <c r="Z94" i="6"/>
  <c r="L13" i="6"/>
  <c r="L73" i="6" s="1"/>
  <c r="S90" i="6"/>
  <c r="S68" i="6"/>
  <c r="V86" i="6"/>
  <c r="S83" i="6"/>
  <c r="X39" i="6"/>
  <c r="U84" i="6"/>
  <c r="U94" i="6"/>
  <c r="AE36" i="6"/>
  <c r="AE92" i="6" s="1"/>
  <c r="Z67" i="6"/>
  <c r="Y92" i="6"/>
  <c r="Y72" i="6"/>
  <c r="U81" i="6"/>
  <c r="AE30" i="6"/>
  <c r="Z84" i="6"/>
  <c r="V84" i="6"/>
  <c r="S81" i="6"/>
  <c r="S86" i="6"/>
  <c r="W122" i="6"/>
  <c r="Z90" i="6"/>
  <c r="AB69" i="6"/>
  <c r="AD84" i="6"/>
  <c r="U79" i="6"/>
  <c r="V94" i="6"/>
  <c r="S94" i="6"/>
  <c r="S80" i="6"/>
  <c r="S84" i="6"/>
  <c r="AH39" i="6"/>
  <c r="Y77" i="6"/>
  <c r="S122" i="6"/>
  <c r="AB74" i="6"/>
  <c r="AG38" i="6"/>
  <c r="V81" i="6"/>
  <c r="S66" i="6"/>
  <c r="S79" i="6"/>
  <c r="V79" i="6"/>
  <c r="L51" i="6"/>
  <c r="AC74" i="6"/>
  <c r="AC67" i="6"/>
  <c r="I51" i="6"/>
  <c r="AB70" i="6"/>
  <c r="T80" i="6"/>
  <c r="V90" i="6"/>
  <c r="AH316" i="6"/>
  <c r="AJ316" i="6" s="1"/>
  <c r="AH203" i="6"/>
  <c r="AJ203" i="6" s="1"/>
  <c r="AH146" i="6"/>
  <c r="AJ146" i="6" s="1"/>
  <c r="AH314" i="6"/>
  <c r="AJ314" i="6" s="1"/>
  <c r="AH307" i="6"/>
  <c r="AJ307" i="6" s="1"/>
  <c r="AH195" i="6"/>
  <c r="AJ195" i="6" s="1"/>
  <c r="AH239" i="6"/>
  <c r="AJ239" i="6" s="1"/>
  <c r="AH237" i="6"/>
  <c r="AJ237" i="6" s="1"/>
  <c r="AH283" i="6"/>
  <c r="AJ283" i="6" s="1"/>
  <c r="AH278" i="6"/>
  <c r="AJ278" i="6" s="1"/>
  <c r="AK278" i="6" s="1"/>
  <c r="AL278" i="6" s="1"/>
  <c r="AH34" i="6"/>
  <c r="AH315" i="6"/>
  <c r="AJ315" i="6" s="1"/>
  <c r="AH178" i="6"/>
  <c r="AJ178" i="6" s="1"/>
  <c r="AH303" i="6"/>
  <c r="AJ303" i="6" s="1"/>
  <c r="AH197" i="6"/>
  <c r="AJ197" i="6" s="1"/>
  <c r="AH295" i="6"/>
  <c r="AJ295" i="6" s="1"/>
  <c r="AH245" i="6"/>
  <c r="AJ245" i="6" s="1"/>
  <c r="AH160" i="6"/>
  <c r="AJ160" i="6" s="1"/>
  <c r="AH274" i="6"/>
  <c r="AJ274" i="6" s="1"/>
  <c r="AK274" i="6" s="1"/>
  <c r="AL274" i="6" s="1"/>
  <c r="W70" i="6"/>
  <c r="AA79" i="6"/>
  <c r="AD72" i="6"/>
  <c r="V66" i="6"/>
  <c r="V11" i="6"/>
  <c r="U70" i="6"/>
  <c r="AE10" i="6"/>
  <c r="AF10" i="6" s="1"/>
  <c r="AD88" i="6"/>
  <c r="AI145" i="6"/>
  <c r="AD85" i="6"/>
  <c r="AK38" i="6"/>
  <c r="AH298" i="6"/>
  <c r="AJ298" i="6" s="1"/>
  <c r="AH284" i="6"/>
  <c r="AJ284" i="6" s="1"/>
  <c r="AH323" i="6"/>
  <c r="AJ323" i="6" s="1"/>
  <c r="AH291" i="6"/>
  <c r="AJ291" i="6" s="1"/>
  <c r="AI322" i="6"/>
  <c r="AK260" i="6"/>
  <c r="AL260" i="6" s="1"/>
  <c r="AI315" i="6"/>
  <c r="AJ297" i="6"/>
  <c r="AK297" i="6" s="1"/>
  <c r="AL297" i="6" s="1"/>
  <c r="AK234" i="6"/>
  <c r="AL234" i="6" s="1"/>
  <c r="AK186" i="6"/>
  <c r="AL186" i="6" s="1"/>
  <c r="AH214" i="6"/>
  <c r="AJ214" i="6" s="1"/>
  <c r="AK214" i="6" s="1"/>
  <c r="AL214" i="6" s="1"/>
  <c r="AH179" i="6"/>
  <c r="AJ179" i="6" s="1"/>
  <c r="AK179" i="6" s="1"/>
  <c r="AL179" i="6" s="1"/>
  <c r="AK196" i="6"/>
  <c r="AL196" i="6" s="1"/>
  <c r="AI248" i="6"/>
  <c r="AK175" i="6"/>
  <c r="AL175" i="6" s="1"/>
  <c r="AG193" i="6"/>
  <c r="AK161" i="6"/>
  <c r="AL161" i="6" s="1"/>
  <c r="AG201" i="6"/>
  <c r="AI245" i="6"/>
  <c r="AG152" i="6"/>
  <c r="AG275" i="6"/>
  <c r="AI163" i="6"/>
  <c r="AI141" i="6"/>
  <c r="AI131" i="6"/>
  <c r="AC46" i="6"/>
  <c r="AC44" i="6"/>
  <c r="X90" i="6"/>
  <c r="X84" i="6"/>
  <c r="AF24" i="6"/>
  <c r="AB46" i="6"/>
  <c r="AB44" i="6"/>
  <c r="AA142" i="6"/>
  <c r="S142" i="6"/>
  <c r="Z142" i="6"/>
  <c r="Y142" i="6"/>
  <c r="X142" i="6"/>
  <c r="AC142" i="6"/>
  <c r="U142" i="6"/>
  <c r="AE142" i="6" s="1"/>
  <c r="AD142" i="6"/>
  <c r="AB142" i="6"/>
  <c r="W142" i="6"/>
  <c r="T142" i="6"/>
  <c r="V142" i="6"/>
  <c r="W80" i="6"/>
  <c r="AG154" i="6"/>
  <c r="AK39" i="6"/>
  <c r="AC84" i="6"/>
  <c r="X76" i="6"/>
  <c r="X68" i="6"/>
  <c r="W69" i="6"/>
  <c r="AF38" i="6"/>
  <c r="AD68" i="6"/>
  <c r="Z92" i="6"/>
  <c r="AB92" i="6"/>
  <c r="Z81" i="6"/>
  <c r="U74" i="6"/>
  <c r="AE14" i="6"/>
  <c r="AF14" i="6" s="1"/>
  <c r="U67" i="6"/>
  <c r="AE7" i="6"/>
  <c r="AF7" i="6" s="1"/>
  <c r="AB67" i="6"/>
  <c r="U122" i="6"/>
  <c r="AE122" i="6" s="1"/>
  <c r="U88" i="6"/>
  <c r="AE28" i="6"/>
  <c r="AF28" i="6" s="1"/>
  <c r="AD80" i="6"/>
  <c r="AA72" i="6"/>
  <c r="AA69" i="6"/>
  <c r="Y84" i="6"/>
  <c r="AD38" i="6"/>
  <c r="AB85" i="6"/>
  <c r="Z79" i="6"/>
  <c r="AC83" i="6"/>
  <c r="Z80" i="6"/>
  <c r="AA68" i="6"/>
  <c r="Z70" i="6"/>
  <c r="AA77" i="6"/>
  <c r="AH308" i="6"/>
  <c r="AJ308" i="6" s="1"/>
  <c r="AH181" i="6"/>
  <c r="AJ181" i="6" s="1"/>
  <c r="AK181" i="6" s="1"/>
  <c r="AL181" i="6" s="1"/>
  <c r="AJ150" i="6"/>
  <c r="X94" i="6"/>
  <c r="W77" i="6"/>
  <c r="AH288" i="6"/>
  <c r="AJ288" i="6" s="1"/>
  <c r="AH164" i="6"/>
  <c r="AJ164" i="6" s="1"/>
  <c r="AK164" i="6" s="1"/>
  <c r="AL164" i="6" s="1"/>
  <c r="AG187" i="6"/>
  <c r="AK133" i="6"/>
  <c r="AL133" i="6" s="1"/>
  <c r="T46" i="6"/>
  <c r="T44" i="6"/>
  <c r="W86" i="6"/>
  <c r="W138" i="6"/>
  <c r="AD138" i="6"/>
  <c r="V138" i="6"/>
  <c r="AC138" i="6"/>
  <c r="U138" i="6"/>
  <c r="AE138" i="6" s="1"/>
  <c r="AB138" i="6"/>
  <c r="T138" i="6"/>
  <c r="Y138" i="6"/>
  <c r="AA138" i="6"/>
  <c r="Z138" i="6"/>
  <c r="S138" i="6"/>
  <c r="X138" i="6"/>
  <c r="X74" i="6"/>
  <c r="AD90" i="6"/>
  <c r="AD77" i="6"/>
  <c r="AC69" i="6"/>
  <c r="AB11" i="6"/>
  <c r="AB66" i="6"/>
  <c r="Q71" i="6"/>
  <c r="Q42" i="6"/>
  <c r="Q13" i="6"/>
  <c r="Q48" i="6"/>
  <c r="AA74" i="6"/>
  <c r="AC77" i="6"/>
  <c r="AE25" i="6"/>
  <c r="AF25" i="6" s="1"/>
  <c r="U85" i="6"/>
  <c r="AA38" i="6"/>
  <c r="AH326" i="6"/>
  <c r="AJ326" i="6" s="1"/>
  <c r="AH310" i="6"/>
  <c r="AJ310" i="6" s="1"/>
  <c r="AH294" i="6"/>
  <c r="AJ294" i="6" s="1"/>
  <c r="AG276" i="6"/>
  <c r="AH319" i="6"/>
  <c r="AJ319" i="6" s="1"/>
  <c r="AG257" i="6"/>
  <c r="AI319" i="6"/>
  <c r="AI307" i="6"/>
  <c r="AH251" i="6"/>
  <c r="AJ251" i="6" s="1"/>
  <c r="AK251" i="6" s="1"/>
  <c r="AL251" i="6" s="1"/>
  <c r="AI300" i="6"/>
  <c r="AI256" i="6"/>
  <c r="AI298" i="6"/>
  <c r="AJ243" i="6"/>
  <c r="AK243" i="6" s="1"/>
  <c r="AL243" i="6" s="1"/>
  <c r="AK227" i="6"/>
  <c r="AL227" i="6" s="1"/>
  <c r="AC249" i="6"/>
  <c r="U249" i="6"/>
  <c r="AE249" i="6" s="1"/>
  <c r="AB249" i="6"/>
  <c r="T249" i="6"/>
  <c r="AA249" i="6"/>
  <c r="S249" i="6"/>
  <c r="Y249" i="6"/>
  <c r="X249" i="6"/>
  <c r="AD249" i="6"/>
  <c r="Z249" i="6"/>
  <c r="W249" i="6"/>
  <c r="V249" i="6"/>
  <c r="AK200" i="6"/>
  <c r="AL200" i="6" s="1"/>
  <c r="AH263" i="6"/>
  <c r="AJ263" i="6" s="1"/>
  <c r="AH219" i="6"/>
  <c r="AJ219" i="6" s="1"/>
  <c r="AK219" i="6" s="1"/>
  <c r="AL219" i="6" s="1"/>
  <c r="AI316" i="6"/>
  <c r="AH199" i="6"/>
  <c r="AJ199" i="6" s="1"/>
  <c r="AK199" i="6" s="1"/>
  <c r="AL199" i="6" s="1"/>
  <c r="AJ226" i="6"/>
  <c r="AK226" i="6" s="1"/>
  <c r="AL226" i="6" s="1"/>
  <c r="AG223" i="6"/>
  <c r="AK153" i="6"/>
  <c r="AL153" i="6" s="1"/>
  <c r="AF327" i="6"/>
  <c r="AI327" i="6" s="1"/>
  <c r="AI195" i="6"/>
  <c r="AJ135" i="6"/>
  <c r="AI178" i="6"/>
  <c r="AI146" i="6"/>
  <c r="AI197" i="6"/>
  <c r="AH132" i="6"/>
  <c r="AJ132" i="6" s="1"/>
  <c r="AK132" i="6" s="1"/>
  <c r="AL132" i="6" s="1"/>
  <c r="AJ131" i="6"/>
  <c r="AK180" i="6"/>
  <c r="AL180" i="6" s="1"/>
  <c r="AD46" i="6"/>
  <c r="AD44" i="6"/>
  <c r="AG170" i="6"/>
  <c r="AB120" i="6"/>
  <c r="T120" i="6"/>
  <c r="AA120" i="6"/>
  <c r="S120" i="6"/>
  <c r="Z120" i="6"/>
  <c r="Y120" i="6"/>
  <c r="X120" i="6"/>
  <c r="AC120" i="6"/>
  <c r="W120" i="6"/>
  <c r="U120" i="6"/>
  <c r="AE120" i="6" s="1"/>
  <c r="AD120" i="6"/>
  <c r="V120" i="6"/>
  <c r="AI39" i="6"/>
  <c r="X86" i="6"/>
  <c r="AF26" i="6"/>
  <c r="AG26" i="6" s="1"/>
  <c r="X81" i="6"/>
  <c r="AF21" i="6"/>
  <c r="AG21" i="6" s="1"/>
  <c r="AH21" i="6" s="1"/>
  <c r="AE37" i="6"/>
  <c r="AF37" i="6" s="1"/>
  <c r="AF97" i="6" s="1"/>
  <c r="W92" i="6"/>
  <c r="X66" i="6"/>
  <c r="X11" i="6"/>
  <c r="W74" i="6"/>
  <c r="W67" i="6"/>
  <c r="AC94" i="6"/>
  <c r="AD70" i="6"/>
  <c r="U77" i="6"/>
  <c r="AE17" i="6"/>
  <c r="AF17" i="6" s="1"/>
  <c r="AC72" i="6"/>
  <c r="U69" i="6"/>
  <c r="AE9" i="6"/>
  <c r="AF9" i="6" s="1"/>
  <c r="AC66" i="6"/>
  <c r="AC11" i="6"/>
  <c r="AB68" i="6"/>
  <c r="X122" i="6"/>
  <c r="AB88" i="6"/>
  <c r="U80" i="6"/>
  <c r="AE20" i="6"/>
  <c r="AF20" i="6" s="1"/>
  <c r="Y69" i="6"/>
  <c r="Y66" i="6"/>
  <c r="Y11" i="6"/>
  <c r="Y70" i="6"/>
  <c r="AB77" i="6"/>
  <c r="AC38" i="6"/>
  <c r="AA70" i="6"/>
  <c r="X44" i="6"/>
  <c r="X46" i="6"/>
  <c r="Y81" i="6"/>
  <c r="AB83" i="6"/>
  <c r="AA11" i="6"/>
  <c r="AI38" i="6"/>
  <c r="Z88" i="6"/>
  <c r="Y86" i="6"/>
  <c r="AA67" i="6"/>
  <c r="AA85" i="6"/>
  <c r="AH324" i="6"/>
  <c r="AJ324" i="6" s="1"/>
  <c r="AK236" i="6"/>
  <c r="AL236" i="6" s="1"/>
  <c r="W44" i="6"/>
  <c r="W46" i="6"/>
  <c r="W81" i="6"/>
  <c r="AJ287" i="6"/>
  <c r="AH268" i="6"/>
  <c r="AJ268" i="6" s="1"/>
  <c r="AK268" i="6" s="1"/>
  <c r="AL268" i="6" s="1"/>
  <c r="AE41" i="6"/>
  <c r="AE96" i="6" s="1"/>
  <c r="U46" i="6"/>
  <c r="U44" i="6"/>
  <c r="W84" i="6"/>
  <c r="W68" i="6"/>
  <c r="AJ38" i="6"/>
  <c r="AA88" i="6"/>
  <c r="AD83" i="6"/>
  <c r="AH300" i="6"/>
  <c r="AJ300" i="6" s="1"/>
  <c r="AG290" i="6"/>
  <c r="AH254" i="6"/>
  <c r="AJ254" i="6" s="1"/>
  <c r="AI302" i="6"/>
  <c r="AI254" i="6"/>
  <c r="AJ246" i="6"/>
  <c r="AI295" i="6"/>
  <c r="AI288" i="6"/>
  <c r="AJ240" i="6"/>
  <c r="AJ224" i="6"/>
  <c r="AK224" i="6" s="1"/>
  <c r="AL224" i="6" s="1"/>
  <c r="AI222" i="6"/>
  <c r="AH258" i="6"/>
  <c r="AJ258" i="6" s="1"/>
  <c r="AK258" i="6" s="1"/>
  <c r="AL258" i="6" s="1"/>
  <c r="AI303" i="6"/>
  <c r="AH256" i="6"/>
  <c r="AJ256" i="6" s="1"/>
  <c r="AG156" i="6"/>
  <c r="AH259" i="6"/>
  <c r="AJ259" i="6" s="1"/>
  <c r="AH166" i="6"/>
  <c r="AJ166" i="6" s="1"/>
  <c r="AK166" i="6" s="1"/>
  <c r="AL166" i="6" s="1"/>
  <c r="AG185" i="6"/>
  <c r="AK150" i="6"/>
  <c r="AL150" i="6" s="1"/>
  <c r="AK182" i="6"/>
  <c r="AL182" i="6" s="1"/>
  <c r="AI160" i="6"/>
  <c r="AH129" i="6"/>
  <c r="AJ129" i="6" s="1"/>
  <c r="AK129" i="6" s="1"/>
  <c r="AL129" i="6" s="1"/>
  <c r="AF140" i="6"/>
  <c r="AG140" i="6" s="1"/>
  <c r="AH140" i="6" s="1"/>
  <c r="AJ171" i="6"/>
  <c r="V46" i="6"/>
  <c r="V44" i="6"/>
  <c r="Y94" i="6"/>
  <c r="AA39" i="6"/>
  <c r="X80" i="6"/>
  <c r="Z39" i="6"/>
  <c r="AB119" i="6"/>
  <c r="T119" i="6"/>
  <c r="AA119" i="6"/>
  <c r="S119" i="6"/>
  <c r="Z119" i="6"/>
  <c r="Y119" i="6"/>
  <c r="X119" i="6"/>
  <c r="V119" i="6"/>
  <c r="AD119" i="6"/>
  <c r="W119" i="6"/>
  <c r="AC119" i="6"/>
  <c r="U119" i="6"/>
  <c r="AE119" i="6" s="1"/>
  <c r="AH218" i="6"/>
  <c r="AJ218" i="6" s="1"/>
  <c r="AK218" i="6" s="1"/>
  <c r="AL218" i="6" s="1"/>
  <c r="W39" i="6"/>
  <c r="AC81" i="6"/>
  <c r="AA46" i="6"/>
  <c r="AA44" i="6"/>
  <c r="W66" i="6"/>
  <c r="W11" i="6"/>
  <c r="AI34" i="6"/>
  <c r="AD76" i="6"/>
  <c r="AD67" i="6"/>
  <c r="U72" i="6"/>
  <c r="AE12" i="6"/>
  <c r="AF12" i="6" s="1"/>
  <c r="U66" i="6"/>
  <c r="AE6" i="6"/>
  <c r="U11" i="6"/>
  <c r="AA122" i="6"/>
  <c r="Y122" i="6"/>
  <c r="AB90" i="6"/>
  <c r="Y88" i="6"/>
  <c r="AD81" i="6"/>
  <c r="Z68" i="6"/>
  <c r="AJ39" i="6"/>
  <c r="AG39" i="6"/>
  <c r="AA83" i="6"/>
  <c r="X92" i="6"/>
  <c r="Y85" i="6"/>
  <c r="Z66" i="6"/>
  <c r="Z11" i="6"/>
  <c r="AE23" i="6"/>
  <c r="AF23" i="6" s="1"/>
  <c r="U83" i="6"/>
  <c r="AA66" i="6"/>
  <c r="AA76" i="6"/>
  <c r="Z77" i="6"/>
  <c r="Z74" i="6"/>
  <c r="AH296" i="6"/>
  <c r="AJ296" i="6" s="1"/>
  <c r="AK296" i="6" s="1"/>
  <c r="AL296" i="6" s="1"/>
  <c r="AK165" i="6"/>
  <c r="AL165" i="6" s="1"/>
  <c r="AG176" i="6"/>
  <c r="AH304" i="6"/>
  <c r="AJ304" i="6" s="1"/>
  <c r="AA84" i="6"/>
  <c r="AD79" i="6"/>
  <c r="AJ247" i="6"/>
  <c r="AK247" i="6" s="1"/>
  <c r="AL247" i="6" s="1"/>
  <c r="AJ241" i="6"/>
  <c r="AK241" i="6" s="1"/>
  <c r="AL241" i="6" s="1"/>
  <c r="AH235" i="6"/>
  <c r="AJ235" i="6" s="1"/>
  <c r="AK235" i="6" s="1"/>
  <c r="AL235" i="6" s="1"/>
  <c r="AK192" i="6"/>
  <c r="AL192" i="6" s="1"/>
  <c r="AH191" i="6"/>
  <c r="AJ191" i="6" s="1"/>
  <c r="AK191" i="6" s="1"/>
  <c r="AL191" i="6" s="1"/>
  <c r="AJ220" i="6"/>
  <c r="AK220" i="6" s="1"/>
  <c r="AL220" i="6" s="1"/>
  <c r="AK159" i="6"/>
  <c r="AL159" i="6" s="1"/>
  <c r="AK177" i="6"/>
  <c r="AL177" i="6" s="1"/>
  <c r="AH130" i="6"/>
  <c r="AJ130" i="6" s="1"/>
  <c r="AK130" i="6" s="1"/>
  <c r="AL130" i="6" s="1"/>
  <c r="AG168" i="6"/>
  <c r="AH126" i="6"/>
  <c r="AJ126" i="6" s="1"/>
  <c r="AK126" i="6" s="1"/>
  <c r="AL126" i="6" s="1"/>
  <c r="AC92" i="6"/>
  <c r="AB143" i="6"/>
  <c r="AA143" i="6"/>
  <c r="AC143" i="6"/>
  <c r="S143" i="6"/>
  <c r="Z143" i="6"/>
  <c r="Y143" i="6"/>
  <c r="X143" i="6"/>
  <c r="U143" i="6"/>
  <c r="AE143" i="6" s="1"/>
  <c r="W143" i="6"/>
  <c r="V143" i="6"/>
  <c r="T143" i="6"/>
  <c r="AD143" i="6"/>
  <c r="AB121" i="6"/>
  <c r="T121" i="6"/>
  <c r="AA121" i="6"/>
  <c r="S121" i="6"/>
  <c r="Z121" i="6"/>
  <c r="Y121" i="6"/>
  <c r="X121" i="6"/>
  <c r="V121" i="6"/>
  <c r="AD121" i="6"/>
  <c r="AC121" i="6"/>
  <c r="W121" i="6"/>
  <c r="U121" i="6"/>
  <c r="AE121" i="6" s="1"/>
  <c r="AC79" i="6"/>
  <c r="X72" i="6"/>
  <c r="W72" i="6"/>
  <c r="AA86" i="6"/>
  <c r="Y44" i="6"/>
  <c r="Y46" i="6"/>
  <c r="AC76" i="6"/>
  <c r="AC68" i="6"/>
  <c r="AA94" i="6"/>
  <c r="T66" i="6"/>
  <c r="T11" i="6"/>
  <c r="Z122" i="6"/>
  <c r="T122" i="6"/>
  <c r="Y80" i="6"/>
  <c r="Z83" i="6"/>
  <c r="V39" i="6"/>
  <c r="Z72" i="6"/>
  <c r="Z76" i="6"/>
  <c r="AD39" i="6"/>
  <c r="Z85" i="6"/>
  <c r="AB38" i="6"/>
  <c r="AB76" i="6"/>
  <c r="Y79" i="6"/>
  <c r="AH292" i="6"/>
  <c r="AJ292" i="6" s="1"/>
  <c r="AJ232" i="6"/>
  <c r="AK232" i="6" s="1"/>
  <c r="AL232" i="6" s="1"/>
  <c r="X69" i="6"/>
  <c r="AH270" i="6"/>
  <c r="AJ270" i="6" s="1"/>
  <c r="AK270" i="6" s="1"/>
  <c r="AL270" i="6" s="1"/>
  <c r="W90" i="6"/>
  <c r="AH306" i="6"/>
  <c r="AJ306" i="6" s="1"/>
  <c r="AH286" i="6"/>
  <c r="AJ286" i="6" s="1"/>
  <c r="AK286" i="6" s="1"/>
  <c r="AL286" i="6" s="1"/>
  <c r="AI292" i="6"/>
  <c r="AH272" i="6"/>
  <c r="AJ272" i="6" s="1"/>
  <c r="AK272" i="6" s="1"/>
  <c r="AL272" i="6" s="1"/>
  <c r="AH282" i="6"/>
  <c r="AJ282" i="6" s="1"/>
  <c r="AK282" i="6" s="1"/>
  <c r="AL282" i="6" s="1"/>
  <c r="AI304" i="6"/>
  <c r="AI287" i="6"/>
  <c r="AH248" i="6"/>
  <c r="AJ248" i="6" s="1"/>
  <c r="AG189" i="6"/>
  <c r="AK230" i="6"/>
  <c r="AL230" i="6" s="1"/>
  <c r="AH158" i="6"/>
  <c r="AJ158" i="6" s="1"/>
  <c r="AK158" i="6" s="1"/>
  <c r="AL158" i="6" s="1"/>
  <c r="AJ127" i="6"/>
  <c r="AJ163" i="6"/>
  <c r="AH124" i="6"/>
  <c r="AJ124" i="6" s="1"/>
  <c r="AK124" i="6" s="1"/>
  <c r="AL124" i="6" s="1"/>
  <c r="AJ155" i="6"/>
  <c r="AK155" i="6" s="1"/>
  <c r="AL155" i="6" s="1"/>
  <c r="X88" i="6"/>
  <c r="X85" i="6"/>
  <c r="X83" i="6"/>
  <c r="AF39" i="6"/>
  <c r="W123" i="6"/>
  <c r="AD123" i="6"/>
  <c r="V123" i="6"/>
  <c r="AC123" i="6"/>
  <c r="U123" i="6"/>
  <c r="AE123" i="6" s="1"/>
  <c r="AB123" i="6"/>
  <c r="T123" i="6"/>
  <c r="Y123" i="6"/>
  <c r="S123" i="6"/>
  <c r="AA123" i="6"/>
  <c r="Z123" i="6"/>
  <c r="X123" i="6"/>
  <c r="W79" i="6"/>
  <c r="AB39" i="6"/>
  <c r="AC86" i="6"/>
  <c r="P48" i="6"/>
  <c r="P71" i="6"/>
  <c r="P42" i="6"/>
  <c r="P13" i="6"/>
  <c r="O71" i="6"/>
  <c r="O42" i="6"/>
  <c r="O48" i="6"/>
  <c r="O13" i="6"/>
  <c r="AC90" i="6"/>
  <c r="AD74" i="6"/>
  <c r="AD69" i="6"/>
  <c r="U76" i="6"/>
  <c r="AE16" i="6"/>
  <c r="AF16" i="6" s="1"/>
  <c r="M71" i="6"/>
  <c r="M48" i="6"/>
  <c r="M42" i="6"/>
  <c r="M13" i="6"/>
  <c r="U68" i="6"/>
  <c r="AE8" i="6"/>
  <c r="AF8" i="6" s="1"/>
  <c r="K48" i="6"/>
  <c r="K71" i="6"/>
  <c r="K42" i="6"/>
  <c r="K13" i="6"/>
  <c r="AC122" i="6"/>
  <c r="AB122" i="6"/>
  <c r="Y74" i="6"/>
  <c r="J48" i="6"/>
  <c r="J71" i="6"/>
  <c r="J42" i="6"/>
  <c r="J13" i="6"/>
  <c r="Y39" i="6"/>
  <c r="Z69" i="6"/>
  <c r="AA80" i="6"/>
  <c r="Y83" i="6"/>
  <c r="AH262" i="6"/>
  <c r="AJ262" i="6" s="1"/>
  <c r="AK262" i="6" s="1"/>
  <c r="AL262" i="6" s="1"/>
  <c r="AJ141" i="6"/>
  <c r="AH280" i="6"/>
  <c r="AJ280" i="6" s="1"/>
  <c r="AK280" i="6" s="1"/>
  <c r="AL280" i="6" s="1"/>
  <c r="AH320" i="6"/>
  <c r="AJ320" i="6" s="1"/>
  <c r="AK320" i="6" s="1"/>
  <c r="AL320" i="6" s="1"/>
  <c r="AH266" i="6"/>
  <c r="AJ266" i="6" s="1"/>
  <c r="AK266" i="6" s="1"/>
  <c r="AL266" i="6" s="1"/>
  <c r="AI324" i="6"/>
  <c r="AH261" i="6"/>
  <c r="AJ261" i="6" s="1"/>
  <c r="AK261" i="6" s="1"/>
  <c r="AL261" i="6" s="1"/>
  <c r="AK190" i="6"/>
  <c r="AL190" i="6" s="1"/>
  <c r="AG162" i="6"/>
  <c r="AH134" i="6"/>
  <c r="AJ134" i="6" s="1"/>
  <c r="AK134" i="6" s="1"/>
  <c r="AL134" i="6" s="1"/>
  <c r="X67" i="6"/>
  <c r="W76" i="6"/>
  <c r="N71" i="6"/>
  <c r="N42" i="6"/>
  <c r="N48" i="6"/>
  <c r="N13" i="6"/>
  <c r="AH322" i="6"/>
  <c r="AJ322" i="6" s="1"/>
  <c r="AH312" i="6"/>
  <c r="AJ312" i="6" s="1"/>
  <c r="AK312" i="6" s="1"/>
  <c r="AL312" i="6" s="1"/>
  <c r="AH244" i="6"/>
  <c r="AJ244" i="6" s="1"/>
  <c r="AI244" i="6"/>
  <c r="AJ238" i="6"/>
  <c r="AH229" i="6"/>
  <c r="AJ229" i="6" s="1"/>
  <c r="AK229" i="6" s="1"/>
  <c r="AL229" i="6" s="1"/>
  <c r="AH318" i="6"/>
  <c r="AJ318" i="6" s="1"/>
  <c r="AH302" i="6"/>
  <c r="AJ302" i="6" s="1"/>
  <c r="AJ299" i="6"/>
  <c r="AH311" i="6"/>
  <c r="AJ311" i="6" s="1"/>
  <c r="AH279" i="6"/>
  <c r="AJ279" i="6" s="1"/>
  <c r="AI299" i="6"/>
  <c r="AJ233" i="6"/>
  <c r="AK233" i="6" s="1"/>
  <c r="AL233" i="6" s="1"/>
  <c r="AI238" i="6"/>
  <c r="AI326" i="6"/>
  <c r="AK184" i="6"/>
  <c r="AL184" i="6" s="1"/>
  <c r="AH255" i="6"/>
  <c r="AJ255" i="6" s="1"/>
  <c r="AK225" i="6"/>
  <c r="AL225" i="6" s="1"/>
  <c r="AH252" i="6"/>
  <c r="AJ252" i="6" s="1"/>
  <c r="AK252" i="6" s="1"/>
  <c r="AL252" i="6" s="1"/>
  <c r="AK194" i="6"/>
  <c r="AL194" i="6" s="1"/>
  <c r="AI291" i="6"/>
  <c r="AK151" i="6"/>
  <c r="AL151" i="6" s="1"/>
  <c r="AI308" i="6"/>
  <c r="AK169" i="6"/>
  <c r="AL169" i="6" s="1"/>
  <c r="AJ147" i="6"/>
  <c r="AH145" i="6"/>
  <c r="AJ145" i="6" s="1"/>
  <c r="AF139" i="6"/>
  <c r="AI139" i="6" s="1"/>
  <c r="Z38" i="6"/>
  <c r="X79" i="6"/>
  <c r="AF19" i="6"/>
  <c r="Y38" i="6"/>
  <c r="W94" i="6"/>
  <c r="W88" i="6"/>
  <c r="W85" i="6"/>
  <c r="W83" i="6"/>
  <c r="X70" i="6"/>
  <c r="X77" i="6"/>
  <c r="G71" i="6"/>
  <c r="G42" i="6"/>
  <c r="G13" i="6"/>
  <c r="G48" i="6"/>
  <c r="Z46" i="6"/>
  <c r="Z44" i="6"/>
  <c r="Y90" i="6"/>
  <c r="AA81" i="6"/>
  <c r="AD11" i="6"/>
  <c r="AD66" i="6"/>
  <c r="AC70" i="6"/>
  <c r="AD122" i="6"/>
  <c r="AC88" i="6"/>
  <c r="Z86" i="6"/>
  <c r="AC80" i="6"/>
  <c r="Y76" i="6"/>
  <c r="I71" i="6"/>
  <c r="I48" i="6"/>
  <c r="I42" i="6"/>
  <c r="I13" i="6"/>
  <c r="Y68" i="6"/>
  <c r="X38" i="6"/>
  <c r="AC85" i="6"/>
  <c r="W38" i="6"/>
  <c r="AA90" i="6"/>
  <c r="H15" i="6" l="1"/>
  <c r="AK99" i="7"/>
  <c r="AL49" i="7"/>
  <c r="AE97" i="6"/>
  <c r="AK255" i="6"/>
  <c r="AL255" i="6" s="1"/>
  <c r="AK318" i="6"/>
  <c r="AL318" i="6" s="1"/>
  <c r="AK323" i="6"/>
  <c r="AL323" i="6" s="1"/>
  <c r="AK283" i="6"/>
  <c r="AL283" i="6" s="1"/>
  <c r="AK279" i="6"/>
  <c r="AL279" i="6" s="1"/>
  <c r="AK246" i="6"/>
  <c r="AL246" i="6" s="1"/>
  <c r="AK127" i="6"/>
  <c r="AL127" i="6" s="1"/>
  <c r="AK259" i="6"/>
  <c r="AL259" i="6" s="1"/>
  <c r="AK284" i="6"/>
  <c r="AL284" i="6" s="1"/>
  <c r="AK203" i="6"/>
  <c r="AL203" i="6" s="1"/>
  <c r="AK147" i="6"/>
  <c r="AL147" i="6" s="1"/>
  <c r="S48" i="6"/>
  <c r="AB51" i="6"/>
  <c r="S71" i="6"/>
  <c r="S13" i="6"/>
  <c r="S73" i="6" s="1"/>
  <c r="AK310" i="6"/>
  <c r="AL310" i="6" s="1"/>
  <c r="AK239" i="6"/>
  <c r="AL239" i="6" s="1"/>
  <c r="AG327" i="6"/>
  <c r="AH327" i="6" s="1"/>
  <c r="AK306" i="6"/>
  <c r="AL306" i="6" s="1"/>
  <c r="AK135" i="6"/>
  <c r="AL135" i="6" s="1"/>
  <c r="AK240" i="6"/>
  <c r="AL240" i="6" s="1"/>
  <c r="AK314" i="6"/>
  <c r="AL314" i="6" s="1"/>
  <c r="AK291" i="6"/>
  <c r="AL291" i="6" s="1"/>
  <c r="T51" i="6"/>
  <c r="AI26" i="6"/>
  <c r="AK237" i="6"/>
  <c r="AL237" i="6" s="1"/>
  <c r="AK263" i="6"/>
  <c r="AL263" i="6" s="1"/>
  <c r="AK311" i="6"/>
  <c r="AL311" i="6" s="1"/>
  <c r="AK294" i="6"/>
  <c r="AL294" i="6" s="1"/>
  <c r="AJ265" i="6"/>
  <c r="AK265" i="6" s="1"/>
  <c r="AL265" i="6" s="1"/>
  <c r="AJ253" i="6"/>
  <c r="AK253" i="6" s="1"/>
  <c r="AL253" i="6" s="1"/>
  <c r="L15" i="6"/>
  <c r="L75" i="6" s="1"/>
  <c r="AK171" i="6"/>
  <c r="AL171" i="6" s="1"/>
  <c r="AK197" i="6"/>
  <c r="AL197" i="6" s="1"/>
  <c r="AK287" i="6"/>
  <c r="AL287" i="6" s="1"/>
  <c r="AK298" i="6"/>
  <c r="AL298" i="6" s="1"/>
  <c r="AK244" i="6"/>
  <c r="AL244" i="6" s="1"/>
  <c r="AK141" i="6"/>
  <c r="AL141" i="6" s="1"/>
  <c r="AK281" i="6"/>
  <c r="AL281" i="6" s="1"/>
  <c r="V51" i="6"/>
  <c r="AE47" i="6"/>
  <c r="AE98" i="6" s="1"/>
  <c r="AF122" i="6"/>
  <c r="AG122" i="6" s="1"/>
  <c r="AH122" i="6" s="1"/>
  <c r="AE86" i="6"/>
  <c r="AE81" i="6"/>
  <c r="AE94" i="6"/>
  <c r="AE79" i="6"/>
  <c r="AE84" i="6"/>
  <c r="R15" i="6"/>
  <c r="R18" i="6" s="1"/>
  <c r="S51" i="6"/>
  <c r="AC51" i="6"/>
  <c r="AF119" i="6"/>
  <c r="AI119" i="6" s="1"/>
  <c r="AF142" i="6"/>
  <c r="AI142" i="6" s="1"/>
  <c r="AE90" i="6"/>
  <c r="AF36" i="6"/>
  <c r="AF69" i="6" s="1"/>
  <c r="AF30" i="6"/>
  <c r="AG30" i="6" s="1"/>
  <c r="AF138" i="6"/>
  <c r="AI138" i="6" s="1"/>
  <c r="AG14" i="6"/>
  <c r="AH14" i="6" s="1"/>
  <c r="AF120" i="6"/>
  <c r="AG120" i="6" s="1"/>
  <c r="AH120" i="6" s="1"/>
  <c r="AF121" i="6"/>
  <c r="AI121" i="6" s="1"/>
  <c r="AG24" i="6"/>
  <c r="AH24" i="6" s="1"/>
  <c r="X51" i="6"/>
  <c r="AG37" i="6"/>
  <c r="AG97" i="6" s="1"/>
  <c r="AG8" i="6"/>
  <c r="AG12" i="6"/>
  <c r="AG25" i="6"/>
  <c r="U71" i="6"/>
  <c r="U48" i="6"/>
  <c r="U42" i="6"/>
  <c r="U13" i="6"/>
  <c r="AK315" i="6"/>
  <c r="AL315" i="6" s="1"/>
  <c r="AE69" i="6"/>
  <c r="AI9" i="6"/>
  <c r="AB48" i="6"/>
  <c r="AB42" i="6"/>
  <c r="AB71" i="6"/>
  <c r="AB13" i="6"/>
  <c r="AD48" i="6"/>
  <c r="AD42" i="6"/>
  <c r="AD13" i="6"/>
  <c r="AD71" i="6"/>
  <c r="AK299" i="6"/>
  <c r="AL299" i="6" s="1"/>
  <c r="AH162" i="6"/>
  <c r="AJ162" i="6" s="1"/>
  <c r="AK162" i="6" s="1"/>
  <c r="AL162" i="6" s="1"/>
  <c r="AK324" i="6"/>
  <c r="AL324" i="6" s="1"/>
  <c r="O73" i="6"/>
  <c r="O15" i="6"/>
  <c r="AK292" i="6"/>
  <c r="AL292" i="6" s="1"/>
  <c r="T48" i="6"/>
  <c r="T42" i="6"/>
  <c r="T71" i="6"/>
  <c r="T13" i="6"/>
  <c r="AH26" i="6"/>
  <c r="Z51" i="6"/>
  <c r="AE83" i="6"/>
  <c r="AI23" i="6"/>
  <c r="AK302" i="6"/>
  <c r="AL302" i="6" s="1"/>
  <c r="AG10" i="6"/>
  <c r="AE80" i="6"/>
  <c r="AI20" i="6"/>
  <c r="X48" i="6"/>
  <c r="X71" i="6"/>
  <c r="X13" i="6"/>
  <c r="X42" i="6"/>
  <c r="AH223" i="6"/>
  <c r="AJ223" i="6" s="1"/>
  <c r="AK223" i="6" s="1"/>
  <c r="AL223" i="6" s="1"/>
  <c r="AK256" i="6"/>
  <c r="AL256" i="6" s="1"/>
  <c r="U51" i="6"/>
  <c r="AH154" i="6"/>
  <c r="AJ154" i="6" s="1"/>
  <c r="AK154" i="6" s="1"/>
  <c r="AL154" i="6" s="1"/>
  <c r="AK131" i="6"/>
  <c r="AL131" i="6" s="1"/>
  <c r="AH152" i="6"/>
  <c r="AJ152" i="6" s="1"/>
  <c r="AK152" i="6" s="1"/>
  <c r="AL152" i="6" s="1"/>
  <c r="AE44" i="6"/>
  <c r="AE46" i="6"/>
  <c r="AE68" i="6"/>
  <c r="AI8" i="6"/>
  <c r="AK304" i="6"/>
  <c r="AL304" i="6" s="1"/>
  <c r="AG16" i="6"/>
  <c r="AI37" i="6"/>
  <c r="AI97" i="6" s="1"/>
  <c r="AK326" i="6"/>
  <c r="AL326" i="6" s="1"/>
  <c r="G73" i="6"/>
  <c r="G15" i="6"/>
  <c r="AK308" i="6"/>
  <c r="AL308" i="6" s="1"/>
  <c r="AE76" i="6"/>
  <c r="AI16" i="6"/>
  <c r="Z71" i="6"/>
  <c r="Z42" i="6"/>
  <c r="Z48" i="6"/>
  <c r="Z13" i="6"/>
  <c r="AK160" i="6"/>
  <c r="AL160" i="6" s="1"/>
  <c r="AK222" i="6"/>
  <c r="AL222" i="6" s="1"/>
  <c r="AA71" i="6"/>
  <c r="AA42" i="6"/>
  <c r="AA13" i="6"/>
  <c r="AA48" i="6"/>
  <c r="AC71" i="6"/>
  <c r="AC48" i="6"/>
  <c r="AC42" i="6"/>
  <c r="AC13" i="6"/>
  <c r="AK146" i="6"/>
  <c r="AL146" i="6" s="1"/>
  <c r="AK300" i="6"/>
  <c r="AL300" i="6" s="1"/>
  <c r="AH276" i="6"/>
  <c r="AJ276" i="6" s="1"/>
  <c r="AK276" i="6" s="1"/>
  <c r="AL276" i="6" s="1"/>
  <c r="AE88" i="6"/>
  <c r="AI28" i="6"/>
  <c r="AG139" i="6"/>
  <c r="AK245" i="6"/>
  <c r="AL245" i="6" s="1"/>
  <c r="AI21" i="6"/>
  <c r="AI24" i="6"/>
  <c r="V48" i="6"/>
  <c r="V42" i="6"/>
  <c r="V71" i="6"/>
  <c r="V13" i="6"/>
  <c r="AJ34" i="6"/>
  <c r="AK34" i="6" s="1"/>
  <c r="I73" i="6"/>
  <c r="I15" i="6"/>
  <c r="AK178" i="6"/>
  <c r="AL178" i="6" s="1"/>
  <c r="AH176" i="6"/>
  <c r="AJ176" i="6" s="1"/>
  <c r="AK176" i="6" s="1"/>
  <c r="AL176" i="6" s="1"/>
  <c r="AE66" i="6"/>
  <c r="AE11" i="6"/>
  <c r="AG9" i="6"/>
  <c r="AH201" i="6"/>
  <c r="AJ201" i="6" s="1"/>
  <c r="AK201" i="6" s="1"/>
  <c r="AL201" i="6" s="1"/>
  <c r="AG17" i="6"/>
  <c r="L18" i="6"/>
  <c r="Y51" i="6"/>
  <c r="AF123" i="6"/>
  <c r="AI123" i="6" s="1"/>
  <c r="AG20" i="6"/>
  <c r="AJ140" i="6"/>
  <c r="AK288" i="6"/>
  <c r="AL288" i="6" s="1"/>
  <c r="AH290" i="6"/>
  <c r="AJ290" i="6" s="1"/>
  <c r="AK290" i="6" s="1"/>
  <c r="AL290" i="6" s="1"/>
  <c r="AG7" i="6"/>
  <c r="AK195" i="6"/>
  <c r="AL195" i="6" s="1"/>
  <c r="AK316" i="6"/>
  <c r="AL316" i="6" s="1"/>
  <c r="AK307" i="6"/>
  <c r="AL307" i="6" s="1"/>
  <c r="AI19" i="6"/>
  <c r="N73" i="6"/>
  <c r="N15" i="6"/>
  <c r="M73" i="6"/>
  <c r="M15" i="6"/>
  <c r="P15" i="6"/>
  <c r="P73" i="6"/>
  <c r="AH168" i="6"/>
  <c r="AJ168" i="6" s="1"/>
  <c r="AK168" i="6" s="1"/>
  <c r="AL168" i="6" s="1"/>
  <c r="AG23" i="6"/>
  <c r="AE72" i="6"/>
  <c r="AI12" i="6"/>
  <c r="W71" i="6"/>
  <c r="W42" i="6"/>
  <c r="W13" i="6"/>
  <c r="W48" i="6"/>
  <c r="AK303" i="6"/>
  <c r="AL303" i="6" s="1"/>
  <c r="AK295" i="6"/>
  <c r="AL295" i="6" s="1"/>
  <c r="AF41" i="6"/>
  <c r="Y71" i="6"/>
  <c r="Y42" i="6"/>
  <c r="Y48" i="6"/>
  <c r="Y13" i="6"/>
  <c r="AF249" i="6"/>
  <c r="AG249" i="6" s="1"/>
  <c r="AK319" i="6"/>
  <c r="AL319" i="6" s="1"/>
  <c r="AA51" i="6"/>
  <c r="AE67" i="6"/>
  <c r="AI7" i="6"/>
  <c r="AI140" i="6"/>
  <c r="AH193" i="6"/>
  <c r="AJ193" i="6" s="1"/>
  <c r="AK193" i="6" s="1"/>
  <c r="AL193" i="6" s="1"/>
  <c r="AK322" i="6"/>
  <c r="AL322" i="6" s="1"/>
  <c r="AE70" i="6"/>
  <c r="AI10" i="6"/>
  <c r="AG19" i="6"/>
  <c r="AJ21" i="6"/>
  <c r="AE85" i="6"/>
  <c r="AI25" i="6"/>
  <c r="AD51" i="6"/>
  <c r="AG28" i="6"/>
  <c r="AH189" i="6"/>
  <c r="AJ189" i="6" s="1"/>
  <c r="AK189" i="6" s="1"/>
  <c r="AL189" i="6" s="1"/>
  <c r="AH185" i="6"/>
  <c r="AJ185" i="6" s="1"/>
  <c r="AK185" i="6" s="1"/>
  <c r="AL185" i="6" s="1"/>
  <c r="AE77" i="6"/>
  <c r="AI17" i="6"/>
  <c r="W51" i="6"/>
  <c r="AH257" i="6"/>
  <c r="AJ257" i="6" s="1"/>
  <c r="AK257" i="6" s="1"/>
  <c r="AL257" i="6" s="1"/>
  <c r="AH187" i="6"/>
  <c r="AJ187" i="6" s="1"/>
  <c r="AK187" i="6" s="1"/>
  <c r="AL187" i="6" s="1"/>
  <c r="AK163" i="6"/>
  <c r="AL163" i="6" s="1"/>
  <c r="AH156" i="6"/>
  <c r="AJ156" i="6" s="1"/>
  <c r="AK156" i="6" s="1"/>
  <c r="AL156" i="6" s="1"/>
  <c r="H18" i="6"/>
  <c r="H75" i="6"/>
  <c r="AJ327" i="6"/>
  <c r="AK327" i="6" s="1"/>
  <c r="AL327" i="6" s="1"/>
  <c r="AK238" i="6"/>
  <c r="AL238" i="6" s="1"/>
  <c r="AJ32" i="6"/>
  <c r="J73" i="6"/>
  <c r="J15" i="6"/>
  <c r="K73" i="6"/>
  <c r="K15" i="6"/>
  <c r="AF143" i="6"/>
  <c r="AG143" i="6" s="1"/>
  <c r="AK254" i="6"/>
  <c r="AL254" i="6" s="1"/>
  <c r="AF6" i="6"/>
  <c r="AI6" i="6" s="1"/>
  <c r="AH170" i="6"/>
  <c r="AJ170" i="6" s="1"/>
  <c r="AK170" i="6" s="1"/>
  <c r="AL170" i="6" s="1"/>
  <c r="Q73" i="6"/>
  <c r="Q15" i="6"/>
  <c r="AE74" i="6"/>
  <c r="AI14" i="6"/>
  <c r="AH275" i="6"/>
  <c r="AJ275" i="6" s="1"/>
  <c r="AK275" i="6" s="1"/>
  <c r="AL275" i="6" s="1"/>
  <c r="AK248" i="6"/>
  <c r="AL248" i="6" s="1"/>
  <c r="AK145" i="6"/>
  <c r="AL145" i="6" s="1"/>
  <c r="AG123" i="6" l="1"/>
  <c r="AH123" i="6" s="1"/>
  <c r="AI41" i="6"/>
  <c r="AF96" i="6"/>
  <c r="S15" i="6"/>
  <c r="AG119" i="6"/>
  <c r="AH119" i="6" s="1"/>
  <c r="AJ119" i="6" s="1"/>
  <c r="AK119" i="6" s="1"/>
  <c r="AL119" i="6" s="1"/>
  <c r="AG121" i="6"/>
  <c r="AH121" i="6" s="1"/>
  <c r="AG142" i="6"/>
  <c r="AH142" i="6" s="1"/>
  <c r="AI122" i="6"/>
  <c r="AI120" i="6"/>
  <c r="AF47" i="6"/>
  <c r="AF98" i="6" s="1"/>
  <c r="R75" i="6"/>
  <c r="AG138" i="6"/>
  <c r="AH138" i="6" s="1"/>
  <c r="AJ138" i="6" s="1"/>
  <c r="AK138" i="6" s="1"/>
  <c r="AL138" i="6" s="1"/>
  <c r="AF80" i="6"/>
  <c r="AF90" i="6"/>
  <c r="AF77" i="6"/>
  <c r="AF68" i="6"/>
  <c r="AF79" i="6"/>
  <c r="AF83" i="6"/>
  <c r="AF86" i="6"/>
  <c r="AF74" i="6"/>
  <c r="AG36" i="6"/>
  <c r="AG79" i="6" s="1"/>
  <c r="AI36" i="6"/>
  <c r="AI81" i="6" s="1"/>
  <c r="AF94" i="6"/>
  <c r="AF76" i="6"/>
  <c r="AJ14" i="6"/>
  <c r="AK14" i="6" s="1"/>
  <c r="AF92" i="6"/>
  <c r="AF85" i="6"/>
  <c r="AF70" i="6"/>
  <c r="AF67" i="6"/>
  <c r="AF81" i="6"/>
  <c r="AF88" i="6"/>
  <c r="AK140" i="6"/>
  <c r="AL140" i="6" s="1"/>
  <c r="AF72" i="6"/>
  <c r="AF84" i="6"/>
  <c r="AI30" i="6"/>
  <c r="AJ26" i="6"/>
  <c r="AK26" i="6" s="1"/>
  <c r="AL26" i="6" s="1"/>
  <c r="AJ24" i="6"/>
  <c r="AK24" i="6" s="1"/>
  <c r="AH143" i="6"/>
  <c r="AJ143" i="6" s="1"/>
  <c r="AH249" i="6"/>
  <c r="AJ249" i="6" s="1"/>
  <c r="AI46" i="6"/>
  <c r="AI44" i="6"/>
  <c r="AE51" i="6"/>
  <c r="AH23" i="6"/>
  <c r="N75" i="6"/>
  <c r="N18" i="6"/>
  <c r="L118" i="6"/>
  <c r="L40" i="6"/>
  <c r="L22" i="6"/>
  <c r="L78" i="6"/>
  <c r="AE71" i="6"/>
  <c r="AE48" i="6"/>
  <c r="AE42" i="6"/>
  <c r="AE13" i="6"/>
  <c r="AK21" i="6"/>
  <c r="X73" i="6"/>
  <c r="X15" i="6"/>
  <c r="AH12" i="6"/>
  <c r="AH28" i="6"/>
  <c r="AH19" i="6"/>
  <c r="S75" i="6"/>
  <c r="S18" i="6"/>
  <c r="AH7" i="6"/>
  <c r="AI11" i="6"/>
  <c r="AC73" i="6"/>
  <c r="AC15" i="6"/>
  <c r="Q75" i="6"/>
  <c r="Q18" i="6"/>
  <c r="AJ123" i="6"/>
  <c r="AK123" i="6" s="1"/>
  <c r="AL123" i="6" s="1"/>
  <c r="AI249" i="6"/>
  <c r="AH17" i="6"/>
  <c r="AH139" i="6"/>
  <c r="AJ139" i="6" s="1"/>
  <c r="AK139" i="6" s="1"/>
  <c r="AL139" i="6" s="1"/>
  <c r="AD15" i="6"/>
  <c r="AD73" i="6"/>
  <c r="AH8" i="6"/>
  <c r="AF44" i="6"/>
  <c r="AF46" i="6"/>
  <c r="AG41" i="6"/>
  <c r="AG96" i="6" s="1"/>
  <c r="K75" i="6"/>
  <c r="K18" i="6"/>
  <c r="H118" i="6"/>
  <c r="H78" i="6"/>
  <c r="H22" i="6"/>
  <c r="H40" i="6"/>
  <c r="AI143" i="6"/>
  <c r="Y73" i="6"/>
  <c r="Y15" i="6"/>
  <c r="W73" i="6"/>
  <c r="W15" i="6"/>
  <c r="AL34" i="6"/>
  <c r="V73" i="6"/>
  <c r="V15" i="6"/>
  <c r="AH16" i="6"/>
  <c r="O75" i="6"/>
  <c r="O18" i="6"/>
  <c r="AK32" i="6"/>
  <c r="R118" i="6"/>
  <c r="R78" i="6"/>
  <c r="R22" i="6"/>
  <c r="R40" i="6"/>
  <c r="P18" i="6"/>
  <c r="P75" i="6"/>
  <c r="AJ122" i="6"/>
  <c r="AH9" i="6"/>
  <c r="J75" i="6"/>
  <c r="J18" i="6"/>
  <c r="Z73" i="6"/>
  <c r="Z15" i="6"/>
  <c r="G75" i="6"/>
  <c r="G18" i="6"/>
  <c r="AH10" i="6"/>
  <c r="T73" i="6"/>
  <c r="T15" i="6"/>
  <c r="AB15" i="6"/>
  <c r="AB73" i="6"/>
  <c r="U73" i="6"/>
  <c r="U15" i="6"/>
  <c r="AH37" i="6"/>
  <c r="AH97" i="6" s="1"/>
  <c r="AJ120" i="6"/>
  <c r="AH30" i="6"/>
  <c r="AF11" i="6"/>
  <c r="AF66" i="6"/>
  <c r="AG6" i="6"/>
  <c r="M75" i="6"/>
  <c r="M18" i="6"/>
  <c r="AH20" i="6"/>
  <c r="I75" i="6"/>
  <c r="I18" i="6"/>
  <c r="AA73" i="6"/>
  <c r="AA15" i="6"/>
  <c r="AH25" i="6"/>
  <c r="AI80" i="6" l="1"/>
  <c r="AJ142" i="6"/>
  <c r="AK142" i="6" s="1"/>
  <c r="AL142" i="6" s="1"/>
  <c r="AK120" i="6"/>
  <c r="AL120" i="6" s="1"/>
  <c r="AI96" i="6"/>
  <c r="AK122" i="6"/>
  <c r="AL122" i="6" s="1"/>
  <c r="AJ121" i="6"/>
  <c r="AK121" i="6" s="1"/>
  <c r="AL121" i="6" s="1"/>
  <c r="L136" i="6"/>
  <c r="L137" i="6" s="1"/>
  <c r="H136" i="6"/>
  <c r="H137" i="6" s="1"/>
  <c r="R136" i="6"/>
  <c r="R137" i="6" s="1"/>
  <c r="AG80" i="6"/>
  <c r="AI76" i="6"/>
  <c r="AI85" i="6"/>
  <c r="AI69" i="6"/>
  <c r="AI72" i="6"/>
  <c r="AI68" i="6"/>
  <c r="AI74" i="6"/>
  <c r="AI77" i="6"/>
  <c r="AI66" i="6"/>
  <c r="AG88" i="6"/>
  <c r="AG76" i="6"/>
  <c r="AG47" i="6"/>
  <c r="AG98" i="6" s="1"/>
  <c r="AI47" i="6"/>
  <c r="AI98" i="6" s="1"/>
  <c r="AG90" i="6"/>
  <c r="AG77" i="6"/>
  <c r="AG74" i="6"/>
  <c r="AG70" i="6"/>
  <c r="AG67" i="6"/>
  <c r="AG72" i="6"/>
  <c r="AG83" i="6"/>
  <c r="AI79" i="6"/>
  <c r="AG69" i="6"/>
  <c r="AI83" i="6"/>
  <c r="AI88" i="6"/>
  <c r="AI67" i="6"/>
  <c r="AG68" i="6"/>
  <c r="AG85" i="6"/>
  <c r="AI84" i="6"/>
  <c r="AI70" i="6"/>
  <c r="AI90" i="6"/>
  <c r="AI86" i="6"/>
  <c r="AI92" i="6"/>
  <c r="AI94" i="6"/>
  <c r="AJ10" i="6"/>
  <c r="AK10" i="6" s="1"/>
  <c r="AH36" i="6"/>
  <c r="AH88" i="6" s="1"/>
  <c r="AG86" i="6"/>
  <c r="AG92" i="6"/>
  <c r="AG81" i="6"/>
  <c r="AG94" i="6"/>
  <c r="AG84" i="6"/>
  <c r="AF51" i="6"/>
  <c r="AJ23" i="6"/>
  <c r="AJ30" i="6"/>
  <c r="AK30" i="6" s="1"/>
  <c r="AJ8" i="6"/>
  <c r="AJ19" i="6"/>
  <c r="AJ16" i="6"/>
  <c r="AJ17" i="6"/>
  <c r="AJ7" i="6"/>
  <c r="X75" i="6"/>
  <c r="X18" i="6"/>
  <c r="P118" i="6"/>
  <c r="P22" i="6"/>
  <c r="P78" i="6"/>
  <c r="P40" i="6"/>
  <c r="AL24" i="6"/>
  <c r="AK143" i="6"/>
  <c r="AL143" i="6" s="1"/>
  <c r="AL21" i="6"/>
  <c r="L82" i="6"/>
  <c r="L27" i="6"/>
  <c r="U75" i="6"/>
  <c r="U18" i="6"/>
  <c r="AJ25" i="6"/>
  <c r="AJ20" i="6"/>
  <c r="AB75" i="6"/>
  <c r="AB18" i="6"/>
  <c r="G78" i="6"/>
  <c r="G22" i="6"/>
  <c r="G40" i="6"/>
  <c r="G118" i="6"/>
  <c r="G136" i="6" s="1"/>
  <c r="AG44" i="6"/>
  <c r="AG46" i="6"/>
  <c r="AH41" i="6"/>
  <c r="AH96" i="6" s="1"/>
  <c r="AJ28" i="6"/>
  <c r="T75" i="6"/>
  <c r="T18" i="6"/>
  <c r="O78" i="6"/>
  <c r="O22" i="6"/>
  <c r="O40" i="6"/>
  <c r="O118" i="6"/>
  <c r="W75" i="6"/>
  <c r="W18" i="6"/>
  <c r="H82" i="6"/>
  <c r="H27" i="6"/>
  <c r="AC75" i="6"/>
  <c r="AC18" i="6"/>
  <c r="AA75" i="6"/>
  <c r="AA18" i="6"/>
  <c r="AG66" i="6"/>
  <c r="AG11" i="6"/>
  <c r="AH6" i="6"/>
  <c r="AJ6" i="6" s="1"/>
  <c r="Z75" i="6"/>
  <c r="Z18" i="6"/>
  <c r="AJ9" i="6"/>
  <c r="R82" i="6"/>
  <c r="R27" i="6"/>
  <c r="S78" i="6"/>
  <c r="S40" i="6"/>
  <c r="S22" i="6"/>
  <c r="AE73" i="6"/>
  <c r="AE15" i="6"/>
  <c r="J118" i="6"/>
  <c r="J78" i="6"/>
  <c r="J40" i="6"/>
  <c r="J22" i="6"/>
  <c r="AJ37" i="6"/>
  <c r="AJ97" i="6" s="1"/>
  <c r="Y75" i="6"/>
  <c r="Y18" i="6"/>
  <c r="AD75" i="6"/>
  <c r="AD18" i="6"/>
  <c r="Q118" i="6"/>
  <c r="Q78" i="6"/>
  <c r="Q22" i="6"/>
  <c r="Q40" i="6"/>
  <c r="AJ12" i="6"/>
  <c r="AL32" i="6"/>
  <c r="I118" i="6"/>
  <c r="I78" i="6"/>
  <c r="I22" i="6"/>
  <c r="I40" i="6"/>
  <c r="M118" i="6"/>
  <c r="M78" i="6"/>
  <c r="M40" i="6"/>
  <c r="M22" i="6"/>
  <c r="AF48" i="6"/>
  <c r="AF42" i="6"/>
  <c r="AF13" i="6"/>
  <c r="AF71" i="6"/>
  <c r="V75" i="6"/>
  <c r="V18" i="6"/>
  <c r="K118" i="6"/>
  <c r="K40" i="6"/>
  <c r="K78" i="6"/>
  <c r="K22" i="6"/>
  <c r="AL14" i="6"/>
  <c r="AK249" i="6"/>
  <c r="AL249" i="6" s="1"/>
  <c r="AI71" i="6"/>
  <c r="AI42" i="6"/>
  <c r="AI13" i="6"/>
  <c r="AI48" i="6"/>
  <c r="N40" i="6"/>
  <c r="N78" i="6"/>
  <c r="N118" i="6"/>
  <c r="N22" i="6"/>
  <c r="R330" i="6" l="1"/>
  <c r="H330" i="6"/>
  <c r="L330" i="6"/>
  <c r="T136" i="6"/>
  <c r="S136" i="6"/>
  <c r="M136" i="6"/>
  <c r="O136" i="6"/>
  <c r="O137" i="6" s="1"/>
  <c r="P136" i="6"/>
  <c r="P137" i="6" s="1"/>
  <c r="J136" i="6"/>
  <c r="J137" i="6" s="1"/>
  <c r="N136" i="6"/>
  <c r="N137" i="6" s="1"/>
  <c r="Q136" i="6"/>
  <c r="Q137" i="6" s="1"/>
  <c r="K136" i="6"/>
  <c r="K137" i="6" s="1"/>
  <c r="I136" i="6"/>
  <c r="AG51" i="6"/>
  <c r="AI51" i="6"/>
  <c r="AH47" i="6"/>
  <c r="AH98" i="6" s="1"/>
  <c r="AH80" i="6"/>
  <c r="AH81" i="6"/>
  <c r="AH92" i="6"/>
  <c r="AH94" i="6"/>
  <c r="AH86" i="6"/>
  <c r="AH84" i="6"/>
  <c r="AH74" i="6"/>
  <c r="AH67" i="6"/>
  <c r="AH77" i="6"/>
  <c r="AH70" i="6"/>
  <c r="AH76" i="6"/>
  <c r="AJ36" i="6"/>
  <c r="AJ83" i="6" s="1"/>
  <c r="AH90" i="6"/>
  <c r="AH79" i="6"/>
  <c r="AH83" i="6"/>
  <c r="AH69" i="6"/>
  <c r="AH68" i="6"/>
  <c r="AH72" i="6"/>
  <c r="AH85" i="6"/>
  <c r="AK17" i="6"/>
  <c r="AK16" i="6"/>
  <c r="AK19" i="6"/>
  <c r="AK7" i="6"/>
  <c r="AK23" i="6"/>
  <c r="AK8" i="6"/>
  <c r="AC78" i="6"/>
  <c r="AC40" i="6"/>
  <c r="AC22" i="6"/>
  <c r="O82" i="6"/>
  <c r="O27" i="6"/>
  <c r="V40" i="6"/>
  <c r="V22" i="6"/>
  <c r="V78" i="6"/>
  <c r="L87" i="6"/>
  <c r="L29" i="6"/>
  <c r="N82" i="6"/>
  <c r="N27" i="6"/>
  <c r="H87" i="6"/>
  <c r="H29" i="6"/>
  <c r="T78" i="6"/>
  <c r="T40" i="6"/>
  <c r="T22" i="6"/>
  <c r="X22" i="6"/>
  <c r="X40" i="6"/>
  <c r="X78" i="6"/>
  <c r="R87" i="6"/>
  <c r="R29" i="6"/>
  <c r="AK9" i="6"/>
  <c r="G137" i="6"/>
  <c r="AB118" i="6"/>
  <c r="T118" i="6"/>
  <c r="AA118" i="6"/>
  <c r="S118" i="6"/>
  <c r="Z118" i="6"/>
  <c r="Y118" i="6"/>
  <c r="X118" i="6"/>
  <c r="AC118" i="6"/>
  <c r="W118" i="6"/>
  <c r="U118" i="6"/>
  <c r="AE118" i="6" s="1"/>
  <c r="AD118" i="6"/>
  <c r="V118" i="6"/>
  <c r="AK20" i="6"/>
  <c r="P82" i="6"/>
  <c r="P27" i="6"/>
  <c r="AK12" i="6"/>
  <c r="AE75" i="6"/>
  <c r="AE18" i="6"/>
  <c r="Z78" i="6"/>
  <c r="Z22" i="6"/>
  <c r="Z40" i="6"/>
  <c r="AA40" i="6"/>
  <c r="AA78" i="6"/>
  <c r="AA22" i="6"/>
  <c r="W78" i="6"/>
  <c r="W22" i="6"/>
  <c r="W40" i="6"/>
  <c r="AK28" i="6"/>
  <c r="AK25" i="6"/>
  <c r="M82" i="6"/>
  <c r="M27" i="6"/>
  <c r="K82" i="6"/>
  <c r="K27" i="6"/>
  <c r="Y78" i="6"/>
  <c r="Y22" i="6"/>
  <c r="Y40" i="6"/>
  <c r="AH44" i="6"/>
  <c r="AH46" i="6"/>
  <c r="G82" i="6"/>
  <c r="G27" i="6"/>
  <c r="AL30" i="6"/>
  <c r="J82" i="6"/>
  <c r="J27" i="6"/>
  <c r="AF15" i="6"/>
  <c r="AF73" i="6"/>
  <c r="I82" i="6"/>
  <c r="I27" i="6"/>
  <c r="Q82" i="6"/>
  <c r="Q27" i="6"/>
  <c r="S82" i="6"/>
  <c r="S27" i="6"/>
  <c r="AH66" i="6"/>
  <c r="AH11" i="6"/>
  <c r="AL10" i="6"/>
  <c r="AJ11" i="6"/>
  <c r="AK6" i="6"/>
  <c r="AD40" i="6"/>
  <c r="AD78" i="6"/>
  <c r="AD22" i="6"/>
  <c r="AI73" i="6"/>
  <c r="AI15" i="6"/>
  <c r="AK37" i="6"/>
  <c r="AK97" i="6" s="1"/>
  <c r="AG71" i="6"/>
  <c r="AG48" i="6"/>
  <c r="AG13" i="6"/>
  <c r="AG42" i="6"/>
  <c r="AJ41" i="6"/>
  <c r="AJ96" i="6" s="1"/>
  <c r="AB40" i="6"/>
  <c r="AB78" i="6"/>
  <c r="AB22" i="6"/>
  <c r="U78" i="6"/>
  <c r="U40" i="6"/>
  <c r="U22" i="6"/>
  <c r="Q330" i="6" l="1"/>
  <c r="O330" i="6"/>
  <c r="AD136" i="6"/>
  <c r="AB136" i="6"/>
  <c r="P330" i="6"/>
  <c r="N330" i="6"/>
  <c r="J330" i="6"/>
  <c r="K330" i="6"/>
  <c r="AA136" i="6"/>
  <c r="X136" i="6"/>
  <c r="U136" i="6"/>
  <c r="AE136" i="6" s="1"/>
  <c r="M137" i="6"/>
  <c r="I137" i="6"/>
  <c r="Y136" i="6"/>
  <c r="AC136" i="6"/>
  <c r="W136" i="6"/>
  <c r="V136" i="6"/>
  <c r="Z136" i="6"/>
  <c r="AJ85" i="6"/>
  <c r="AJ47" i="6"/>
  <c r="AJ98" i="6" s="1"/>
  <c r="AJ69" i="6"/>
  <c r="AJ76" i="6"/>
  <c r="AJ72" i="6"/>
  <c r="AJ80" i="6"/>
  <c r="AJ88" i="6"/>
  <c r="AJ77" i="6"/>
  <c r="AJ66" i="6"/>
  <c r="AH51" i="6"/>
  <c r="AJ81" i="6"/>
  <c r="AJ92" i="6"/>
  <c r="AJ94" i="6"/>
  <c r="AJ74" i="6"/>
  <c r="AK36" i="6"/>
  <c r="AK79" i="6" s="1"/>
  <c r="AJ84" i="6"/>
  <c r="AJ86" i="6"/>
  <c r="AJ90" i="6"/>
  <c r="AF118" i="6"/>
  <c r="AG118" i="6" s="1"/>
  <c r="AJ67" i="6"/>
  <c r="AJ70" i="6"/>
  <c r="AJ79" i="6"/>
  <c r="AL8" i="6"/>
  <c r="AJ68" i="6"/>
  <c r="AL7" i="6"/>
  <c r="AL19" i="6"/>
  <c r="AL16" i="6"/>
  <c r="AL23" i="6"/>
  <c r="AL17" i="6"/>
  <c r="J87" i="6"/>
  <c r="J29" i="6"/>
  <c r="W82" i="6"/>
  <c r="W27" i="6"/>
  <c r="P87" i="6"/>
  <c r="P29" i="6"/>
  <c r="O87" i="6"/>
  <c r="O29" i="6"/>
  <c r="U82" i="6"/>
  <c r="U27" i="6"/>
  <c r="AG73" i="6"/>
  <c r="AG15" i="6"/>
  <c r="Q87" i="6"/>
  <c r="Q29" i="6"/>
  <c r="AL9" i="6"/>
  <c r="X82" i="6"/>
  <c r="X27" i="6"/>
  <c r="N87" i="6"/>
  <c r="N29" i="6"/>
  <c r="M29" i="6"/>
  <c r="M87" i="6"/>
  <c r="G330" i="6"/>
  <c r="T137" i="6"/>
  <c r="T330" i="6" s="1"/>
  <c r="S137" i="6"/>
  <c r="S330" i="6" s="1"/>
  <c r="AA82" i="6"/>
  <c r="AA27" i="6"/>
  <c r="AL12" i="6"/>
  <c r="AL20" i="6"/>
  <c r="AC82" i="6"/>
  <c r="AC27" i="6"/>
  <c r="AJ46" i="6"/>
  <c r="AJ44" i="6"/>
  <c r="AK41" i="6"/>
  <c r="AK96" i="6" s="1"/>
  <c r="AL6" i="6"/>
  <c r="AK11" i="6"/>
  <c r="I87" i="6"/>
  <c r="I29" i="6"/>
  <c r="Y82" i="6"/>
  <c r="Y27" i="6"/>
  <c r="AL25" i="6"/>
  <c r="L89" i="6"/>
  <c r="L31" i="6"/>
  <c r="S87" i="6"/>
  <c r="S29" i="6"/>
  <c r="H89" i="6"/>
  <c r="H31" i="6"/>
  <c r="AD82" i="6"/>
  <c r="AD27" i="6"/>
  <c r="AB82" i="6"/>
  <c r="AB27" i="6"/>
  <c r="AJ71" i="6"/>
  <c r="AJ42" i="6"/>
  <c r="AJ13" i="6"/>
  <c r="AJ48" i="6"/>
  <c r="T82" i="6"/>
  <c r="T27" i="6"/>
  <c r="AE78" i="6"/>
  <c r="AE22" i="6"/>
  <c r="AE40" i="6"/>
  <c r="AH71" i="6"/>
  <c r="AH48" i="6"/>
  <c r="AH13" i="6"/>
  <c r="AH42" i="6"/>
  <c r="G87" i="6"/>
  <c r="G29" i="6"/>
  <c r="K87" i="6"/>
  <c r="K29" i="6"/>
  <c r="AL28" i="6"/>
  <c r="R89" i="6"/>
  <c r="R31" i="6"/>
  <c r="AI75" i="6"/>
  <c r="AI18" i="6"/>
  <c r="AF18" i="6"/>
  <c r="AF75" i="6"/>
  <c r="Z82" i="6"/>
  <c r="Z27" i="6"/>
  <c r="V82" i="6"/>
  <c r="V27" i="6"/>
  <c r="AI118" i="6" l="1"/>
  <c r="U137" i="6"/>
  <c r="U330" i="6" s="1"/>
  <c r="AA137" i="6"/>
  <c r="AC137" i="6"/>
  <c r="AC330" i="6" s="1"/>
  <c r="V137" i="6"/>
  <c r="V330" i="6" s="1"/>
  <c r="X137" i="6"/>
  <c r="X330" i="6" s="1"/>
  <c r="AD137" i="6"/>
  <c r="AD330" i="6" s="1"/>
  <c r="Z137" i="6"/>
  <c r="Z330" i="6" s="1"/>
  <c r="W137" i="6"/>
  <c r="W330" i="6" s="1"/>
  <c r="AF136" i="6"/>
  <c r="AI136" i="6" s="1"/>
  <c r="Y137" i="6"/>
  <c r="Y330" i="6" s="1"/>
  <c r="AB137" i="6"/>
  <c r="AB330" i="6" s="1"/>
  <c r="I330" i="6"/>
  <c r="M330" i="6"/>
  <c r="AK47" i="6"/>
  <c r="AK98" i="6" s="1"/>
  <c r="AJ51" i="6"/>
  <c r="AK83" i="6"/>
  <c r="AK80" i="6"/>
  <c r="AK72" i="6"/>
  <c r="AK76" i="6"/>
  <c r="AK88" i="6"/>
  <c r="AK69" i="6"/>
  <c r="AK74" i="6"/>
  <c r="AK86" i="6"/>
  <c r="AK84" i="6"/>
  <c r="AK92" i="6"/>
  <c r="AK81" i="6"/>
  <c r="AK94" i="6"/>
  <c r="AK90" i="6"/>
  <c r="AK70" i="6"/>
  <c r="AK66" i="6"/>
  <c r="AK77" i="6"/>
  <c r="AK67" i="6"/>
  <c r="AK85" i="6"/>
  <c r="AK68" i="6"/>
  <c r="Y87" i="6"/>
  <c r="Y29" i="6"/>
  <c r="H91" i="6"/>
  <c r="H33" i="6"/>
  <c r="I89" i="6"/>
  <c r="I31" i="6"/>
  <c r="Q89" i="6"/>
  <c r="Q31" i="6"/>
  <c r="P89" i="6"/>
  <c r="P31" i="6"/>
  <c r="AD87" i="6"/>
  <c r="AD29" i="6"/>
  <c r="Z87" i="6"/>
  <c r="Z29" i="6"/>
  <c r="AE82" i="6"/>
  <c r="AE27" i="6"/>
  <c r="AJ73" i="6"/>
  <c r="AJ15" i="6"/>
  <c r="AC87" i="6"/>
  <c r="AC29" i="6"/>
  <c r="X87" i="6"/>
  <c r="X29" i="6"/>
  <c r="R91" i="6"/>
  <c r="R33" i="6"/>
  <c r="G89" i="6"/>
  <c r="G31" i="6"/>
  <c r="S89" i="6"/>
  <c r="S31" i="6"/>
  <c r="AK71" i="6"/>
  <c r="AK42" i="6"/>
  <c r="AK48" i="6"/>
  <c r="AL11" i="6"/>
  <c r="AK13" i="6"/>
  <c r="AA87" i="6"/>
  <c r="AA29" i="6"/>
  <c r="AG18" i="6"/>
  <c r="AG75" i="6"/>
  <c r="W87" i="6"/>
  <c r="W29" i="6"/>
  <c r="M89" i="6"/>
  <c r="M31" i="6"/>
  <c r="V87" i="6"/>
  <c r="V29" i="6"/>
  <c r="T87" i="6"/>
  <c r="T29" i="6"/>
  <c r="AE137" i="6"/>
  <c r="O89" i="6"/>
  <c r="O31" i="6"/>
  <c r="K89" i="6"/>
  <c r="K31" i="6"/>
  <c r="AF78" i="6"/>
  <c r="AF22" i="6"/>
  <c r="AF40" i="6"/>
  <c r="AB87" i="6"/>
  <c r="AB29" i="6"/>
  <c r="L91" i="6"/>
  <c r="L33" i="6"/>
  <c r="AA330" i="6"/>
  <c r="U29" i="6"/>
  <c r="U87" i="6"/>
  <c r="J89" i="6"/>
  <c r="J31" i="6"/>
  <c r="N31" i="6"/>
  <c r="N89" i="6"/>
  <c r="AI40" i="6"/>
  <c r="AI78" i="6"/>
  <c r="AI22" i="6"/>
  <c r="AH118" i="6"/>
  <c r="AJ118" i="6" s="1"/>
  <c r="AK118" i="6" s="1"/>
  <c r="AL118" i="6" s="1"/>
  <c r="AH73" i="6"/>
  <c r="AH15" i="6"/>
  <c r="AK46" i="6"/>
  <c r="AL41" i="6"/>
  <c r="AK44" i="6"/>
  <c r="AF137" i="6" l="1"/>
  <c r="AF330" i="6" s="1"/>
  <c r="AG136" i="6"/>
  <c r="AH136" i="6" s="1"/>
  <c r="AJ136" i="6" s="1"/>
  <c r="AK136" i="6" s="1"/>
  <c r="AL136" i="6" s="1"/>
  <c r="AL47" i="6"/>
  <c r="AK51" i="6"/>
  <c r="AG137" i="6"/>
  <c r="W89" i="6"/>
  <c r="W31" i="6"/>
  <c r="Q91" i="6"/>
  <c r="Q33" i="6"/>
  <c r="AF82" i="6"/>
  <c r="AF27" i="6"/>
  <c r="T89" i="6"/>
  <c r="T31" i="6"/>
  <c r="AC31" i="6"/>
  <c r="AC89" i="6"/>
  <c r="I91" i="6"/>
  <c r="I33" i="6"/>
  <c r="U89" i="6"/>
  <c r="U31" i="6"/>
  <c r="AH75" i="6"/>
  <c r="AH18" i="6"/>
  <c r="N33" i="6"/>
  <c r="N91" i="6"/>
  <c r="AG78" i="6"/>
  <c r="AG40" i="6"/>
  <c r="AG22" i="6"/>
  <c r="S91" i="6"/>
  <c r="S33" i="6"/>
  <c r="L93" i="6"/>
  <c r="L35" i="6"/>
  <c r="K91" i="6"/>
  <c r="K33" i="6"/>
  <c r="V89" i="6"/>
  <c r="V31" i="6"/>
  <c r="AA89" i="6"/>
  <c r="AA31" i="6"/>
  <c r="AJ75" i="6"/>
  <c r="AJ18" i="6"/>
  <c r="AD89" i="6"/>
  <c r="AD31" i="6"/>
  <c r="H93" i="6"/>
  <c r="H35" i="6"/>
  <c r="Z89" i="6"/>
  <c r="Z31" i="6"/>
  <c r="G91" i="6"/>
  <c r="G33" i="6"/>
  <c r="AI82" i="6"/>
  <c r="AI27" i="6"/>
  <c r="J91" i="6"/>
  <c r="J33" i="6"/>
  <c r="AB89" i="6"/>
  <c r="AB31" i="6"/>
  <c r="O91" i="6"/>
  <c r="O33" i="6"/>
  <c r="M33" i="6"/>
  <c r="M91" i="6"/>
  <c r="AK73" i="6"/>
  <c r="AL13" i="6"/>
  <c r="AK15" i="6"/>
  <c r="AE87" i="6"/>
  <c r="AE29" i="6"/>
  <c r="P91" i="6"/>
  <c r="P33" i="6"/>
  <c r="Y89" i="6"/>
  <c r="Y31" i="6"/>
  <c r="AE330" i="6"/>
  <c r="AI137" i="6"/>
  <c r="X89" i="6"/>
  <c r="X31" i="6"/>
  <c r="R93" i="6"/>
  <c r="R35" i="6"/>
  <c r="R216" i="6" l="1"/>
  <c r="R217" i="6" s="1"/>
  <c r="R331" i="6" s="1"/>
  <c r="H216" i="6"/>
  <c r="H217" i="6" s="1"/>
  <c r="H331" i="6" s="1"/>
  <c r="L216" i="6"/>
  <c r="L217" i="6" s="1"/>
  <c r="L331" i="6" s="1"/>
  <c r="AF87" i="6"/>
  <c r="AF29" i="6"/>
  <c r="R95" i="6"/>
  <c r="H95" i="6"/>
  <c r="AA91" i="6"/>
  <c r="AA33" i="6"/>
  <c r="N35" i="6"/>
  <c r="N93" i="6"/>
  <c r="Q93" i="6"/>
  <c r="Q35" i="6"/>
  <c r="M93" i="6"/>
  <c r="M35" i="6"/>
  <c r="L95" i="6"/>
  <c r="X91" i="6"/>
  <c r="X33" i="6"/>
  <c r="Y91" i="6"/>
  <c r="Y33" i="6"/>
  <c r="AB91" i="6"/>
  <c r="AB33" i="6"/>
  <c r="G93" i="6"/>
  <c r="G35" i="6"/>
  <c r="AD91" i="6"/>
  <c r="AD33" i="6"/>
  <c r="AH78" i="6"/>
  <c r="AH40" i="6"/>
  <c r="AH22" i="6"/>
  <c r="AC91" i="6"/>
  <c r="AC33" i="6"/>
  <c r="I93" i="6"/>
  <c r="I35" i="6"/>
  <c r="O93" i="6"/>
  <c r="O35" i="6"/>
  <c r="AK75" i="6"/>
  <c r="AL15" i="6"/>
  <c r="AK18" i="6"/>
  <c r="V91" i="6"/>
  <c r="V33" i="6"/>
  <c r="S93" i="6"/>
  <c r="S35" i="6"/>
  <c r="W91" i="6"/>
  <c r="W33" i="6"/>
  <c r="P93" i="6"/>
  <c r="P35" i="6"/>
  <c r="J93" i="6"/>
  <c r="J35" i="6"/>
  <c r="AJ40" i="6"/>
  <c r="AJ22" i="6"/>
  <c r="AJ78" i="6"/>
  <c r="U91" i="6"/>
  <c r="U33" i="6"/>
  <c r="AI330" i="6"/>
  <c r="K93" i="6"/>
  <c r="K35" i="6"/>
  <c r="AG82" i="6"/>
  <c r="AG27" i="6"/>
  <c r="T91" i="6"/>
  <c r="T33" i="6"/>
  <c r="AG330" i="6"/>
  <c r="AH137" i="6"/>
  <c r="AH330" i="6" s="1"/>
  <c r="AE89" i="6"/>
  <c r="AE31" i="6"/>
  <c r="AI87" i="6"/>
  <c r="AI29" i="6"/>
  <c r="Z91" i="6"/>
  <c r="Z33" i="6"/>
  <c r="K216" i="6" l="1"/>
  <c r="K217" i="6" s="1"/>
  <c r="J216" i="6"/>
  <c r="J217" i="6" s="1"/>
  <c r="J331" i="6" s="1"/>
  <c r="G216" i="6"/>
  <c r="L328" i="6"/>
  <c r="L50" i="6" s="1"/>
  <c r="L100" i="6" s="1"/>
  <c r="L250" i="6"/>
  <c r="L49" i="6" s="1"/>
  <c r="L99" i="6" s="1"/>
  <c r="P216" i="6"/>
  <c r="P217" i="6" s="1"/>
  <c r="P331" i="6" s="1"/>
  <c r="M216" i="6"/>
  <c r="M217" i="6" s="1"/>
  <c r="M331" i="6" s="1"/>
  <c r="I216" i="6"/>
  <c r="I217" i="6" s="1"/>
  <c r="I331" i="6" s="1"/>
  <c r="H328" i="6"/>
  <c r="H50" i="6" s="1"/>
  <c r="H100" i="6" s="1"/>
  <c r="H250" i="6"/>
  <c r="H49" i="6" s="1"/>
  <c r="H99" i="6" s="1"/>
  <c r="Q216" i="6"/>
  <c r="Q217" i="6" s="1"/>
  <c r="Q331" i="6" s="1"/>
  <c r="O216" i="6"/>
  <c r="O217" i="6" s="1"/>
  <c r="O331" i="6" s="1"/>
  <c r="R328" i="6"/>
  <c r="R50" i="6" s="1"/>
  <c r="R100" i="6" s="1"/>
  <c r="R250" i="6"/>
  <c r="R49" i="6" s="1"/>
  <c r="R99" i="6" s="1"/>
  <c r="N216" i="6"/>
  <c r="N217" i="6" s="1"/>
  <c r="AI89" i="6"/>
  <c r="AI31" i="6"/>
  <c r="S95" i="6"/>
  <c r="AG87" i="6"/>
  <c r="AG29" i="6"/>
  <c r="P95" i="6"/>
  <c r="AD93" i="6"/>
  <c r="AD35" i="6"/>
  <c r="X93" i="6"/>
  <c r="X35" i="6"/>
  <c r="J95" i="6"/>
  <c r="Y93" i="6"/>
  <c r="Y35" i="6"/>
  <c r="O95" i="6"/>
  <c r="V93" i="6"/>
  <c r="V35" i="6"/>
  <c r="I95" i="6"/>
  <c r="AF89" i="6"/>
  <c r="AF31" i="6"/>
  <c r="AJ82" i="6"/>
  <c r="AJ27" i="6"/>
  <c r="G95" i="6"/>
  <c r="N95" i="6"/>
  <c r="T93" i="6"/>
  <c r="T35" i="6"/>
  <c r="AK78" i="6"/>
  <c r="AK40" i="6"/>
  <c r="AK22" i="6"/>
  <c r="AL18" i="6"/>
  <c r="AC93" i="6"/>
  <c r="AC35" i="6"/>
  <c r="AA93" i="6"/>
  <c r="AA35" i="6"/>
  <c r="U93" i="6"/>
  <c r="U35" i="6"/>
  <c r="Q95" i="6"/>
  <c r="AB93" i="6"/>
  <c r="AB35" i="6"/>
  <c r="AE91" i="6"/>
  <c r="AE33" i="6"/>
  <c r="K95" i="6"/>
  <c r="K331" i="6"/>
  <c r="Z93" i="6"/>
  <c r="Z35" i="6"/>
  <c r="AJ137" i="6"/>
  <c r="W93" i="6"/>
  <c r="W35" i="6"/>
  <c r="AH82" i="6"/>
  <c r="AH27" i="6"/>
  <c r="M95" i="6"/>
  <c r="I328" i="6" l="1"/>
  <c r="I50" i="6" s="1"/>
  <c r="I100" i="6" s="1"/>
  <c r="I250" i="6"/>
  <c r="I49" i="6" s="1"/>
  <c r="I99" i="6" s="1"/>
  <c r="T216" i="6"/>
  <c r="S216" i="6"/>
  <c r="G217" i="6"/>
  <c r="Z216" i="6"/>
  <c r="AD216" i="6"/>
  <c r="AA216" i="6"/>
  <c r="Y216" i="6"/>
  <c r="V216" i="6"/>
  <c r="X216" i="6"/>
  <c r="U216" i="6"/>
  <c r="AE216" i="6" s="1"/>
  <c r="AB216" i="6"/>
  <c r="W216" i="6"/>
  <c r="AC216" i="6"/>
  <c r="N250" i="6"/>
  <c r="N49" i="6" s="1"/>
  <c r="N99" i="6" s="1"/>
  <c r="N328" i="6"/>
  <c r="N50" i="6" s="1"/>
  <c r="N100" i="6" s="1"/>
  <c r="O328" i="6"/>
  <c r="O50" i="6" s="1"/>
  <c r="O100" i="6" s="1"/>
  <c r="O250" i="6"/>
  <c r="O49" i="6" s="1"/>
  <c r="O99" i="6" s="1"/>
  <c r="M250" i="6"/>
  <c r="M49" i="6" s="1"/>
  <c r="M99" i="6" s="1"/>
  <c r="M328" i="6"/>
  <c r="M50" i="6" s="1"/>
  <c r="M100" i="6" s="1"/>
  <c r="J250" i="6"/>
  <c r="J49" i="6" s="1"/>
  <c r="J99" i="6" s="1"/>
  <c r="J328" i="6"/>
  <c r="J50" i="6" s="1"/>
  <c r="J100" i="6" s="1"/>
  <c r="N331" i="6"/>
  <c r="Q328" i="6"/>
  <c r="Q50" i="6" s="1"/>
  <c r="Q100" i="6" s="1"/>
  <c r="Q250" i="6"/>
  <c r="Q49" i="6" s="1"/>
  <c r="Q99" i="6" s="1"/>
  <c r="P328" i="6"/>
  <c r="P50" i="6" s="1"/>
  <c r="P100" i="6" s="1"/>
  <c r="P250" i="6"/>
  <c r="P49" i="6" s="1"/>
  <c r="P99" i="6" s="1"/>
  <c r="K250" i="6"/>
  <c r="K49" i="6" s="1"/>
  <c r="K99" i="6" s="1"/>
  <c r="K328" i="6"/>
  <c r="K50" i="6" s="1"/>
  <c r="K100" i="6" s="1"/>
  <c r="Y95" i="6"/>
  <c r="AG89" i="6"/>
  <c r="AG31" i="6"/>
  <c r="W95" i="6"/>
  <c r="U95" i="6"/>
  <c r="AK82" i="6"/>
  <c r="AL22" i="6"/>
  <c r="AK27" i="6"/>
  <c r="AF91" i="6"/>
  <c r="AF33" i="6"/>
  <c r="V95" i="6"/>
  <c r="X95" i="6"/>
  <c r="AJ87" i="6"/>
  <c r="AJ29" i="6"/>
  <c r="AC95" i="6"/>
  <c r="Z95" i="6"/>
  <c r="AA95" i="6"/>
  <c r="T95" i="6"/>
  <c r="AD95" i="6"/>
  <c r="AI91" i="6"/>
  <c r="AI33" i="6"/>
  <c r="AE93" i="6"/>
  <c r="AE35" i="6"/>
  <c r="AJ330" i="6"/>
  <c r="AK137" i="6"/>
  <c r="AB95" i="6"/>
  <c r="AH87" i="6"/>
  <c r="AH29" i="6"/>
  <c r="G328" i="6" l="1"/>
  <c r="G250" i="6"/>
  <c r="T217" i="6"/>
  <c r="T331" i="6" s="1"/>
  <c r="S217" i="6"/>
  <c r="S331" i="6" s="1"/>
  <c r="AB217" i="6"/>
  <c r="AB331" i="6" s="1"/>
  <c r="V217" i="6"/>
  <c r="V331" i="6" s="1"/>
  <c r="AC217" i="6"/>
  <c r="AC331" i="6" s="1"/>
  <c r="Y217" i="6"/>
  <c r="Y331" i="6" s="1"/>
  <c r="AD217" i="6"/>
  <c r="AD331" i="6" s="1"/>
  <c r="U217" i="6"/>
  <c r="Z217" i="6"/>
  <c r="Z331" i="6" s="1"/>
  <c r="AA217" i="6"/>
  <c r="AA331" i="6" s="1"/>
  <c r="X217" i="6"/>
  <c r="G331" i="6"/>
  <c r="AF216" i="6"/>
  <c r="AG216" i="6" s="1"/>
  <c r="AH216" i="6" s="1"/>
  <c r="AJ216" i="6" s="1"/>
  <c r="W217" i="6"/>
  <c r="W331" i="6" s="1"/>
  <c r="AF93" i="6"/>
  <c r="AF35" i="6"/>
  <c r="AG91" i="6"/>
  <c r="AG33" i="6"/>
  <c r="AK330" i="6"/>
  <c r="AL137" i="6"/>
  <c r="AK87" i="6"/>
  <c r="AL27" i="6"/>
  <c r="AK29" i="6"/>
  <c r="AJ89" i="6"/>
  <c r="AJ31" i="6"/>
  <c r="AI93" i="6"/>
  <c r="AI35" i="6"/>
  <c r="AE95" i="6"/>
  <c r="AH89" i="6"/>
  <c r="AH31" i="6"/>
  <c r="AI216" i="6" l="1"/>
  <c r="AK216" i="6" s="1"/>
  <c r="AL216" i="6" s="1"/>
  <c r="X331" i="6"/>
  <c r="AE217" i="6"/>
  <c r="AF217" i="6" s="1"/>
  <c r="AG217" i="6" s="1"/>
  <c r="U331" i="6"/>
  <c r="G49" i="6"/>
  <c r="G99" i="6" s="1"/>
  <c r="S250" i="6"/>
  <c r="AB250" i="6"/>
  <c r="T250" i="6"/>
  <c r="U250" i="6"/>
  <c r="AE250" i="6" s="1"/>
  <c r="X250" i="6"/>
  <c r="AA250" i="6"/>
  <c r="AD250" i="6"/>
  <c r="W250" i="6"/>
  <c r="AC250" i="6"/>
  <c r="Y250" i="6"/>
  <c r="Z250" i="6"/>
  <c r="V250" i="6"/>
  <c r="G50" i="6"/>
  <c r="G100" i="6" s="1"/>
  <c r="T328" i="6"/>
  <c r="S328" i="6"/>
  <c r="U328" i="6"/>
  <c r="AE328" i="6" s="1"/>
  <c r="W328" i="6"/>
  <c r="AC328" i="6"/>
  <c r="AA328" i="6"/>
  <c r="V328" i="6"/>
  <c r="AD328" i="6"/>
  <c r="Y328" i="6"/>
  <c r="Z328" i="6"/>
  <c r="AB328" i="6"/>
  <c r="X328" i="6"/>
  <c r="AG93" i="6"/>
  <c r="AG35" i="6"/>
  <c r="AJ33" i="6"/>
  <c r="AJ91" i="6"/>
  <c r="AI95" i="6"/>
  <c r="AF95" i="6"/>
  <c r="AH91" i="6"/>
  <c r="AH33" i="6"/>
  <c r="AK89" i="6"/>
  <c r="AL29" i="6"/>
  <c r="AK31" i="6"/>
  <c r="AF328" i="6" l="1"/>
  <c r="AI328" i="6" s="1"/>
  <c r="S49" i="6"/>
  <c r="S99" i="6" s="1"/>
  <c r="T49" i="6"/>
  <c r="T99" i="6" s="1"/>
  <c r="Z49" i="6"/>
  <c r="Z99" i="6" s="1"/>
  <c r="AB49" i="6"/>
  <c r="AB99" i="6" s="1"/>
  <c r="AC49" i="6"/>
  <c r="AC99" i="6" s="1"/>
  <c r="W49" i="6"/>
  <c r="W99" i="6" s="1"/>
  <c r="AA49" i="6"/>
  <c r="AA99" i="6" s="1"/>
  <c r="V49" i="6"/>
  <c r="V99" i="6" s="1"/>
  <c r="X49" i="6"/>
  <c r="X99" i="6" s="1"/>
  <c r="U49" i="6"/>
  <c r="U99" i="6" s="1"/>
  <c r="Y49" i="6"/>
  <c r="Y99" i="6" s="1"/>
  <c r="AD49" i="6"/>
  <c r="AD99" i="6" s="1"/>
  <c r="AI217" i="6"/>
  <c r="AI331" i="6" s="1"/>
  <c r="AE331" i="6"/>
  <c r="S50" i="6"/>
  <c r="S100" i="6" s="1"/>
  <c r="T50" i="6"/>
  <c r="T100" i="6" s="1"/>
  <c r="Y50" i="6"/>
  <c r="Y100" i="6" s="1"/>
  <c r="AB50" i="6"/>
  <c r="AB100" i="6" s="1"/>
  <c r="W50" i="6"/>
  <c r="W100" i="6" s="1"/>
  <c r="AC50" i="6"/>
  <c r="AC100" i="6" s="1"/>
  <c r="U50" i="6"/>
  <c r="U100" i="6" s="1"/>
  <c r="Z50" i="6"/>
  <c r="Z100" i="6" s="1"/>
  <c r="X50" i="6"/>
  <c r="X100" i="6" s="1"/>
  <c r="AA50" i="6"/>
  <c r="AA100" i="6" s="1"/>
  <c r="AD50" i="6"/>
  <c r="AD100" i="6" s="1"/>
  <c r="V50" i="6"/>
  <c r="V100" i="6" s="1"/>
  <c r="AF250" i="6"/>
  <c r="AI250" i="6" s="1"/>
  <c r="AH217" i="6"/>
  <c r="AJ217" i="6" s="1"/>
  <c r="AF331" i="6"/>
  <c r="AJ93" i="6"/>
  <c r="AJ35" i="6"/>
  <c r="AH93" i="6"/>
  <c r="AH35" i="6"/>
  <c r="AG95" i="6"/>
  <c r="AG331" i="6"/>
  <c r="AK33" i="6"/>
  <c r="AL31" i="6"/>
  <c r="AK91" i="6"/>
  <c r="AG328" i="6" l="1"/>
  <c r="AH328" i="6" s="1"/>
  <c r="AJ328" i="6" s="1"/>
  <c r="AK328" i="6" s="1"/>
  <c r="AL328" i="6" s="1"/>
  <c r="AK217" i="6"/>
  <c r="AL217" i="6" s="1"/>
  <c r="AG250" i="6"/>
  <c r="AH250" i="6" s="1"/>
  <c r="AJ250" i="6" s="1"/>
  <c r="AK250" i="6" s="1"/>
  <c r="AL250" i="6" s="1"/>
  <c r="AE49" i="6"/>
  <c r="AE50" i="6"/>
  <c r="AE100" i="6" s="1"/>
  <c r="AJ95" i="6"/>
  <c r="AJ331" i="6"/>
  <c r="AL33" i="6"/>
  <c r="AK93" i="6"/>
  <c r="AK35" i="6"/>
  <c r="AH95" i="6"/>
  <c r="AH331" i="6"/>
  <c r="AF49" i="6" l="1"/>
  <c r="AF99" i="6" s="1"/>
  <c r="AE99" i="6"/>
  <c r="AF50" i="6"/>
  <c r="AF100" i="6" s="1"/>
  <c r="AL35" i="6"/>
  <c r="AK95" i="6"/>
  <c r="AK331" i="6"/>
  <c r="AI49" i="6" l="1"/>
  <c r="AI99" i="6" s="1"/>
  <c r="AG49" i="6"/>
  <c r="AG99" i="6" s="1"/>
  <c r="AI50" i="6"/>
  <c r="AI100" i="6" s="1"/>
  <c r="AG50" i="6"/>
  <c r="AG100" i="6" s="1"/>
  <c r="AH50" i="6"/>
  <c r="AH100" i="6" s="1"/>
  <c r="C61" i="5"/>
  <c r="S6" i="5"/>
  <c r="S7" i="5"/>
  <c r="U10" i="5"/>
  <c r="AE10" i="5" s="1"/>
  <c r="S10" i="5"/>
  <c r="T10" i="5"/>
  <c r="S12" i="5"/>
  <c r="S16" i="5"/>
  <c r="S17" i="5"/>
  <c r="S19" i="5"/>
  <c r="M138" i="5"/>
  <c r="N138" i="5"/>
  <c r="O138" i="5"/>
  <c r="Q138" i="5"/>
  <c r="R138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21" i="5"/>
  <c r="H120" i="5"/>
  <c r="I120" i="5"/>
  <c r="P120" i="5"/>
  <c r="Q120" i="5"/>
  <c r="L121" i="5"/>
  <c r="M121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26" i="5"/>
  <c r="G142" i="5"/>
  <c r="S142" i="5" s="1"/>
  <c r="H142" i="5"/>
  <c r="J142" i="5"/>
  <c r="K142" i="5"/>
  <c r="L142" i="5"/>
  <c r="M142" i="5"/>
  <c r="N142" i="5"/>
  <c r="O142" i="5"/>
  <c r="P142" i="5"/>
  <c r="Q142" i="5"/>
  <c r="R142" i="5"/>
  <c r="S30" i="5"/>
  <c r="H143" i="5"/>
  <c r="I143" i="5"/>
  <c r="J143" i="5"/>
  <c r="L143" i="5"/>
  <c r="M143" i="5"/>
  <c r="N143" i="5"/>
  <c r="R143" i="5"/>
  <c r="S32" i="5"/>
  <c r="T32" i="5"/>
  <c r="U32" i="5"/>
  <c r="AE32" i="5" s="1"/>
  <c r="V32" i="5"/>
  <c r="W32" i="5"/>
  <c r="X32" i="5"/>
  <c r="Y32" i="5"/>
  <c r="Z32" i="5"/>
  <c r="AA32" i="5"/>
  <c r="AB32" i="5"/>
  <c r="AC32" i="5"/>
  <c r="AD32" i="5"/>
  <c r="S34" i="5"/>
  <c r="T34" i="5"/>
  <c r="U34" i="5"/>
  <c r="AE34" i="5" s="1"/>
  <c r="V34" i="5"/>
  <c r="W34" i="5"/>
  <c r="X34" i="5"/>
  <c r="Y34" i="5"/>
  <c r="Z34" i="5"/>
  <c r="AA34" i="5"/>
  <c r="AB34" i="5"/>
  <c r="AC34" i="5"/>
  <c r="AD34" i="5"/>
  <c r="G39" i="5"/>
  <c r="H83" i="5"/>
  <c r="I38" i="5"/>
  <c r="K39" i="5"/>
  <c r="L88" i="5"/>
  <c r="N39" i="5"/>
  <c r="O39" i="5"/>
  <c r="Q38" i="5"/>
  <c r="R38" i="5"/>
  <c r="G96" i="5"/>
  <c r="K96" i="5"/>
  <c r="L96" i="5"/>
  <c r="M96" i="5"/>
  <c r="O96" i="5"/>
  <c r="H97" i="5"/>
  <c r="I97" i="5"/>
  <c r="J97" i="5"/>
  <c r="K97" i="5"/>
  <c r="L97" i="5"/>
  <c r="M97" i="5"/>
  <c r="N97" i="5"/>
  <c r="O97" i="5"/>
  <c r="P97" i="5"/>
  <c r="Q97" i="5"/>
  <c r="R97" i="5"/>
  <c r="I46" i="5"/>
  <c r="C62" i="5"/>
  <c r="C66" i="5"/>
  <c r="C67" i="5"/>
  <c r="L67" i="5"/>
  <c r="M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S124" i="5"/>
  <c r="T124" i="5"/>
  <c r="U124" i="5"/>
  <c r="AE124" i="5" s="1"/>
  <c r="V124" i="5"/>
  <c r="W124" i="5"/>
  <c r="X124" i="5"/>
  <c r="Y124" i="5"/>
  <c r="Z124" i="5"/>
  <c r="AA124" i="5"/>
  <c r="AB124" i="5"/>
  <c r="AC124" i="5"/>
  <c r="AD124" i="5"/>
  <c r="S125" i="5"/>
  <c r="T125" i="5"/>
  <c r="U125" i="5"/>
  <c r="AE125" i="5" s="1"/>
  <c r="V125" i="5"/>
  <c r="W125" i="5"/>
  <c r="X125" i="5"/>
  <c r="Y125" i="5"/>
  <c r="Z125" i="5"/>
  <c r="AA125" i="5"/>
  <c r="AB125" i="5"/>
  <c r="AC125" i="5"/>
  <c r="AD125" i="5"/>
  <c r="S126" i="5"/>
  <c r="T126" i="5"/>
  <c r="U126" i="5"/>
  <c r="AE126" i="5" s="1"/>
  <c r="V126" i="5"/>
  <c r="W126" i="5"/>
  <c r="X126" i="5"/>
  <c r="Y126" i="5"/>
  <c r="Z126" i="5"/>
  <c r="AA126" i="5"/>
  <c r="AB126" i="5"/>
  <c r="AC126" i="5"/>
  <c r="AD126" i="5"/>
  <c r="S127" i="5"/>
  <c r="T127" i="5"/>
  <c r="U127" i="5"/>
  <c r="AE127" i="5" s="1"/>
  <c r="V127" i="5"/>
  <c r="W127" i="5"/>
  <c r="X127" i="5"/>
  <c r="Y127" i="5"/>
  <c r="Z127" i="5"/>
  <c r="AA127" i="5"/>
  <c r="AB127" i="5"/>
  <c r="AC127" i="5"/>
  <c r="AD127" i="5"/>
  <c r="S128" i="5"/>
  <c r="T128" i="5"/>
  <c r="U128" i="5"/>
  <c r="AE128" i="5" s="1"/>
  <c r="V128" i="5"/>
  <c r="W128" i="5"/>
  <c r="X128" i="5"/>
  <c r="Y128" i="5"/>
  <c r="Z128" i="5"/>
  <c r="AA128" i="5"/>
  <c r="AB128" i="5"/>
  <c r="AC128" i="5"/>
  <c r="AD128" i="5"/>
  <c r="S129" i="5"/>
  <c r="T129" i="5"/>
  <c r="U129" i="5"/>
  <c r="AE129" i="5" s="1"/>
  <c r="V129" i="5"/>
  <c r="W129" i="5"/>
  <c r="X129" i="5"/>
  <c r="Y129" i="5"/>
  <c r="Z129" i="5"/>
  <c r="AA129" i="5"/>
  <c r="AB129" i="5"/>
  <c r="AC129" i="5"/>
  <c r="AD129" i="5"/>
  <c r="S130" i="5"/>
  <c r="T130" i="5"/>
  <c r="U130" i="5"/>
  <c r="AE130" i="5" s="1"/>
  <c r="V130" i="5"/>
  <c r="W130" i="5"/>
  <c r="X130" i="5"/>
  <c r="Y130" i="5"/>
  <c r="Z130" i="5"/>
  <c r="AA130" i="5"/>
  <c r="AB130" i="5"/>
  <c r="AC130" i="5"/>
  <c r="AD130" i="5"/>
  <c r="S131" i="5"/>
  <c r="T131" i="5"/>
  <c r="U131" i="5"/>
  <c r="AE131" i="5" s="1"/>
  <c r="V131" i="5"/>
  <c r="W131" i="5"/>
  <c r="X131" i="5"/>
  <c r="Y131" i="5"/>
  <c r="Z131" i="5"/>
  <c r="AA131" i="5"/>
  <c r="AB131" i="5"/>
  <c r="AC131" i="5"/>
  <c r="AD131" i="5"/>
  <c r="S132" i="5"/>
  <c r="T132" i="5"/>
  <c r="U132" i="5"/>
  <c r="AE132" i="5" s="1"/>
  <c r="V132" i="5"/>
  <c r="W132" i="5"/>
  <c r="X132" i="5"/>
  <c r="Y132" i="5"/>
  <c r="Z132" i="5"/>
  <c r="AA132" i="5"/>
  <c r="AB132" i="5"/>
  <c r="AC132" i="5"/>
  <c r="AD132" i="5"/>
  <c r="S133" i="5"/>
  <c r="T133" i="5"/>
  <c r="U133" i="5"/>
  <c r="AE133" i="5" s="1"/>
  <c r="V133" i="5"/>
  <c r="W133" i="5"/>
  <c r="X133" i="5"/>
  <c r="Y133" i="5"/>
  <c r="Z133" i="5"/>
  <c r="AA133" i="5"/>
  <c r="AB133" i="5"/>
  <c r="AC133" i="5"/>
  <c r="AD133" i="5"/>
  <c r="S134" i="5"/>
  <c r="T134" i="5"/>
  <c r="U134" i="5"/>
  <c r="AE134" i="5" s="1"/>
  <c r="V134" i="5"/>
  <c r="W134" i="5"/>
  <c r="X134" i="5"/>
  <c r="Y134" i="5"/>
  <c r="Z134" i="5"/>
  <c r="AA134" i="5"/>
  <c r="AB134" i="5"/>
  <c r="AC134" i="5"/>
  <c r="AD134" i="5"/>
  <c r="S135" i="5"/>
  <c r="T135" i="5"/>
  <c r="U135" i="5"/>
  <c r="AE135" i="5" s="1"/>
  <c r="V135" i="5"/>
  <c r="W135" i="5"/>
  <c r="X135" i="5"/>
  <c r="Y135" i="5"/>
  <c r="Z135" i="5"/>
  <c r="AA135" i="5"/>
  <c r="AB135" i="5"/>
  <c r="AC135" i="5"/>
  <c r="AD135" i="5"/>
  <c r="H138" i="5"/>
  <c r="I138" i="5"/>
  <c r="J138" i="5"/>
  <c r="P138" i="5"/>
  <c r="S141" i="5"/>
  <c r="T141" i="5"/>
  <c r="U141" i="5"/>
  <c r="AE141" i="5" s="1"/>
  <c r="V141" i="5"/>
  <c r="W141" i="5"/>
  <c r="X141" i="5"/>
  <c r="Y141" i="5"/>
  <c r="Z141" i="5"/>
  <c r="AA141" i="5"/>
  <c r="AB141" i="5"/>
  <c r="AC141" i="5"/>
  <c r="AD141" i="5"/>
  <c r="P143" i="5"/>
  <c r="Q143" i="5"/>
  <c r="S144" i="5"/>
  <c r="T144" i="5"/>
  <c r="U144" i="5"/>
  <c r="AE144" i="5" s="1"/>
  <c r="V144" i="5"/>
  <c r="W144" i="5"/>
  <c r="X144" i="5"/>
  <c r="Y144" i="5"/>
  <c r="Z144" i="5"/>
  <c r="AA144" i="5"/>
  <c r="AB144" i="5"/>
  <c r="AC144" i="5"/>
  <c r="AD144" i="5"/>
  <c r="S145" i="5"/>
  <c r="T145" i="5"/>
  <c r="U145" i="5"/>
  <c r="AE145" i="5" s="1"/>
  <c r="V145" i="5"/>
  <c r="W145" i="5"/>
  <c r="X145" i="5"/>
  <c r="Y145" i="5"/>
  <c r="Z145" i="5"/>
  <c r="AA145" i="5"/>
  <c r="AB145" i="5"/>
  <c r="AC145" i="5"/>
  <c r="AD145" i="5"/>
  <c r="S146" i="5"/>
  <c r="T146" i="5"/>
  <c r="U146" i="5"/>
  <c r="AE146" i="5" s="1"/>
  <c r="V146" i="5"/>
  <c r="W146" i="5"/>
  <c r="X146" i="5"/>
  <c r="Y146" i="5"/>
  <c r="Z146" i="5"/>
  <c r="AA146" i="5"/>
  <c r="AB146" i="5"/>
  <c r="AC146" i="5"/>
  <c r="AD146" i="5"/>
  <c r="S147" i="5"/>
  <c r="T147" i="5"/>
  <c r="U147" i="5"/>
  <c r="AE147" i="5" s="1"/>
  <c r="V147" i="5"/>
  <c r="W147" i="5"/>
  <c r="X147" i="5"/>
  <c r="Y147" i="5"/>
  <c r="Z147" i="5"/>
  <c r="AA147" i="5"/>
  <c r="AB147" i="5"/>
  <c r="AC147" i="5"/>
  <c r="AD147" i="5"/>
  <c r="S148" i="5"/>
  <c r="T148" i="5"/>
  <c r="U148" i="5"/>
  <c r="AE148" i="5" s="1"/>
  <c r="V148" i="5"/>
  <c r="W148" i="5"/>
  <c r="X148" i="5"/>
  <c r="Y148" i="5"/>
  <c r="Z148" i="5"/>
  <c r="AA148" i="5"/>
  <c r="AB148" i="5"/>
  <c r="AC148" i="5"/>
  <c r="AD148" i="5"/>
  <c r="S149" i="5"/>
  <c r="T149" i="5"/>
  <c r="U149" i="5"/>
  <c r="AE149" i="5" s="1"/>
  <c r="V149" i="5"/>
  <c r="W149" i="5"/>
  <c r="X149" i="5"/>
  <c r="Y149" i="5"/>
  <c r="Z149" i="5"/>
  <c r="AA149" i="5"/>
  <c r="AB149" i="5"/>
  <c r="AC149" i="5"/>
  <c r="AD149" i="5"/>
  <c r="S150" i="5"/>
  <c r="T150" i="5"/>
  <c r="U150" i="5"/>
  <c r="AE150" i="5" s="1"/>
  <c r="V150" i="5"/>
  <c r="W150" i="5"/>
  <c r="X150" i="5"/>
  <c r="Y150" i="5"/>
  <c r="Z150" i="5"/>
  <c r="AA150" i="5"/>
  <c r="AB150" i="5"/>
  <c r="AC150" i="5"/>
  <c r="AD150" i="5"/>
  <c r="S151" i="5"/>
  <c r="T151" i="5"/>
  <c r="U151" i="5"/>
  <c r="AE151" i="5" s="1"/>
  <c r="V151" i="5"/>
  <c r="W151" i="5"/>
  <c r="X151" i="5"/>
  <c r="Y151" i="5"/>
  <c r="Z151" i="5"/>
  <c r="AA151" i="5"/>
  <c r="AB151" i="5"/>
  <c r="AC151" i="5"/>
  <c r="AD151" i="5"/>
  <c r="S152" i="5"/>
  <c r="T152" i="5"/>
  <c r="U152" i="5"/>
  <c r="AE152" i="5" s="1"/>
  <c r="V152" i="5"/>
  <c r="W152" i="5"/>
  <c r="X152" i="5"/>
  <c r="Y152" i="5"/>
  <c r="Z152" i="5"/>
  <c r="AA152" i="5"/>
  <c r="AB152" i="5"/>
  <c r="AC152" i="5"/>
  <c r="AD152" i="5"/>
  <c r="S153" i="5"/>
  <c r="T153" i="5"/>
  <c r="U153" i="5"/>
  <c r="AE153" i="5" s="1"/>
  <c r="V153" i="5"/>
  <c r="W153" i="5"/>
  <c r="X153" i="5"/>
  <c r="Y153" i="5"/>
  <c r="Z153" i="5"/>
  <c r="AA153" i="5"/>
  <c r="AB153" i="5"/>
  <c r="AC153" i="5"/>
  <c r="AD153" i="5"/>
  <c r="S154" i="5"/>
  <c r="T154" i="5"/>
  <c r="U154" i="5"/>
  <c r="AE154" i="5" s="1"/>
  <c r="V154" i="5"/>
  <c r="W154" i="5"/>
  <c r="X154" i="5"/>
  <c r="Y154" i="5"/>
  <c r="Z154" i="5"/>
  <c r="AA154" i="5"/>
  <c r="AB154" i="5"/>
  <c r="AC154" i="5"/>
  <c r="AD154" i="5"/>
  <c r="S155" i="5"/>
  <c r="T155" i="5"/>
  <c r="U155" i="5"/>
  <c r="AE155" i="5" s="1"/>
  <c r="V155" i="5"/>
  <c r="W155" i="5"/>
  <c r="X155" i="5"/>
  <c r="Y155" i="5"/>
  <c r="Z155" i="5"/>
  <c r="AA155" i="5"/>
  <c r="AB155" i="5"/>
  <c r="AC155" i="5"/>
  <c r="AD155" i="5"/>
  <c r="S156" i="5"/>
  <c r="T156" i="5"/>
  <c r="U156" i="5"/>
  <c r="AE156" i="5" s="1"/>
  <c r="V156" i="5"/>
  <c r="W156" i="5"/>
  <c r="X156" i="5"/>
  <c r="Y156" i="5"/>
  <c r="Z156" i="5"/>
  <c r="AA156" i="5"/>
  <c r="AB156" i="5"/>
  <c r="AC156" i="5"/>
  <c r="AD156" i="5"/>
  <c r="S157" i="5"/>
  <c r="T157" i="5"/>
  <c r="U157" i="5"/>
  <c r="AE157" i="5" s="1"/>
  <c r="V157" i="5"/>
  <c r="W157" i="5"/>
  <c r="X157" i="5"/>
  <c r="Y157" i="5"/>
  <c r="Z157" i="5"/>
  <c r="AA157" i="5"/>
  <c r="AB157" i="5"/>
  <c r="AC157" i="5"/>
  <c r="AD157" i="5"/>
  <c r="S158" i="5"/>
  <c r="T158" i="5"/>
  <c r="U158" i="5"/>
  <c r="AE158" i="5" s="1"/>
  <c r="V158" i="5"/>
  <c r="W158" i="5"/>
  <c r="X158" i="5"/>
  <c r="Y158" i="5"/>
  <c r="Z158" i="5"/>
  <c r="AA158" i="5"/>
  <c r="AB158" i="5"/>
  <c r="AC158" i="5"/>
  <c r="AD158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S160" i="5"/>
  <c r="T160" i="5"/>
  <c r="U160" i="5"/>
  <c r="AE160" i="5" s="1"/>
  <c r="V160" i="5"/>
  <c r="W160" i="5"/>
  <c r="X160" i="5"/>
  <c r="Y160" i="5"/>
  <c r="Z160" i="5"/>
  <c r="AA160" i="5"/>
  <c r="AB160" i="5"/>
  <c r="AC160" i="5"/>
  <c r="AD160" i="5"/>
  <c r="S161" i="5"/>
  <c r="T161" i="5"/>
  <c r="U161" i="5"/>
  <c r="AE161" i="5" s="1"/>
  <c r="V161" i="5"/>
  <c r="W161" i="5"/>
  <c r="X161" i="5"/>
  <c r="Y161" i="5"/>
  <c r="Z161" i="5"/>
  <c r="AA161" i="5"/>
  <c r="AB161" i="5"/>
  <c r="AC161" i="5"/>
  <c r="AD161" i="5"/>
  <c r="S162" i="5"/>
  <c r="T162" i="5"/>
  <c r="U162" i="5"/>
  <c r="AE162" i="5" s="1"/>
  <c r="V162" i="5"/>
  <c r="W162" i="5"/>
  <c r="X162" i="5"/>
  <c r="Y162" i="5"/>
  <c r="Z162" i="5"/>
  <c r="AA162" i="5"/>
  <c r="AB162" i="5"/>
  <c r="AC162" i="5"/>
  <c r="AD162" i="5"/>
  <c r="S163" i="5"/>
  <c r="T163" i="5"/>
  <c r="U163" i="5"/>
  <c r="AE163" i="5" s="1"/>
  <c r="V163" i="5"/>
  <c r="W163" i="5"/>
  <c r="X163" i="5"/>
  <c r="Y163" i="5"/>
  <c r="Z163" i="5"/>
  <c r="AA163" i="5"/>
  <c r="AB163" i="5"/>
  <c r="AC163" i="5"/>
  <c r="AD163" i="5"/>
  <c r="S164" i="5"/>
  <c r="T164" i="5"/>
  <c r="U164" i="5"/>
  <c r="AE164" i="5" s="1"/>
  <c r="V164" i="5"/>
  <c r="W164" i="5"/>
  <c r="X164" i="5"/>
  <c r="Y164" i="5"/>
  <c r="Z164" i="5"/>
  <c r="AA164" i="5"/>
  <c r="AB164" i="5"/>
  <c r="AC164" i="5"/>
  <c r="AD164" i="5"/>
  <c r="S165" i="5"/>
  <c r="T165" i="5"/>
  <c r="U165" i="5"/>
  <c r="AE165" i="5" s="1"/>
  <c r="V165" i="5"/>
  <c r="W165" i="5"/>
  <c r="X165" i="5"/>
  <c r="Y165" i="5"/>
  <c r="Z165" i="5"/>
  <c r="AA165" i="5"/>
  <c r="AB165" i="5"/>
  <c r="AC165" i="5"/>
  <c r="AD165" i="5"/>
  <c r="S166" i="5"/>
  <c r="T166" i="5"/>
  <c r="U166" i="5"/>
  <c r="AE166" i="5" s="1"/>
  <c r="V166" i="5"/>
  <c r="W166" i="5"/>
  <c r="X166" i="5"/>
  <c r="Y166" i="5"/>
  <c r="Z166" i="5"/>
  <c r="AA166" i="5"/>
  <c r="AB166" i="5"/>
  <c r="AC166" i="5"/>
  <c r="AD166" i="5"/>
  <c r="S167" i="5"/>
  <c r="T167" i="5"/>
  <c r="U167" i="5"/>
  <c r="AE167" i="5" s="1"/>
  <c r="V167" i="5"/>
  <c r="W167" i="5"/>
  <c r="X167" i="5"/>
  <c r="Y167" i="5"/>
  <c r="Z167" i="5"/>
  <c r="AA167" i="5"/>
  <c r="AB167" i="5"/>
  <c r="AC167" i="5"/>
  <c r="AD167" i="5"/>
  <c r="S168" i="5"/>
  <c r="T168" i="5"/>
  <c r="U168" i="5"/>
  <c r="AE168" i="5" s="1"/>
  <c r="V168" i="5"/>
  <c r="W168" i="5"/>
  <c r="X168" i="5"/>
  <c r="Y168" i="5"/>
  <c r="Z168" i="5"/>
  <c r="AA168" i="5"/>
  <c r="AB168" i="5"/>
  <c r="AC168" i="5"/>
  <c r="AD168" i="5"/>
  <c r="S169" i="5"/>
  <c r="T169" i="5"/>
  <c r="U169" i="5"/>
  <c r="AE169" i="5" s="1"/>
  <c r="V169" i="5"/>
  <c r="W169" i="5"/>
  <c r="X169" i="5"/>
  <c r="Y169" i="5"/>
  <c r="Z169" i="5"/>
  <c r="AA169" i="5"/>
  <c r="AB169" i="5"/>
  <c r="AC169" i="5"/>
  <c r="AD169" i="5"/>
  <c r="S170" i="5"/>
  <c r="T170" i="5"/>
  <c r="U170" i="5"/>
  <c r="AE170" i="5" s="1"/>
  <c r="V170" i="5"/>
  <c r="W170" i="5"/>
  <c r="X170" i="5"/>
  <c r="Y170" i="5"/>
  <c r="Z170" i="5"/>
  <c r="AA170" i="5"/>
  <c r="AB170" i="5"/>
  <c r="AC170" i="5"/>
  <c r="AD170" i="5"/>
  <c r="S171" i="5"/>
  <c r="T171" i="5"/>
  <c r="U171" i="5"/>
  <c r="AE171" i="5" s="1"/>
  <c r="V171" i="5"/>
  <c r="W171" i="5"/>
  <c r="X171" i="5"/>
  <c r="Y171" i="5"/>
  <c r="Z171" i="5"/>
  <c r="AA171" i="5"/>
  <c r="AB171" i="5"/>
  <c r="AC171" i="5"/>
  <c r="AD171" i="5"/>
  <c r="S172" i="5"/>
  <c r="T172" i="5"/>
  <c r="U172" i="5"/>
  <c r="AE172" i="5" s="1"/>
  <c r="V172" i="5"/>
  <c r="W172" i="5"/>
  <c r="X172" i="5"/>
  <c r="Y172" i="5"/>
  <c r="Z172" i="5"/>
  <c r="AA172" i="5"/>
  <c r="AB172" i="5"/>
  <c r="AC172" i="5"/>
  <c r="AD172" i="5"/>
  <c r="S173" i="5"/>
  <c r="T173" i="5"/>
  <c r="U173" i="5"/>
  <c r="AE173" i="5" s="1"/>
  <c r="V173" i="5"/>
  <c r="W173" i="5"/>
  <c r="X173" i="5"/>
  <c r="Y173" i="5"/>
  <c r="Z173" i="5"/>
  <c r="AA173" i="5"/>
  <c r="AB173" i="5"/>
  <c r="AC173" i="5"/>
  <c r="AD173" i="5"/>
  <c r="S174" i="5"/>
  <c r="T174" i="5"/>
  <c r="U174" i="5"/>
  <c r="AE174" i="5" s="1"/>
  <c r="V174" i="5"/>
  <c r="W174" i="5"/>
  <c r="X174" i="5"/>
  <c r="Y174" i="5"/>
  <c r="Z174" i="5"/>
  <c r="AA174" i="5"/>
  <c r="AB174" i="5"/>
  <c r="AC174" i="5"/>
  <c r="AD174" i="5"/>
  <c r="S175" i="5"/>
  <c r="T175" i="5"/>
  <c r="U175" i="5"/>
  <c r="AE175" i="5" s="1"/>
  <c r="V175" i="5"/>
  <c r="W175" i="5"/>
  <c r="X175" i="5"/>
  <c r="Y175" i="5"/>
  <c r="Z175" i="5"/>
  <c r="AA175" i="5"/>
  <c r="AB175" i="5"/>
  <c r="AC175" i="5"/>
  <c r="AD175" i="5"/>
  <c r="S176" i="5"/>
  <c r="T176" i="5"/>
  <c r="U176" i="5"/>
  <c r="AE176" i="5" s="1"/>
  <c r="V176" i="5"/>
  <c r="W176" i="5"/>
  <c r="X176" i="5"/>
  <c r="Y176" i="5"/>
  <c r="Z176" i="5"/>
  <c r="AA176" i="5"/>
  <c r="AB176" i="5"/>
  <c r="AC176" i="5"/>
  <c r="AD176" i="5"/>
  <c r="S177" i="5"/>
  <c r="T177" i="5"/>
  <c r="U177" i="5"/>
  <c r="AE177" i="5" s="1"/>
  <c r="V177" i="5"/>
  <c r="W177" i="5"/>
  <c r="X177" i="5"/>
  <c r="Y177" i="5"/>
  <c r="Z177" i="5"/>
  <c r="AA177" i="5"/>
  <c r="AB177" i="5"/>
  <c r="AC177" i="5"/>
  <c r="AD177" i="5"/>
  <c r="S178" i="5"/>
  <c r="T178" i="5"/>
  <c r="U178" i="5"/>
  <c r="AE178" i="5" s="1"/>
  <c r="V178" i="5"/>
  <c r="W178" i="5"/>
  <c r="X178" i="5"/>
  <c r="Y178" i="5"/>
  <c r="Z178" i="5"/>
  <c r="AA178" i="5"/>
  <c r="AB178" i="5"/>
  <c r="AC178" i="5"/>
  <c r="AD178" i="5"/>
  <c r="S179" i="5"/>
  <c r="T179" i="5"/>
  <c r="U179" i="5"/>
  <c r="AE179" i="5" s="1"/>
  <c r="V179" i="5"/>
  <c r="W179" i="5"/>
  <c r="X179" i="5"/>
  <c r="Y179" i="5"/>
  <c r="Z179" i="5"/>
  <c r="AA179" i="5"/>
  <c r="AB179" i="5"/>
  <c r="AC179" i="5"/>
  <c r="AD179" i="5"/>
  <c r="S180" i="5"/>
  <c r="T180" i="5"/>
  <c r="U180" i="5"/>
  <c r="AE180" i="5" s="1"/>
  <c r="V180" i="5"/>
  <c r="W180" i="5"/>
  <c r="X180" i="5"/>
  <c r="Y180" i="5"/>
  <c r="Z180" i="5"/>
  <c r="AA180" i="5"/>
  <c r="AB180" i="5"/>
  <c r="AC180" i="5"/>
  <c r="AD180" i="5"/>
  <c r="S181" i="5"/>
  <c r="T181" i="5"/>
  <c r="U181" i="5"/>
  <c r="AE181" i="5" s="1"/>
  <c r="V181" i="5"/>
  <c r="W181" i="5"/>
  <c r="X181" i="5"/>
  <c r="Y181" i="5"/>
  <c r="Z181" i="5"/>
  <c r="AA181" i="5"/>
  <c r="AB181" i="5"/>
  <c r="AC181" i="5"/>
  <c r="AD181" i="5"/>
  <c r="S182" i="5"/>
  <c r="T182" i="5"/>
  <c r="U182" i="5"/>
  <c r="AE182" i="5" s="1"/>
  <c r="V182" i="5"/>
  <c r="W182" i="5"/>
  <c r="X182" i="5"/>
  <c r="Y182" i="5"/>
  <c r="Z182" i="5"/>
  <c r="AA182" i="5"/>
  <c r="AB182" i="5"/>
  <c r="AC182" i="5"/>
  <c r="AD182" i="5"/>
  <c r="S183" i="5"/>
  <c r="T183" i="5"/>
  <c r="U183" i="5"/>
  <c r="AE183" i="5" s="1"/>
  <c r="V183" i="5"/>
  <c r="W183" i="5"/>
  <c r="X183" i="5"/>
  <c r="Y183" i="5"/>
  <c r="Z183" i="5"/>
  <c r="AA183" i="5"/>
  <c r="AB183" i="5"/>
  <c r="AC183" i="5"/>
  <c r="AD183" i="5"/>
  <c r="S184" i="5"/>
  <c r="T184" i="5"/>
  <c r="U184" i="5"/>
  <c r="AE184" i="5" s="1"/>
  <c r="V184" i="5"/>
  <c r="W184" i="5"/>
  <c r="X184" i="5"/>
  <c r="Y184" i="5"/>
  <c r="Z184" i="5"/>
  <c r="AA184" i="5"/>
  <c r="AB184" i="5"/>
  <c r="AC184" i="5"/>
  <c r="AD184" i="5"/>
  <c r="S185" i="5"/>
  <c r="T185" i="5"/>
  <c r="U185" i="5"/>
  <c r="AE185" i="5" s="1"/>
  <c r="V185" i="5"/>
  <c r="W185" i="5"/>
  <c r="X185" i="5"/>
  <c r="Y185" i="5"/>
  <c r="Z185" i="5"/>
  <c r="AA185" i="5"/>
  <c r="AB185" i="5"/>
  <c r="AC185" i="5"/>
  <c r="AD185" i="5"/>
  <c r="S186" i="5"/>
  <c r="T186" i="5"/>
  <c r="U186" i="5"/>
  <c r="AE186" i="5" s="1"/>
  <c r="V186" i="5"/>
  <c r="W186" i="5"/>
  <c r="X186" i="5"/>
  <c r="Y186" i="5"/>
  <c r="Z186" i="5"/>
  <c r="AA186" i="5"/>
  <c r="AB186" i="5"/>
  <c r="AC186" i="5"/>
  <c r="AD186" i="5"/>
  <c r="S187" i="5"/>
  <c r="T187" i="5"/>
  <c r="U187" i="5"/>
  <c r="AE187" i="5" s="1"/>
  <c r="V187" i="5"/>
  <c r="W187" i="5"/>
  <c r="X187" i="5"/>
  <c r="Y187" i="5"/>
  <c r="Z187" i="5"/>
  <c r="AA187" i="5"/>
  <c r="AB187" i="5"/>
  <c r="AC187" i="5"/>
  <c r="AD187" i="5"/>
  <c r="S188" i="5"/>
  <c r="T188" i="5"/>
  <c r="U188" i="5"/>
  <c r="AE188" i="5" s="1"/>
  <c r="V188" i="5"/>
  <c r="W188" i="5"/>
  <c r="X188" i="5"/>
  <c r="Y188" i="5"/>
  <c r="Z188" i="5"/>
  <c r="AA188" i="5"/>
  <c r="AB188" i="5"/>
  <c r="AC188" i="5"/>
  <c r="AD188" i="5"/>
  <c r="S189" i="5"/>
  <c r="T189" i="5"/>
  <c r="U189" i="5"/>
  <c r="AE189" i="5" s="1"/>
  <c r="V189" i="5"/>
  <c r="W189" i="5"/>
  <c r="X189" i="5"/>
  <c r="Y189" i="5"/>
  <c r="Z189" i="5"/>
  <c r="AA189" i="5"/>
  <c r="AB189" i="5"/>
  <c r="AC189" i="5"/>
  <c r="AD189" i="5"/>
  <c r="S190" i="5"/>
  <c r="T190" i="5"/>
  <c r="U190" i="5"/>
  <c r="AE190" i="5" s="1"/>
  <c r="V190" i="5"/>
  <c r="W190" i="5"/>
  <c r="X190" i="5"/>
  <c r="Y190" i="5"/>
  <c r="Z190" i="5"/>
  <c r="AA190" i="5"/>
  <c r="AB190" i="5"/>
  <c r="AC190" i="5"/>
  <c r="AD190" i="5"/>
  <c r="S191" i="5"/>
  <c r="T191" i="5"/>
  <c r="U191" i="5"/>
  <c r="AE191" i="5" s="1"/>
  <c r="V191" i="5"/>
  <c r="W191" i="5"/>
  <c r="X191" i="5"/>
  <c r="Y191" i="5"/>
  <c r="Z191" i="5"/>
  <c r="AA191" i="5"/>
  <c r="AB191" i="5"/>
  <c r="AC191" i="5"/>
  <c r="AD191" i="5"/>
  <c r="S192" i="5"/>
  <c r="T192" i="5"/>
  <c r="U192" i="5"/>
  <c r="AE192" i="5" s="1"/>
  <c r="V192" i="5"/>
  <c r="W192" i="5"/>
  <c r="X192" i="5"/>
  <c r="Y192" i="5"/>
  <c r="Z192" i="5"/>
  <c r="AA192" i="5"/>
  <c r="AB192" i="5"/>
  <c r="AC192" i="5"/>
  <c r="AD192" i="5"/>
  <c r="S193" i="5"/>
  <c r="T193" i="5"/>
  <c r="U193" i="5"/>
  <c r="AE193" i="5" s="1"/>
  <c r="V193" i="5"/>
  <c r="W193" i="5"/>
  <c r="X193" i="5"/>
  <c r="Y193" i="5"/>
  <c r="Z193" i="5"/>
  <c r="AA193" i="5"/>
  <c r="AB193" i="5"/>
  <c r="AC193" i="5"/>
  <c r="AD193" i="5"/>
  <c r="S194" i="5"/>
  <c r="T194" i="5"/>
  <c r="U194" i="5"/>
  <c r="AE194" i="5" s="1"/>
  <c r="V194" i="5"/>
  <c r="W194" i="5"/>
  <c r="X194" i="5"/>
  <c r="Y194" i="5"/>
  <c r="Z194" i="5"/>
  <c r="AA194" i="5"/>
  <c r="AB194" i="5"/>
  <c r="AC194" i="5"/>
  <c r="AD194" i="5"/>
  <c r="S195" i="5"/>
  <c r="T195" i="5"/>
  <c r="U195" i="5"/>
  <c r="AE195" i="5" s="1"/>
  <c r="V195" i="5"/>
  <c r="W195" i="5"/>
  <c r="X195" i="5"/>
  <c r="Y195" i="5"/>
  <c r="Z195" i="5"/>
  <c r="AA195" i="5"/>
  <c r="AB195" i="5"/>
  <c r="AC195" i="5"/>
  <c r="AD195" i="5"/>
  <c r="S196" i="5"/>
  <c r="T196" i="5"/>
  <c r="U196" i="5"/>
  <c r="AE196" i="5" s="1"/>
  <c r="V196" i="5"/>
  <c r="W196" i="5"/>
  <c r="X196" i="5"/>
  <c r="Y196" i="5"/>
  <c r="Z196" i="5"/>
  <c r="AA196" i="5"/>
  <c r="AB196" i="5"/>
  <c r="AC196" i="5"/>
  <c r="AD196" i="5"/>
  <c r="S197" i="5"/>
  <c r="T197" i="5"/>
  <c r="U197" i="5"/>
  <c r="AE197" i="5" s="1"/>
  <c r="V197" i="5"/>
  <c r="W197" i="5"/>
  <c r="X197" i="5"/>
  <c r="Y197" i="5"/>
  <c r="Z197" i="5"/>
  <c r="AA197" i="5"/>
  <c r="AB197" i="5"/>
  <c r="AC197" i="5"/>
  <c r="AD197" i="5"/>
  <c r="S198" i="5"/>
  <c r="T198" i="5"/>
  <c r="U198" i="5"/>
  <c r="AE198" i="5" s="1"/>
  <c r="V198" i="5"/>
  <c r="W198" i="5"/>
  <c r="X198" i="5"/>
  <c r="Y198" i="5"/>
  <c r="Z198" i="5"/>
  <c r="AA198" i="5"/>
  <c r="AB198" i="5"/>
  <c r="AC198" i="5"/>
  <c r="AD198" i="5"/>
  <c r="S199" i="5"/>
  <c r="T199" i="5"/>
  <c r="U199" i="5"/>
  <c r="AE199" i="5" s="1"/>
  <c r="V199" i="5"/>
  <c r="W199" i="5"/>
  <c r="X199" i="5"/>
  <c r="Y199" i="5"/>
  <c r="Z199" i="5"/>
  <c r="AA199" i="5"/>
  <c r="AB199" i="5"/>
  <c r="AC199" i="5"/>
  <c r="AD199" i="5"/>
  <c r="S200" i="5"/>
  <c r="T200" i="5"/>
  <c r="U200" i="5"/>
  <c r="AE200" i="5" s="1"/>
  <c r="V200" i="5"/>
  <c r="W200" i="5"/>
  <c r="X200" i="5"/>
  <c r="Y200" i="5"/>
  <c r="Z200" i="5"/>
  <c r="AA200" i="5"/>
  <c r="AB200" i="5"/>
  <c r="AC200" i="5"/>
  <c r="AD200" i="5"/>
  <c r="S201" i="5"/>
  <c r="T201" i="5"/>
  <c r="U201" i="5"/>
  <c r="AE201" i="5" s="1"/>
  <c r="V201" i="5"/>
  <c r="W201" i="5"/>
  <c r="X201" i="5"/>
  <c r="Y201" i="5"/>
  <c r="Z201" i="5"/>
  <c r="AA201" i="5"/>
  <c r="AB201" i="5"/>
  <c r="AC201" i="5"/>
  <c r="AD201" i="5"/>
  <c r="S202" i="5"/>
  <c r="T202" i="5"/>
  <c r="U202" i="5"/>
  <c r="AE202" i="5" s="1"/>
  <c r="V202" i="5"/>
  <c r="W202" i="5"/>
  <c r="X202" i="5"/>
  <c r="Y202" i="5"/>
  <c r="Z202" i="5"/>
  <c r="AA202" i="5"/>
  <c r="AB202" i="5"/>
  <c r="AC202" i="5"/>
  <c r="AD202" i="5"/>
  <c r="S203" i="5"/>
  <c r="T203" i="5"/>
  <c r="U203" i="5"/>
  <c r="AE203" i="5" s="1"/>
  <c r="V203" i="5"/>
  <c r="W203" i="5"/>
  <c r="X203" i="5"/>
  <c r="Y203" i="5"/>
  <c r="Z203" i="5"/>
  <c r="AA203" i="5"/>
  <c r="AB203" i="5"/>
  <c r="AC203" i="5"/>
  <c r="AD203" i="5"/>
  <c r="S211" i="5"/>
  <c r="T211" i="5"/>
  <c r="U211" i="5"/>
  <c r="AE211" i="5" s="1"/>
  <c r="V211" i="5"/>
  <c r="W211" i="5"/>
  <c r="X211" i="5"/>
  <c r="Y211" i="5"/>
  <c r="Z211" i="5"/>
  <c r="AA211" i="5"/>
  <c r="AB211" i="5"/>
  <c r="AC211" i="5"/>
  <c r="AD211" i="5"/>
  <c r="S212" i="5"/>
  <c r="T212" i="5"/>
  <c r="U212" i="5"/>
  <c r="AE212" i="5" s="1"/>
  <c r="V212" i="5"/>
  <c r="W212" i="5"/>
  <c r="X212" i="5"/>
  <c r="Y212" i="5"/>
  <c r="Z212" i="5"/>
  <c r="AA212" i="5"/>
  <c r="AB212" i="5"/>
  <c r="AC212" i="5"/>
  <c r="AD212" i="5"/>
  <c r="S213" i="5"/>
  <c r="T213" i="5"/>
  <c r="U213" i="5"/>
  <c r="AE213" i="5" s="1"/>
  <c r="V213" i="5"/>
  <c r="W213" i="5"/>
  <c r="X213" i="5"/>
  <c r="Y213" i="5"/>
  <c r="Z213" i="5"/>
  <c r="AA213" i="5"/>
  <c r="AB213" i="5"/>
  <c r="AC213" i="5"/>
  <c r="AD213" i="5"/>
  <c r="S214" i="5"/>
  <c r="T214" i="5"/>
  <c r="U214" i="5"/>
  <c r="AE214" i="5" s="1"/>
  <c r="V214" i="5"/>
  <c r="W214" i="5"/>
  <c r="X214" i="5"/>
  <c r="Y214" i="5"/>
  <c r="Z214" i="5"/>
  <c r="AA214" i="5"/>
  <c r="AB214" i="5"/>
  <c r="AC214" i="5"/>
  <c r="AD214" i="5"/>
  <c r="S215" i="5"/>
  <c r="T215" i="5"/>
  <c r="U215" i="5"/>
  <c r="AE215" i="5" s="1"/>
  <c r="V215" i="5"/>
  <c r="W215" i="5"/>
  <c r="X215" i="5"/>
  <c r="Y215" i="5"/>
  <c r="Z215" i="5"/>
  <c r="AA215" i="5"/>
  <c r="AB215" i="5"/>
  <c r="AC215" i="5"/>
  <c r="AD215" i="5"/>
  <c r="S218" i="5"/>
  <c r="T218" i="5"/>
  <c r="U218" i="5"/>
  <c r="AE218" i="5" s="1"/>
  <c r="V218" i="5"/>
  <c r="W218" i="5"/>
  <c r="X218" i="5"/>
  <c r="Y218" i="5"/>
  <c r="Z218" i="5"/>
  <c r="AA218" i="5"/>
  <c r="AB218" i="5"/>
  <c r="AC218" i="5"/>
  <c r="AD218" i="5"/>
  <c r="S219" i="5"/>
  <c r="T219" i="5"/>
  <c r="U219" i="5"/>
  <c r="AE219" i="5" s="1"/>
  <c r="V219" i="5"/>
  <c r="W219" i="5"/>
  <c r="X219" i="5"/>
  <c r="Y219" i="5"/>
  <c r="Z219" i="5"/>
  <c r="AA219" i="5"/>
  <c r="AB219" i="5"/>
  <c r="AC219" i="5"/>
  <c r="AD219" i="5"/>
  <c r="S220" i="5"/>
  <c r="T220" i="5"/>
  <c r="U220" i="5"/>
  <c r="AE220" i="5" s="1"/>
  <c r="V220" i="5"/>
  <c r="W220" i="5"/>
  <c r="X220" i="5"/>
  <c r="Y220" i="5"/>
  <c r="Z220" i="5"/>
  <c r="AA220" i="5"/>
  <c r="AB220" i="5"/>
  <c r="AC220" i="5"/>
  <c r="AD220" i="5"/>
  <c r="S221" i="5"/>
  <c r="T221" i="5"/>
  <c r="U221" i="5"/>
  <c r="AE221" i="5" s="1"/>
  <c r="V221" i="5"/>
  <c r="W221" i="5"/>
  <c r="X221" i="5"/>
  <c r="Y221" i="5"/>
  <c r="Z221" i="5"/>
  <c r="AA221" i="5"/>
  <c r="AB221" i="5"/>
  <c r="AC221" i="5"/>
  <c r="AD221" i="5"/>
  <c r="S222" i="5"/>
  <c r="I249" i="5"/>
  <c r="L249" i="5"/>
  <c r="Q249" i="5"/>
  <c r="R249" i="5"/>
  <c r="S223" i="5"/>
  <c r="T223" i="5"/>
  <c r="U223" i="5"/>
  <c r="AE223" i="5" s="1"/>
  <c r="V223" i="5"/>
  <c r="W223" i="5"/>
  <c r="X223" i="5"/>
  <c r="Y223" i="5"/>
  <c r="Z223" i="5"/>
  <c r="AA223" i="5"/>
  <c r="AB223" i="5"/>
  <c r="AC223" i="5"/>
  <c r="AD223" i="5"/>
  <c r="S224" i="5"/>
  <c r="T224" i="5"/>
  <c r="U224" i="5"/>
  <c r="AE224" i="5" s="1"/>
  <c r="V224" i="5"/>
  <c r="W224" i="5"/>
  <c r="X224" i="5"/>
  <c r="Y224" i="5"/>
  <c r="Z224" i="5"/>
  <c r="AA224" i="5"/>
  <c r="AB224" i="5"/>
  <c r="AC224" i="5"/>
  <c r="AD224" i="5"/>
  <c r="S225" i="5"/>
  <c r="T225" i="5"/>
  <c r="U225" i="5"/>
  <c r="AE225" i="5" s="1"/>
  <c r="V225" i="5"/>
  <c r="W225" i="5"/>
  <c r="X225" i="5"/>
  <c r="Y225" i="5"/>
  <c r="Z225" i="5"/>
  <c r="AA225" i="5"/>
  <c r="AB225" i="5"/>
  <c r="AC225" i="5"/>
  <c r="AD225" i="5"/>
  <c r="S226" i="5"/>
  <c r="T226" i="5"/>
  <c r="U226" i="5"/>
  <c r="AE226" i="5" s="1"/>
  <c r="V226" i="5"/>
  <c r="W226" i="5"/>
  <c r="X226" i="5"/>
  <c r="Y226" i="5"/>
  <c r="Z226" i="5"/>
  <c r="AA226" i="5"/>
  <c r="AB226" i="5"/>
  <c r="AC226" i="5"/>
  <c r="AD226" i="5"/>
  <c r="S227" i="5"/>
  <c r="T227" i="5"/>
  <c r="U227" i="5"/>
  <c r="AE227" i="5" s="1"/>
  <c r="V227" i="5"/>
  <c r="W227" i="5"/>
  <c r="X227" i="5"/>
  <c r="Y227" i="5"/>
  <c r="Z227" i="5"/>
  <c r="AA227" i="5"/>
  <c r="AB227" i="5"/>
  <c r="AC227" i="5"/>
  <c r="AD227" i="5"/>
  <c r="S228" i="5"/>
  <c r="T228" i="5"/>
  <c r="U228" i="5"/>
  <c r="AE228" i="5" s="1"/>
  <c r="V228" i="5"/>
  <c r="W228" i="5"/>
  <c r="X228" i="5"/>
  <c r="Y228" i="5"/>
  <c r="Z228" i="5"/>
  <c r="AA228" i="5"/>
  <c r="AB228" i="5"/>
  <c r="AC228" i="5"/>
  <c r="AD228" i="5"/>
  <c r="S229" i="5"/>
  <c r="T229" i="5"/>
  <c r="U229" i="5"/>
  <c r="AE229" i="5" s="1"/>
  <c r="V229" i="5"/>
  <c r="W229" i="5"/>
  <c r="X229" i="5"/>
  <c r="Y229" i="5"/>
  <c r="Z229" i="5"/>
  <c r="AA229" i="5"/>
  <c r="AB229" i="5"/>
  <c r="AC229" i="5"/>
  <c r="AD229" i="5"/>
  <c r="S230" i="5"/>
  <c r="T230" i="5"/>
  <c r="U230" i="5"/>
  <c r="AE230" i="5" s="1"/>
  <c r="V230" i="5"/>
  <c r="W230" i="5"/>
  <c r="X230" i="5"/>
  <c r="Y230" i="5"/>
  <c r="Z230" i="5"/>
  <c r="AA230" i="5"/>
  <c r="AB230" i="5"/>
  <c r="AC230" i="5"/>
  <c r="AD230" i="5"/>
  <c r="S231" i="5"/>
  <c r="T231" i="5"/>
  <c r="U231" i="5"/>
  <c r="AE231" i="5" s="1"/>
  <c r="V231" i="5"/>
  <c r="W231" i="5"/>
  <c r="X231" i="5"/>
  <c r="Y231" i="5"/>
  <c r="Z231" i="5"/>
  <c r="AA231" i="5"/>
  <c r="AB231" i="5"/>
  <c r="AC231" i="5"/>
  <c r="AD231" i="5"/>
  <c r="S232" i="5"/>
  <c r="T232" i="5"/>
  <c r="U232" i="5"/>
  <c r="AE232" i="5" s="1"/>
  <c r="V232" i="5"/>
  <c r="W232" i="5"/>
  <c r="X232" i="5"/>
  <c r="Y232" i="5"/>
  <c r="Z232" i="5"/>
  <c r="AA232" i="5"/>
  <c r="AB232" i="5"/>
  <c r="AC232" i="5"/>
  <c r="AD232" i="5"/>
  <c r="S233" i="5"/>
  <c r="T233" i="5"/>
  <c r="U233" i="5"/>
  <c r="AE233" i="5" s="1"/>
  <c r="V233" i="5"/>
  <c r="W233" i="5"/>
  <c r="X233" i="5"/>
  <c r="Y233" i="5"/>
  <c r="Z233" i="5"/>
  <c r="AA233" i="5"/>
  <c r="AB233" i="5"/>
  <c r="AC233" i="5"/>
  <c r="AD233" i="5"/>
  <c r="S234" i="5"/>
  <c r="T234" i="5"/>
  <c r="U234" i="5"/>
  <c r="AE234" i="5" s="1"/>
  <c r="V234" i="5"/>
  <c r="W234" i="5"/>
  <c r="X234" i="5"/>
  <c r="Y234" i="5"/>
  <c r="Z234" i="5"/>
  <c r="AA234" i="5"/>
  <c r="AB234" i="5"/>
  <c r="AC234" i="5"/>
  <c r="AD234" i="5"/>
  <c r="S235" i="5"/>
  <c r="T235" i="5"/>
  <c r="U235" i="5"/>
  <c r="AE235" i="5" s="1"/>
  <c r="V235" i="5"/>
  <c r="W235" i="5"/>
  <c r="X235" i="5"/>
  <c r="Y235" i="5"/>
  <c r="Z235" i="5"/>
  <c r="AA235" i="5"/>
  <c r="AB235" i="5"/>
  <c r="AC235" i="5"/>
  <c r="AD235" i="5"/>
  <c r="S236" i="5"/>
  <c r="T236" i="5"/>
  <c r="U236" i="5"/>
  <c r="AE236" i="5" s="1"/>
  <c r="V236" i="5"/>
  <c r="W236" i="5"/>
  <c r="X236" i="5"/>
  <c r="Y236" i="5"/>
  <c r="Z236" i="5"/>
  <c r="AA236" i="5"/>
  <c r="AB236" i="5"/>
  <c r="AC236" i="5"/>
  <c r="AD236" i="5"/>
  <c r="S237" i="5"/>
  <c r="T237" i="5"/>
  <c r="U237" i="5"/>
  <c r="AE237" i="5" s="1"/>
  <c r="V237" i="5"/>
  <c r="W237" i="5"/>
  <c r="X237" i="5"/>
  <c r="Y237" i="5"/>
  <c r="Z237" i="5"/>
  <c r="AA237" i="5"/>
  <c r="AB237" i="5"/>
  <c r="AC237" i="5"/>
  <c r="AD237" i="5"/>
  <c r="S238" i="5"/>
  <c r="T238" i="5"/>
  <c r="U238" i="5"/>
  <c r="AE238" i="5" s="1"/>
  <c r="V238" i="5"/>
  <c r="W238" i="5"/>
  <c r="X238" i="5"/>
  <c r="Y238" i="5"/>
  <c r="Z238" i="5"/>
  <c r="AA238" i="5"/>
  <c r="AB238" i="5"/>
  <c r="AC238" i="5"/>
  <c r="AD238" i="5"/>
  <c r="S239" i="5"/>
  <c r="T239" i="5"/>
  <c r="U239" i="5"/>
  <c r="AE239" i="5" s="1"/>
  <c r="V239" i="5"/>
  <c r="W239" i="5"/>
  <c r="X239" i="5"/>
  <c r="Y239" i="5"/>
  <c r="Z239" i="5"/>
  <c r="AA239" i="5"/>
  <c r="AB239" i="5"/>
  <c r="AC239" i="5"/>
  <c r="AD239" i="5"/>
  <c r="S240" i="5"/>
  <c r="T240" i="5"/>
  <c r="U240" i="5"/>
  <c r="AE240" i="5" s="1"/>
  <c r="V240" i="5"/>
  <c r="W240" i="5"/>
  <c r="X240" i="5"/>
  <c r="Y240" i="5"/>
  <c r="Z240" i="5"/>
  <c r="AA240" i="5"/>
  <c r="AB240" i="5"/>
  <c r="AC240" i="5"/>
  <c r="AD240" i="5"/>
  <c r="S241" i="5"/>
  <c r="T241" i="5"/>
  <c r="U241" i="5"/>
  <c r="AE241" i="5" s="1"/>
  <c r="V241" i="5"/>
  <c r="W241" i="5"/>
  <c r="X241" i="5"/>
  <c r="Y241" i="5"/>
  <c r="Z241" i="5"/>
  <c r="AA241" i="5"/>
  <c r="AB241" i="5"/>
  <c r="AC241" i="5"/>
  <c r="AD241" i="5"/>
  <c r="S242" i="5"/>
  <c r="T242" i="5"/>
  <c r="U242" i="5"/>
  <c r="AE242" i="5" s="1"/>
  <c r="V242" i="5"/>
  <c r="W242" i="5"/>
  <c r="X242" i="5"/>
  <c r="Y242" i="5"/>
  <c r="Z242" i="5"/>
  <c r="AA242" i="5"/>
  <c r="AB242" i="5"/>
  <c r="AC242" i="5"/>
  <c r="AD242" i="5"/>
  <c r="S243" i="5"/>
  <c r="T243" i="5"/>
  <c r="U243" i="5"/>
  <c r="AE243" i="5" s="1"/>
  <c r="V243" i="5"/>
  <c r="W243" i="5"/>
  <c r="X243" i="5"/>
  <c r="Y243" i="5"/>
  <c r="Z243" i="5"/>
  <c r="AA243" i="5"/>
  <c r="AB243" i="5"/>
  <c r="AC243" i="5"/>
  <c r="AD243" i="5"/>
  <c r="S244" i="5"/>
  <c r="T244" i="5"/>
  <c r="U244" i="5"/>
  <c r="AE244" i="5" s="1"/>
  <c r="V244" i="5"/>
  <c r="W244" i="5"/>
  <c r="X244" i="5"/>
  <c r="Y244" i="5"/>
  <c r="Z244" i="5"/>
  <c r="AA244" i="5"/>
  <c r="AB244" i="5"/>
  <c r="AC244" i="5"/>
  <c r="AD244" i="5"/>
  <c r="S245" i="5"/>
  <c r="T245" i="5"/>
  <c r="U245" i="5"/>
  <c r="AE245" i="5" s="1"/>
  <c r="V245" i="5"/>
  <c r="W245" i="5"/>
  <c r="X245" i="5"/>
  <c r="Y245" i="5"/>
  <c r="Z245" i="5"/>
  <c r="AA245" i="5"/>
  <c r="AB245" i="5"/>
  <c r="AC245" i="5"/>
  <c r="AD245" i="5"/>
  <c r="S246" i="5"/>
  <c r="T246" i="5"/>
  <c r="U246" i="5"/>
  <c r="AE246" i="5" s="1"/>
  <c r="V246" i="5"/>
  <c r="W246" i="5"/>
  <c r="X246" i="5"/>
  <c r="Y246" i="5"/>
  <c r="Z246" i="5"/>
  <c r="AA246" i="5"/>
  <c r="AB246" i="5"/>
  <c r="AC246" i="5"/>
  <c r="AD246" i="5"/>
  <c r="S247" i="5"/>
  <c r="T247" i="5"/>
  <c r="U247" i="5"/>
  <c r="AE247" i="5" s="1"/>
  <c r="V247" i="5"/>
  <c r="W247" i="5"/>
  <c r="X247" i="5"/>
  <c r="Y247" i="5"/>
  <c r="Z247" i="5"/>
  <c r="AA247" i="5"/>
  <c r="AB247" i="5"/>
  <c r="AC247" i="5"/>
  <c r="AD247" i="5"/>
  <c r="S248" i="5"/>
  <c r="T248" i="5"/>
  <c r="U248" i="5"/>
  <c r="AE248" i="5" s="1"/>
  <c r="V248" i="5"/>
  <c r="W248" i="5"/>
  <c r="X248" i="5"/>
  <c r="Y248" i="5"/>
  <c r="Z248" i="5"/>
  <c r="AA248" i="5"/>
  <c r="AB248" i="5"/>
  <c r="AC248" i="5"/>
  <c r="AD248" i="5"/>
  <c r="G249" i="5"/>
  <c r="H249" i="5"/>
  <c r="M249" i="5"/>
  <c r="N249" i="5"/>
  <c r="O249" i="5"/>
  <c r="P249" i="5"/>
  <c r="S251" i="5"/>
  <c r="T251" i="5"/>
  <c r="U251" i="5"/>
  <c r="AE251" i="5" s="1"/>
  <c r="V251" i="5"/>
  <c r="W251" i="5"/>
  <c r="X251" i="5"/>
  <c r="Y251" i="5"/>
  <c r="Z251" i="5"/>
  <c r="AA251" i="5"/>
  <c r="AB251" i="5"/>
  <c r="AC251" i="5"/>
  <c r="AD251" i="5"/>
  <c r="S252" i="5"/>
  <c r="T252" i="5"/>
  <c r="U252" i="5"/>
  <c r="AE252" i="5" s="1"/>
  <c r="V252" i="5"/>
  <c r="W252" i="5"/>
  <c r="X252" i="5"/>
  <c r="Y252" i="5"/>
  <c r="Z252" i="5"/>
  <c r="AA252" i="5"/>
  <c r="AB252" i="5"/>
  <c r="AC252" i="5"/>
  <c r="AD252" i="5"/>
  <c r="S253" i="5"/>
  <c r="T253" i="5"/>
  <c r="U253" i="5"/>
  <c r="AE253" i="5" s="1"/>
  <c r="V253" i="5"/>
  <c r="W253" i="5"/>
  <c r="X253" i="5"/>
  <c r="Y253" i="5"/>
  <c r="Z253" i="5"/>
  <c r="AA253" i="5"/>
  <c r="AB253" i="5"/>
  <c r="AC253" i="5"/>
  <c r="AD253" i="5"/>
  <c r="S254" i="5"/>
  <c r="T254" i="5"/>
  <c r="U254" i="5"/>
  <c r="AE254" i="5" s="1"/>
  <c r="V254" i="5"/>
  <c r="W254" i="5"/>
  <c r="X254" i="5"/>
  <c r="Y254" i="5"/>
  <c r="Z254" i="5"/>
  <c r="AA254" i="5"/>
  <c r="AB254" i="5"/>
  <c r="AC254" i="5"/>
  <c r="AD254" i="5"/>
  <c r="S255" i="5"/>
  <c r="T255" i="5"/>
  <c r="U255" i="5"/>
  <c r="AE255" i="5" s="1"/>
  <c r="V255" i="5"/>
  <c r="W255" i="5"/>
  <c r="X255" i="5"/>
  <c r="Y255" i="5"/>
  <c r="Z255" i="5"/>
  <c r="AA255" i="5"/>
  <c r="AB255" i="5"/>
  <c r="AC255" i="5"/>
  <c r="AD255" i="5"/>
  <c r="S256" i="5"/>
  <c r="T256" i="5"/>
  <c r="U256" i="5"/>
  <c r="AE256" i="5" s="1"/>
  <c r="V256" i="5"/>
  <c r="W256" i="5"/>
  <c r="X256" i="5"/>
  <c r="Y256" i="5"/>
  <c r="Z256" i="5"/>
  <c r="AA256" i="5"/>
  <c r="AB256" i="5"/>
  <c r="AC256" i="5"/>
  <c r="AD256" i="5"/>
  <c r="S257" i="5"/>
  <c r="T257" i="5"/>
  <c r="U257" i="5"/>
  <c r="AE257" i="5" s="1"/>
  <c r="V257" i="5"/>
  <c r="W257" i="5"/>
  <c r="X257" i="5"/>
  <c r="Y257" i="5"/>
  <c r="Z257" i="5"/>
  <c r="AA257" i="5"/>
  <c r="AB257" i="5"/>
  <c r="AC257" i="5"/>
  <c r="AD257" i="5"/>
  <c r="S258" i="5"/>
  <c r="T258" i="5"/>
  <c r="U258" i="5"/>
  <c r="AE258" i="5" s="1"/>
  <c r="V258" i="5"/>
  <c r="W258" i="5"/>
  <c r="X258" i="5"/>
  <c r="Y258" i="5"/>
  <c r="Z258" i="5"/>
  <c r="AA258" i="5"/>
  <c r="AB258" i="5"/>
  <c r="AC258" i="5"/>
  <c r="AD258" i="5"/>
  <c r="S259" i="5"/>
  <c r="T259" i="5"/>
  <c r="U259" i="5"/>
  <c r="AE259" i="5" s="1"/>
  <c r="V259" i="5"/>
  <c r="W259" i="5"/>
  <c r="X259" i="5"/>
  <c r="Y259" i="5"/>
  <c r="Z259" i="5"/>
  <c r="AA259" i="5"/>
  <c r="AB259" i="5"/>
  <c r="AC259" i="5"/>
  <c r="AD259" i="5"/>
  <c r="S260" i="5"/>
  <c r="T260" i="5"/>
  <c r="U260" i="5"/>
  <c r="AE260" i="5" s="1"/>
  <c r="V260" i="5"/>
  <c r="W260" i="5"/>
  <c r="X260" i="5"/>
  <c r="Y260" i="5"/>
  <c r="Z260" i="5"/>
  <c r="AA260" i="5"/>
  <c r="AB260" i="5"/>
  <c r="AC260" i="5"/>
  <c r="AD260" i="5"/>
  <c r="S261" i="5"/>
  <c r="T261" i="5"/>
  <c r="U261" i="5"/>
  <c r="AE261" i="5" s="1"/>
  <c r="V261" i="5"/>
  <c r="W261" i="5"/>
  <c r="X261" i="5"/>
  <c r="Y261" i="5"/>
  <c r="Z261" i="5"/>
  <c r="AA261" i="5"/>
  <c r="AB261" i="5"/>
  <c r="AC261" i="5"/>
  <c r="AD261" i="5"/>
  <c r="S262" i="5"/>
  <c r="T262" i="5"/>
  <c r="U262" i="5"/>
  <c r="AE262" i="5" s="1"/>
  <c r="V262" i="5"/>
  <c r="W262" i="5"/>
  <c r="X262" i="5"/>
  <c r="Y262" i="5"/>
  <c r="Z262" i="5"/>
  <c r="AA262" i="5"/>
  <c r="AB262" i="5"/>
  <c r="AC262" i="5"/>
  <c r="AD262" i="5"/>
  <c r="S263" i="5"/>
  <c r="T263" i="5"/>
  <c r="U263" i="5"/>
  <c r="AE263" i="5" s="1"/>
  <c r="V263" i="5"/>
  <c r="W263" i="5"/>
  <c r="X263" i="5"/>
  <c r="Y263" i="5"/>
  <c r="Z263" i="5"/>
  <c r="AA263" i="5"/>
  <c r="AB263" i="5"/>
  <c r="AC263" i="5"/>
  <c r="AD263" i="5"/>
  <c r="S264" i="5"/>
  <c r="T264" i="5"/>
  <c r="U264" i="5"/>
  <c r="AE264" i="5" s="1"/>
  <c r="V264" i="5"/>
  <c r="W264" i="5"/>
  <c r="X264" i="5"/>
  <c r="Y264" i="5"/>
  <c r="Z264" i="5"/>
  <c r="AA264" i="5"/>
  <c r="AB264" i="5"/>
  <c r="AC264" i="5"/>
  <c r="AD264" i="5"/>
  <c r="S265" i="5"/>
  <c r="T265" i="5"/>
  <c r="U265" i="5"/>
  <c r="AE265" i="5" s="1"/>
  <c r="V265" i="5"/>
  <c r="W265" i="5"/>
  <c r="X265" i="5"/>
  <c r="Y265" i="5"/>
  <c r="Z265" i="5"/>
  <c r="AA265" i="5"/>
  <c r="AB265" i="5"/>
  <c r="AC265" i="5"/>
  <c r="AD265" i="5"/>
  <c r="S266" i="5"/>
  <c r="T266" i="5"/>
  <c r="U266" i="5"/>
  <c r="AE266" i="5" s="1"/>
  <c r="V266" i="5"/>
  <c r="W266" i="5"/>
  <c r="X266" i="5"/>
  <c r="Y266" i="5"/>
  <c r="Z266" i="5"/>
  <c r="AA266" i="5"/>
  <c r="AB266" i="5"/>
  <c r="AC266" i="5"/>
  <c r="AD266" i="5"/>
  <c r="S267" i="5"/>
  <c r="T267" i="5"/>
  <c r="U267" i="5"/>
  <c r="AE267" i="5" s="1"/>
  <c r="V267" i="5"/>
  <c r="W267" i="5"/>
  <c r="X267" i="5"/>
  <c r="Y267" i="5"/>
  <c r="Z267" i="5"/>
  <c r="AA267" i="5"/>
  <c r="AB267" i="5"/>
  <c r="AC267" i="5"/>
  <c r="AD267" i="5"/>
  <c r="S268" i="5"/>
  <c r="T268" i="5"/>
  <c r="U268" i="5"/>
  <c r="AE268" i="5" s="1"/>
  <c r="V268" i="5"/>
  <c r="W268" i="5"/>
  <c r="X268" i="5"/>
  <c r="Y268" i="5"/>
  <c r="Z268" i="5"/>
  <c r="AA268" i="5"/>
  <c r="AB268" i="5"/>
  <c r="AC268" i="5"/>
  <c r="AD268" i="5"/>
  <c r="S269" i="5"/>
  <c r="T269" i="5"/>
  <c r="U269" i="5"/>
  <c r="AE269" i="5" s="1"/>
  <c r="V269" i="5"/>
  <c r="W269" i="5"/>
  <c r="X269" i="5"/>
  <c r="Y269" i="5"/>
  <c r="Z269" i="5"/>
  <c r="AA269" i="5"/>
  <c r="AB269" i="5"/>
  <c r="AC269" i="5"/>
  <c r="AD269" i="5"/>
  <c r="S270" i="5"/>
  <c r="T270" i="5"/>
  <c r="U270" i="5"/>
  <c r="AE270" i="5" s="1"/>
  <c r="V270" i="5"/>
  <c r="W270" i="5"/>
  <c r="X270" i="5"/>
  <c r="Y270" i="5"/>
  <c r="Z270" i="5"/>
  <c r="AA270" i="5"/>
  <c r="AB270" i="5"/>
  <c r="AC270" i="5"/>
  <c r="AD270" i="5"/>
  <c r="S271" i="5"/>
  <c r="T271" i="5"/>
  <c r="U271" i="5"/>
  <c r="AE271" i="5" s="1"/>
  <c r="V271" i="5"/>
  <c r="W271" i="5"/>
  <c r="X271" i="5"/>
  <c r="Y271" i="5"/>
  <c r="Z271" i="5"/>
  <c r="AA271" i="5"/>
  <c r="AB271" i="5"/>
  <c r="AC271" i="5"/>
  <c r="AD271" i="5"/>
  <c r="S272" i="5"/>
  <c r="T272" i="5"/>
  <c r="U272" i="5"/>
  <c r="AE272" i="5" s="1"/>
  <c r="V272" i="5"/>
  <c r="W272" i="5"/>
  <c r="X272" i="5"/>
  <c r="Y272" i="5"/>
  <c r="Z272" i="5"/>
  <c r="AA272" i="5"/>
  <c r="AB272" i="5"/>
  <c r="AC272" i="5"/>
  <c r="AD272" i="5"/>
  <c r="S273" i="5"/>
  <c r="T273" i="5"/>
  <c r="U273" i="5"/>
  <c r="AE273" i="5" s="1"/>
  <c r="V273" i="5"/>
  <c r="W273" i="5"/>
  <c r="X273" i="5"/>
  <c r="Y273" i="5"/>
  <c r="Z273" i="5"/>
  <c r="AA273" i="5"/>
  <c r="AB273" i="5"/>
  <c r="AC273" i="5"/>
  <c r="AD273" i="5"/>
  <c r="S274" i="5"/>
  <c r="T274" i="5"/>
  <c r="U274" i="5"/>
  <c r="AE274" i="5" s="1"/>
  <c r="V274" i="5"/>
  <c r="W274" i="5"/>
  <c r="X274" i="5"/>
  <c r="Y274" i="5"/>
  <c r="Z274" i="5"/>
  <c r="AA274" i="5"/>
  <c r="AB274" i="5"/>
  <c r="AC274" i="5"/>
  <c r="AD274" i="5"/>
  <c r="S275" i="5"/>
  <c r="T275" i="5"/>
  <c r="U275" i="5"/>
  <c r="AE275" i="5" s="1"/>
  <c r="V275" i="5"/>
  <c r="W275" i="5"/>
  <c r="X275" i="5"/>
  <c r="Y275" i="5"/>
  <c r="Z275" i="5"/>
  <c r="AA275" i="5"/>
  <c r="AB275" i="5"/>
  <c r="AC275" i="5"/>
  <c r="AD275" i="5"/>
  <c r="S276" i="5"/>
  <c r="T276" i="5"/>
  <c r="U276" i="5"/>
  <c r="AE276" i="5" s="1"/>
  <c r="V276" i="5"/>
  <c r="W276" i="5"/>
  <c r="X276" i="5"/>
  <c r="Y276" i="5"/>
  <c r="Z276" i="5"/>
  <c r="AA276" i="5"/>
  <c r="AB276" i="5"/>
  <c r="AC276" i="5"/>
  <c r="AD276" i="5"/>
  <c r="S277" i="5"/>
  <c r="T277" i="5"/>
  <c r="U277" i="5"/>
  <c r="AE277" i="5" s="1"/>
  <c r="V277" i="5"/>
  <c r="W277" i="5"/>
  <c r="X277" i="5"/>
  <c r="Y277" i="5"/>
  <c r="Z277" i="5"/>
  <c r="AA277" i="5"/>
  <c r="AB277" i="5"/>
  <c r="AC277" i="5"/>
  <c r="AD277" i="5"/>
  <c r="S278" i="5"/>
  <c r="T278" i="5"/>
  <c r="U278" i="5"/>
  <c r="AE278" i="5" s="1"/>
  <c r="V278" i="5"/>
  <c r="W278" i="5"/>
  <c r="X278" i="5"/>
  <c r="Y278" i="5"/>
  <c r="Z278" i="5"/>
  <c r="AA278" i="5"/>
  <c r="AB278" i="5"/>
  <c r="AC278" i="5"/>
  <c r="AD278" i="5"/>
  <c r="S279" i="5"/>
  <c r="T279" i="5"/>
  <c r="U279" i="5"/>
  <c r="AE279" i="5" s="1"/>
  <c r="V279" i="5"/>
  <c r="W279" i="5"/>
  <c r="X279" i="5"/>
  <c r="Y279" i="5"/>
  <c r="Z279" i="5"/>
  <c r="AA279" i="5"/>
  <c r="AB279" i="5"/>
  <c r="AC279" i="5"/>
  <c r="AD279" i="5"/>
  <c r="S280" i="5"/>
  <c r="T280" i="5"/>
  <c r="U280" i="5"/>
  <c r="AE280" i="5" s="1"/>
  <c r="V280" i="5"/>
  <c r="W280" i="5"/>
  <c r="X280" i="5"/>
  <c r="Y280" i="5"/>
  <c r="Z280" i="5"/>
  <c r="AA280" i="5"/>
  <c r="AB280" i="5"/>
  <c r="AC280" i="5"/>
  <c r="AD280" i="5"/>
  <c r="S281" i="5"/>
  <c r="T281" i="5"/>
  <c r="U281" i="5"/>
  <c r="AE281" i="5" s="1"/>
  <c r="V281" i="5"/>
  <c r="W281" i="5"/>
  <c r="X281" i="5"/>
  <c r="Y281" i="5"/>
  <c r="Z281" i="5"/>
  <c r="AA281" i="5"/>
  <c r="AB281" i="5"/>
  <c r="AC281" i="5"/>
  <c r="AD281" i="5"/>
  <c r="S282" i="5"/>
  <c r="T282" i="5"/>
  <c r="U282" i="5"/>
  <c r="AE282" i="5" s="1"/>
  <c r="V282" i="5"/>
  <c r="W282" i="5"/>
  <c r="X282" i="5"/>
  <c r="Y282" i="5"/>
  <c r="Z282" i="5"/>
  <c r="AA282" i="5"/>
  <c r="AB282" i="5"/>
  <c r="AC282" i="5"/>
  <c r="AD282" i="5"/>
  <c r="S283" i="5"/>
  <c r="T283" i="5"/>
  <c r="U283" i="5"/>
  <c r="AE283" i="5" s="1"/>
  <c r="V283" i="5"/>
  <c r="W283" i="5"/>
  <c r="X283" i="5"/>
  <c r="Y283" i="5"/>
  <c r="Z283" i="5"/>
  <c r="AA283" i="5"/>
  <c r="AB283" i="5"/>
  <c r="AC283" i="5"/>
  <c r="AD283" i="5"/>
  <c r="S284" i="5"/>
  <c r="T284" i="5"/>
  <c r="U284" i="5"/>
  <c r="AE284" i="5" s="1"/>
  <c r="V284" i="5"/>
  <c r="W284" i="5"/>
  <c r="X284" i="5"/>
  <c r="Y284" i="5"/>
  <c r="Z284" i="5"/>
  <c r="AA284" i="5"/>
  <c r="AB284" i="5"/>
  <c r="AC284" i="5"/>
  <c r="AD284" i="5"/>
  <c r="S285" i="5"/>
  <c r="T285" i="5"/>
  <c r="U285" i="5"/>
  <c r="AE285" i="5" s="1"/>
  <c r="V285" i="5"/>
  <c r="W285" i="5"/>
  <c r="X285" i="5"/>
  <c r="Y285" i="5"/>
  <c r="Z285" i="5"/>
  <c r="AA285" i="5"/>
  <c r="AB285" i="5"/>
  <c r="AC285" i="5"/>
  <c r="AD285" i="5"/>
  <c r="S286" i="5"/>
  <c r="T286" i="5"/>
  <c r="U286" i="5"/>
  <c r="AE286" i="5" s="1"/>
  <c r="V286" i="5"/>
  <c r="W286" i="5"/>
  <c r="X286" i="5"/>
  <c r="Y286" i="5"/>
  <c r="Z286" i="5"/>
  <c r="AA286" i="5"/>
  <c r="AB286" i="5"/>
  <c r="AC286" i="5"/>
  <c r="AD286" i="5"/>
  <c r="S287" i="5"/>
  <c r="T287" i="5"/>
  <c r="U287" i="5"/>
  <c r="AE287" i="5" s="1"/>
  <c r="V287" i="5"/>
  <c r="W287" i="5"/>
  <c r="X287" i="5"/>
  <c r="Y287" i="5"/>
  <c r="Z287" i="5"/>
  <c r="AA287" i="5"/>
  <c r="AB287" i="5"/>
  <c r="AC287" i="5"/>
  <c r="AD287" i="5"/>
  <c r="S288" i="5"/>
  <c r="T288" i="5"/>
  <c r="U288" i="5"/>
  <c r="AE288" i="5" s="1"/>
  <c r="V288" i="5"/>
  <c r="W288" i="5"/>
  <c r="X288" i="5"/>
  <c r="Y288" i="5"/>
  <c r="Z288" i="5"/>
  <c r="AA288" i="5"/>
  <c r="AB288" i="5"/>
  <c r="AC288" i="5"/>
  <c r="AD288" i="5"/>
  <c r="S289" i="5"/>
  <c r="T289" i="5"/>
  <c r="U289" i="5"/>
  <c r="AE289" i="5" s="1"/>
  <c r="V289" i="5"/>
  <c r="W289" i="5"/>
  <c r="X289" i="5"/>
  <c r="Y289" i="5"/>
  <c r="Z289" i="5"/>
  <c r="AA289" i="5"/>
  <c r="AB289" i="5"/>
  <c r="AC289" i="5"/>
  <c r="AD289" i="5"/>
  <c r="S290" i="5"/>
  <c r="T290" i="5"/>
  <c r="U290" i="5"/>
  <c r="AE290" i="5" s="1"/>
  <c r="V290" i="5"/>
  <c r="W290" i="5"/>
  <c r="X290" i="5"/>
  <c r="Y290" i="5"/>
  <c r="Z290" i="5"/>
  <c r="AA290" i="5"/>
  <c r="AB290" i="5"/>
  <c r="AC290" i="5"/>
  <c r="AD290" i="5"/>
  <c r="S291" i="5"/>
  <c r="T291" i="5"/>
  <c r="U291" i="5"/>
  <c r="AE291" i="5" s="1"/>
  <c r="V291" i="5"/>
  <c r="W291" i="5"/>
  <c r="X291" i="5"/>
  <c r="Y291" i="5"/>
  <c r="Z291" i="5"/>
  <c r="AA291" i="5"/>
  <c r="AB291" i="5"/>
  <c r="AC291" i="5"/>
  <c r="AD291" i="5"/>
  <c r="S292" i="5"/>
  <c r="T292" i="5"/>
  <c r="U292" i="5"/>
  <c r="AE292" i="5" s="1"/>
  <c r="V292" i="5"/>
  <c r="W292" i="5"/>
  <c r="X292" i="5"/>
  <c r="Y292" i="5"/>
  <c r="Z292" i="5"/>
  <c r="AA292" i="5"/>
  <c r="AB292" i="5"/>
  <c r="AC292" i="5"/>
  <c r="AD292" i="5"/>
  <c r="S293" i="5"/>
  <c r="T293" i="5"/>
  <c r="U293" i="5"/>
  <c r="AE293" i="5" s="1"/>
  <c r="V293" i="5"/>
  <c r="W293" i="5"/>
  <c r="X293" i="5"/>
  <c r="Y293" i="5"/>
  <c r="Z293" i="5"/>
  <c r="AA293" i="5"/>
  <c r="AB293" i="5"/>
  <c r="AC293" i="5"/>
  <c r="AD293" i="5"/>
  <c r="S294" i="5"/>
  <c r="T294" i="5"/>
  <c r="U294" i="5"/>
  <c r="AE294" i="5" s="1"/>
  <c r="V294" i="5"/>
  <c r="W294" i="5"/>
  <c r="X294" i="5"/>
  <c r="Y294" i="5"/>
  <c r="Z294" i="5"/>
  <c r="AA294" i="5"/>
  <c r="AB294" i="5"/>
  <c r="AC294" i="5"/>
  <c r="AD294" i="5"/>
  <c r="S295" i="5"/>
  <c r="T295" i="5"/>
  <c r="U295" i="5"/>
  <c r="AE295" i="5" s="1"/>
  <c r="V295" i="5"/>
  <c r="W295" i="5"/>
  <c r="X295" i="5"/>
  <c r="Y295" i="5"/>
  <c r="Z295" i="5"/>
  <c r="AA295" i="5"/>
  <c r="AB295" i="5"/>
  <c r="AC295" i="5"/>
  <c r="AD295" i="5"/>
  <c r="S296" i="5"/>
  <c r="T296" i="5"/>
  <c r="U296" i="5"/>
  <c r="AE296" i="5" s="1"/>
  <c r="V296" i="5"/>
  <c r="W296" i="5"/>
  <c r="X296" i="5"/>
  <c r="Y296" i="5"/>
  <c r="Z296" i="5"/>
  <c r="AA296" i="5"/>
  <c r="AB296" i="5"/>
  <c r="AC296" i="5"/>
  <c r="AD296" i="5"/>
  <c r="S297" i="5"/>
  <c r="T297" i="5"/>
  <c r="U297" i="5"/>
  <c r="AE297" i="5" s="1"/>
  <c r="V297" i="5"/>
  <c r="W297" i="5"/>
  <c r="X297" i="5"/>
  <c r="Y297" i="5"/>
  <c r="Z297" i="5"/>
  <c r="AA297" i="5"/>
  <c r="AB297" i="5"/>
  <c r="AC297" i="5"/>
  <c r="AD297" i="5"/>
  <c r="S298" i="5"/>
  <c r="T298" i="5"/>
  <c r="U298" i="5"/>
  <c r="AE298" i="5" s="1"/>
  <c r="V298" i="5"/>
  <c r="W298" i="5"/>
  <c r="X298" i="5"/>
  <c r="Y298" i="5"/>
  <c r="Z298" i="5"/>
  <c r="AA298" i="5"/>
  <c r="AB298" i="5"/>
  <c r="AC298" i="5"/>
  <c r="AD298" i="5"/>
  <c r="S299" i="5"/>
  <c r="T299" i="5"/>
  <c r="U299" i="5"/>
  <c r="AE299" i="5" s="1"/>
  <c r="V299" i="5"/>
  <c r="W299" i="5"/>
  <c r="X299" i="5"/>
  <c r="Y299" i="5"/>
  <c r="Z299" i="5"/>
  <c r="AA299" i="5"/>
  <c r="AB299" i="5"/>
  <c r="AC299" i="5"/>
  <c r="AD299" i="5"/>
  <c r="S300" i="5"/>
  <c r="T300" i="5"/>
  <c r="U300" i="5"/>
  <c r="AE300" i="5" s="1"/>
  <c r="V300" i="5"/>
  <c r="W300" i="5"/>
  <c r="X300" i="5"/>
  <c r="Y300" i="5"/>
  <c r="Z300" i="5"/>
  <c r="AA300" i="5"/>
  <c r="AB300" i="5"/>
  <c r="AC300" i="5"/>
  <c r="AD300" i="5"/>
  <c r="S301" i="5"/>
  <c r="T301" i="5"/>
  <c r="U301" i="5"/>
  <c r="AE301" i="5" s="1"/>
  <c r="V301" i="5"/>
  <c r="W301" i="5"/>
  <c r="X301" i="5"/>
  <c r="Y301" i="5"/>
  <c r="Z301" i="5"/>
  <c r="AA301" i="5"/>
  <c r="AB301" i="5"/>
  <c r="AC301" i="5"/>
  <c r="AD301" i="5"/>
  <c r="S302" i="5"/>
  <c r="T302" i="5"/>
  <c r="U302" i="5"/>
  <c r="AE302" i="5" s="1"/>
  <c r="V302" i="5"/>
  <c r="W302" i="5"/>
  <c r="X302" i="5"/>
  <c r="Y302" i="5"/>
  <c r="Z302" i="5"/>
  <c r="AA302" i="5"/>
  <c r="AB302" i="5"/>
  <c r="AC302" i="5"/>
  <c r="AD302" i="5"/>
  <c r="S303" i="5"/>
  <c r="T303" i="5"/>
  <c r="U303" i="5"/>
  <c r="AE303" i="5" s="1"/>
  <c r="V303" i="5"/>
  <c r="W303" i="5"/>
  <c r="X303" i="5"/>
  <c r="Y303" i="5"/>
  <c r="Z303" i="5"/>
  <c r="AA303" i="5"/>
  <c r="AB303" i="5"/>
  <c r="AC303" i="5"/>
  <c r="AD303" i="5"/>
  <c r="S304" i="5"/>
  <c r="T304" i="5"/>
  <c r="U304" i="5"/>
  <c r="AE304" i="5" s="1"/>
  <c r="V304" i="5"/>
  <c r="W304" i="5"/>
  <c r="X304" i="5"/>
  <c r="Y304" i="5"/>
  <c r="Z304" i="5"/>
  <c r="AA304" i="5"/>
  <c r="AB304" i="5"/>
  <c r="AC304" i="5"/>
  <c r="AD304" i="5"/>
  <c r="S305" i="5"/>
  <c r="T305" i="5"/>
  <c r="U305" i="5"/>
  <c r="AE305" i="5" s="1"/>
  <c r="V305" i="5"/>
  <c r="W305" i="5"/>
  <c r="X305" i="5"/>
  <c r="Y305" i="5"/>
  <c r="Z305" i="5"/>
  <c r="AA305" i="5"/>
  <c r="AB305" i="5"/>
  <c r="AC305" i="5"/>
  <c r="AD305" i="5"/>
  <c r="S306" i="5"/>
  <c r="T306" i="5"/>
  <c r="U306" i="5"/>
  <c r="AE306" i="5" s="1"/>
  <c r="V306" i="5"/>
  <c r="W306" i="5"/>
  <c r="X306" i="5"/>
  <c r="Y306" i="5"/>
  <c r="Z306" i="5"/>
  <c r="AA306" i="5"/>
  <c r="AB306" i="5"/>
  <c r="AC306" i="5"/>
  <c r="AD306" i="5"/>
  <c r="S307" i="5"/>
  <c r="T307" i="5"/>
  <c r="U307" i="5"/>
  <c r="AE307" i="5" s="1"/>
  <c r="V307" i="5"/>
  <c r="W307" i="5"/>
  <c r="X307" i="5"/>
  <c r="Y307" i="5"/>
  <c r="Z307" i="5"/>
  <c r="AA307" i="5"/>
  <c r="AB307" i="5"/>
  <c r="AC307" i="5"/>
  <c r="AD307" i="5"/>
  <c r="S308" i="5"/>
  <c r="T308" i="5"/>
  <c r="U308" i="5"/>
  <c r="AE308" i="5" s="1"/>
  <c r="V308" i="5"/>
  <c r="W308" i="5"/>
  <c r="X308" i="5"/>
  <c r="Y308" i="5"/>
  <c r="Z308" i="5"/>
  <c r="AA308" i="5"/>
  <c r="AB308" i="5"/>
  <c r="AC308" i="5"/>
  <c r="AD308" i="5"/>
  <c r="S309" i="5"/>
  <c r="T309" i="5"/>
  <c r="U309" i="5"/>
  <c r="AE309" i="5" s="1"/>
  <c r="V309" i="5"/>
  <c r="W309" i="5"/>
  <c r="X309" i="5"/>
  <c r="Y309" i="5"/>
  <c r="Z309" i="5"/>
  <c r="AA309" i="5"/>
  <c r="AB309" i="5"/>
  <c r="AC309" i="5"/>
  <c r="AD309" i="5"/>
  <c r="S310" i="5"/>
  <c r="T310" i="5"/>
  <c r="U310" i="5"/>
  <c r="AE310" i="5" s="1"/>
  <c r="V310" i="5"/>
  <c r="W310" i="5"/>
  <c r="X310" i="5"/>
  <c r="Y310" i="5"/>
  <c r="Z310" i="5"/>
  <c r="AA310" i="5"/>
  <c r="AB310" i="5"/>
  <c r="AC310" i="5"/>
  <c r="AD310" i="5"/>
  <c r="S311" i="5"/>
  <c r="T311" i="5"/>
  <c r="U311" i="5"/>
  <c r="AE311" i="5" s="1"/>
  <c r="V311" i="5"/>
  <c r="W311" i="5"/>
  <c r="X311" i="5"/>
  <c r="Y311" i="5"/>
  <c r="Z311" i="5"/>
  <c r="AA311" i="5"/>
  <c r="AB311" i="5"/>
  <c r="AC311" i="5"/>
  <c r="AD311" i="5"/>
  <c r="S312" i="5"/>
  <c r="T312" i="5"/>
  <c r="U312" i="5"/>
  <c r="AE312" i="5" s="1"/>
  <c r="V312" i="5"/>
  <c r="W312" i="5"/>
  <c r="X312" i="5"/>
  <c r="Y312" i="5"/>
  <c r="Z312" i="5"/>
  <c r="AA312" i="5"/>
  <c r="AB312" i="5"/>
  <c r="AC312" i="5"/>
  <c r="AD312" i="5"/>
  <c r="S313" i="5"/>
  <c r="T313" i="5"/>
  <c r="U313" i="5"/>
  <c r="AE313" i="5" s="1"/>
  <c r="V313" i="5"/>
  <c r="W313" i="5"/>
  <c r="X313" i="5"/>
  <c r="Y313" i="5"/>
  <c r="Z313" i="5"/>
  <c r="AA313" i="5"/>
  <c r="AB313" i="5"/>
  <c r="AC313" i="5"/>
  <c r="AD313" i="5"/>
  <c r="S314" i="5"/>
  <c r="T314" i="5"/>
  <c r="U314" i="5"/>
  <c r="AE314" i="5" s="1"/>
  <c r="V314" i="5"/>
  <c r="W314" i="5"/>
  <c r="X314" i="5"/>
  <c r="Y314" i="5"/>
  <c r="Z314" i="5"/>
  <c r="AA314" i="5"/>
  <c r="AB314" i="5"/>
  <c r="AC314" i="5"/>
  <c r="AD314" i="5"/>
  <c r="S315" i="5"/>
  <c r="T315" i="5"/>
  <c r="U315" i="5"/>
  <c r="AE315" i="5" s="1"/>
  <c r="V315" i="5"/>
  <c r="W315" i="5"/>
  <c r="X315" i="5"/>
  <c r="Y315" i="5"/>
  <c r="Z315" i="5"/>
  <c r="AA315" i="5"/>
  <c r="AB315" i="5"/>
  <c r="AC315" i="5"/>
  <c r="AD315" i="5"/>
  <c r="S316" i="5"/>
  <c r="T316" i="5"/>
  <c r="U316" i="5"/>
  <c r="AE316" i="5" s="1"/>
  <c r="V316" i="5"/>
  <c r="W316" i="5"/>
  <c r="X316" i="5"/>
  <c r="Y316" i="5"/>
  <c r="Z316" i="5"/>
  <c r="AA316" i="5"/>
  <c r="AB316" i="5"/>
  <c r="AC316" i="5"/>
  <c r="AD316" i="5"/>
  <c r="S317" i="5"/>
  <c r="T317" i="5"/>
  <c r="U317" i="5"/>
  <c r="AE317" i="5" s="1"/>
  <c r="V317" i="5"/>
  <c r="W317" i="5"/>
  <c r="X317" i="5"/>
  <c r="Y317" i="5"/>
  <c r="Z317" i="5"/>
  <c r="AA317" i="5"/>
  <c r="AB317" i="5"/>
  <c r="AC317" i="5"/>
  <c r="AD317" i="5"/>
  <c r="S318" i="5"/>
  <c r="T318" i="5"/>
  <c r="U318" i="5"/>
  <c r="AE318" i="5" s="1"/>
  <c r="V318" i="5"/>
  <c r="W318" i="5"/>
  <c r="X318" i="5"/>
  <c r="Y318" i="5"/>
  <c r="Z318" i="5"/>
  <c r="AA318" i="5"/>
  <c r="AB318" i="5"/>
  <c r="AC318" i="5"/>
  <c r="AD318" i="5"/>
  <c r="S319" i="5"/>
  <c r="T319" i="5"/>
  <c r="U319" i="5"/>
  <c r="AE319" i="5" s="1"/>
  <c r="V319" i="5"/>
  <c r="W319" i="5"/>
  <c r="X319" i="5"/>
  <c r="Y319" i="5"/>
  <c r="Z319" i="5"/>
  <c r="AA319" i="5"/>
  <c r="AB319" i="5"/>
  <c r="AC319" i="5"/>
  <c r="AD319" i="5"/>
  <c r="S320" i="5"/>
  <c r="T320" i="5"/>
  <c r="U320" i="5"/>
  <c r="AE320" i="5" s="1"/>
  <c r="V320" i="5"/>
  <c r="W320" i="5"/>
  <c r="X320" i="5"/>
  <c r="Y320" i="5"/>
  <c r="Z320" i="5"/>
  <c r="AA320" i="5"/>
  <c r="AB320" i="5"/>
  <c r="AC320" i="5"/>
  <c r="AD320" i="5"/>
  <c r="S321" i="5"/>
  <c r="T321" i="5"/>
  <c r="U321" i="5"/>
  <c r="AE321" i="5" s="1"/>
  <c r="V321" i="5"/>
  <c r="W321" i="5"/>
  <c r="X321" i="5"/>
  <c r="Y321" i="5"/>
  <c r="Z321" i="5"/>
  <c r="AA321" i="5"/>
  <c r="AB321" i="5"/>
  <c r="AC321" i="5"/>
  <c r="AD321" i="5"/>
  <c r="S322" i="5"/>
  <c r="T322" i="5"/>
  <c r="U322" i="5"/>
  <c r="AE322" i="5" s="1"/>
  <c r="V322" i="5"/>
  <c r="W322" i="5"/>
  <c r="X322" i="5"/>
  <c r="Y322" i="5"/>
  <c r="Z322" i="5"/>
  <c r="AA322" i="5"/>
  <c r="AB322" i="5"/>
  <c r="AC322" i="5"/>
  <c r="AD322" i="5"/>
  <c r="S323" i="5"/>
  <c r="T323" i="5"/>
  <c r="U323" i="5"/>
  <c r="AE323" i="5" s="1"/>
  <c r="V323" i="5"/>
  <c r="W323" i="5"/>
  <c r="X323" i="5"/>
  <c r="Y323" i="5"/>
  <c r="Z323" i="5"/>
  <c r="AA323" i="5"/>
  <c r="AB323" i="5"/>
  <c r="AC323" i="5"/>
  <c r="AD323" i="5"/>
  <c r="S324" i="5"/>
  <c r="T324" i="5"/>
  <c r="U324" i="5"/>
  <c r="AE324" i="5" s="1"/>
  <c r="V324" i="5"/>
  <c r="W324" i="5"/>
  <c r="X324" i="5"/>
  <c r="Y324" i="5"/>
  <c r="Z324" i="5"/>
  <c r="AA324" i="5"/>
  <c r="AB324" i="5"/>
  <c r="AC324" i="5"/>
  <c r="AD324" i="5"/>
  <c r="S325" i="5"/>
  <c r="T325" i="5"/>
  <c r="U325" i="5"/>
  <c r="AE325" i="5" s="1"/>
  <c r="V325" i="5"/>
  <c r="W325" i="5"/>
  <c r="X325" i="5"/>
  <c r="Y325" i="5"/>
  <c r="Z325" i="5"/>
  <c r="AA325" i="5"/>
  <c r="AB325" i="5"/>
  <c r="AC325" i="5"/>
  <c r="AD325" i="5"/>
  <c r="S326" i="5"/>
  <c r="T326" i="5"/>
  <c r="U326" i="5"/>
  <c r="AE326" i="5" s="1"/>
  <c r="V326" i="5"/>
  <c r="W326" i="5"/>
  <c r="X326" i="5"/>
  <c r="Y326" i="5"/>
  <c r="Z326" i="5"/>
  <c r="AA326" i="5"/>
  <c r="AB326" i="5"/>
  <c r="AC326" i="5"/>
  <c r="AD326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AF141" i="5" l="1"/>
  <c r="AI141" i="5" s="1"/>
  <c r="AH49" i="6"/>
  <c r="AH99" i="6" s="1"/>
  <c r="AF131" i="5"/>
  <c r="AI131" i="5" s="1"/>
  <c r="AF218" i="5"/>
  <c r="AI218" i="5" s="1"/>
  <c r="AF276" i="5"/>
  <c r="AG276" i="5" s="1"/>
  <c r="AF229" i="5"/>
  <c r="Q47" i="5"/>
  <c r="Q98" i="5" s="1"/>
  <c r="Q96" i="5"/>
  <c r="I47" i="5"/>
  <c r="I98" i="5" s="1"/>
  <c r="I96" i="5"/>
  <c r="H47" i="5"/>
  <c r="H98" i="5" s="1"/>
  <c r="H96" i="5"/>
  <c r="K121" i="5"/>
  <c r="O120" i="5"/>
  <c r="G120" i="5"/>
  <c r="N47" i="5"/>
  <c r="N98" i="5" s="1"/>
  <c r="N96" i="5"/>
  <c r="R121" i="5"/>
  <c r="J121" i="5"/>
  <c r="N120" i="5"/>
  <c r="Q121" i="5"/>
  <c r="I121" i="5"/>
  <c r="M120" i="5"/>
  <c r="P121" i="5"/>
  <c r="H121" i="5"/>
  <c r="L120" i="5"/>
  <c r="S43" i="5"/>
  <c r="G97" i="5"/>
  <c r="O121" i="5"/>
  <c r="G121" i="5"/>
  <c r="K120" i="5"/>
  <c r="P47" i="5"/>
  <c r="P98" i="5" s="1"/>
  <c r="P96" i="5"/>
  <c r="R47" i="5"/>
  <c r="R98" i="5" s="1"/>
  <c r="R96" i="5"/>
  <c r="J47" i="5"/>
  <c r="J98" i="5" s="1"/>
  <c r="J96" i="5"/>
  <c r="N121" i="5"/>
  <c r="R120" i="5"/>
  <c r="J120" i="5"/>
  <c r="AJ50" i="6"/>
  <c r="AJ100" i="6" s="1"/>
  <c r="AJ49" i="6"/>
  <c r="AJ99" i="6" s="1"/>
  <c r="O47" i="5"/>
  <c r="O98" i="5" s="1"/>
  <c r="G47" i="5"/>
  <c r="G98" i="5" s="1"/>
  <c r="L47" i="5"/>
  <c r="L98" i="5" s="1"/>
  <c r="AF214" i="5"/>
  <c r="AG214" i="5" s="1"/>
  <c r="AF197" i="5"/>
  <c r="AG197" i="5" s="1"/>
  <c r="AF193" i="5"/>
  <c r="AG193" i="5" s="1"/>
  <c r="AH193" i="5" s="1"/>
  <c r="AF202" i="5"/>
  <c r="AI202" i="5" s="1"/>
  <c r="AF200" i="5"/>
  <c r="AG200" i="5" s="1"/>
  <c r="AF194" i="5"/>
  <c r="AI194" i="5" s="1"/>
  <c r="AF301" i="5"/>
  <c r="AF297" i="5"/>
  <c r="AG297" i="5" s="1"/>
  <c r="AF233" i="5"/>
  <c r="AG233" i="5" s="1"/>
  <c r="AH233" i="5" s="1"/>
  <c r="AJ233" i="5" s="1"/>
  <c r="T222" i="5"/>
  <c r="AF288" i="5"/>
  <c r="AG288" i="5" s="1"/>
  <c r="AF145" i="5"/>
  <c r="AI145" i="5" s="1"/>
  <c r="AF135" i="5"/>
  <c r="AI135" i="5" s="1"/>
  <c r="G138" i="5"/>
  <c r="S138" i="5" s="1"/>
  <c r="K74" i="5"/>
  <c r="AF189" i="5"/>
  <c r="AI189" i="5" s="1"/>
  <c r="AF185" i="5"/>
  <c r="AI185" i="5" s="1"/>
  <c r="AF326" i="5"/>
  <c r="AG326" i="5" s="1"/>
  <c r="AF161" i="5"/>
  <c r="AG161" i="5" s="1"/>
  <c r="AH161" i="5" s="1"/>
  <c r="K94" i="5"/>
  <c r="K67" i="5"/>
  <c r="AF129" i="5"/>
  <c r="AI129" i="5" s="1"/>
  <c r="AF259" i="5"/>
  <c r="AG259" i="5" s="1"/>
  <c r="AH259" i="5" s="1"/>
  <c r="AJ259" i="5" s="1"/>
  <c r="AF257" i="5"/>
  <c r="AG257" i="5" s="1"/>
  <c r="AF255" i="5"/>
  <c r="AG255" i="5" s="1"/>
  <c r="AF253" i="5"/>
  <c r="AG253" i="5" s="1"/>
  <c r="AH253" i="5" s="1"/>
  <c r="AJ253" i="5" s="1"/>
  <c r="AF251" i="5"/>
  <c r="AF168" i="5"/>
  <c r="AF164" i="5"/>
  <c r="AI164" i="5" s="1"/>
  <c r="AF125" i="5"/>
  <c r="AI125" i="5" s="1"/>
  <c r="K38" i="5"/>
  <c r="AF319" i="5"/>
  <c r="AI319" i="5" s="1"/>
  <c r="AF307" i="5"/>
  <c r="AG307" i="5" s="1"/>
  <c r="AF303" i="5"/>
  <c r="AG303" i="5" s="1"/>
  <c r="AF213" i="5"/>
  <c r="AI213" i="5" s="1"/>
  <c r="AF195" i="5"/>
  <c r="AG195" i="5" s="1"/>
  <c r="AF156" i="5"/>
  <c r="AF154" i="5"/>
  <c r="AI154" i="5" s="1"/>
  <c r="AF148" i="5"/>
  <c r="AG148" i="5" s="1"/>
  <c r="AH148" i="5" s="1"/>
  <c r="AJ148" i="5" s="1"/>
  <c r="AF146" i="5"/>
  <c r="AG146" i="5" s="1"/>
  <c r="AH146" i="5" s="1"/>
  <c r="AJ146" i="5" s="1"/>
  <c r="K76" i="5"/>
  <c r="T19" i="5"/>
  <c r="AF177" i="5"/>
  <c r="AG177" i="5" s="1"/>
  <c r="AH177" i="5" s="1"/>
  <c r="AF284" i="5"/>
  <c r="AI284" i="5" s="1"/>
  <c r="AF226" i="5"/>
  <c r="AI226" i="5" s="1"/>
  <c r="AF224" i="5"/>
  <c r="AG224" i="5" s="1"/>
  <c r="AF212" i="5"/>
  <c r="AG212" i="5" s="1"/>
  <c r="AF178" i="5"/>
  <c r="AI178" i="5" s="1"/>
  <c r="AF153" i="5"/>
  <c r="AG153" i="5" s="1"/>
  <c r="AH153" i="5" s="1"/>
  <c r="AG301" i="5"/>
  <c r="AH301" i="5" s="1"/>
  <c r="AJ301" i="5" s="1"/>
  <c r="AF315" i="5"/>
  <c r="AG315" i="5" s="1"/>
  <c r="AF313" i="5"/>
  <c r="AG313" i="5" s="1"/>
  <c r="AH313" i="5" s="1"/>
  <c r="AF311" i="5"/>
  <c r="AG311" i="5" s="1"/>
  <c r="AH311" i="5" s="1"/>
  <c r="AJ311" i="5" s="1"/>
  <c r="AF309" i="5"/>
  <c r="AF280" i="5"/>
  <c r="AG280" i="5" s="1"/>
  <c r="AH280" i="5" s="1"/>
  <c r="AJ280" i="5" s="1"/>
  <c r="AF241" i="5"/>
  <c r="AI241" i="5" s="1"/>
  <c r="AF237" i="5"/>
  <c r="AG237" i="5" s="1"/>
  <c r="AH237" i="5" s="1"/>
  <c r="AJ237" i="5" s="1"/>
  <c r="AF181" i="5"/>
  <c r="AG181" i="5" s="1"/>
  <c r="AH181" i="5" s="1"/>
  <c r="AJ181" i="5" s="1"/>
  <c r="U327" i="5"/>
  <c r="AE327" i="5" s="1"/>
  <c r="AF299" i="5"/>
  <c r="AG299" i="5" s="1"/>
  <c r="AH299" i="5" s="1"/>
  <c r="AF295" i="5"/>
  <c r="AG295" i="5" s="1"/>
  <c r="AH295" i="5" s="1"/>
  <c r="AF179" i="5"/>
  <c r="AG179" i="5" s="1"/>
  <c r="AH179" i="5" s="1"/>
  <c r="AJ179" i="5" s="1"/>
  <c r="AF170" i="5"/>
  <c r="AI170" i="5" s="1"/>
  <c r="AF155" i="5"/>
  <c r="AG155" i="5" s="1"/>
  <c r="AH155" i="5" s="1"/>
  <c r="AF133" i="5"/>
  <c r="AI133" i="5" s="1"/>
  <c r="AF312" i="5"/>
  <c r="AI312" i="5" s="1"/>
  <c r="AF305" i="5"/>
  <c r="AG305" i="5" s="1"/>
  <c r="AH305" i="5" s="1"/>
  <c r="AF282" i="5"/>
  <c r="AF188" i="5"/>
  <c r="AI188" i="5" s="1"/>
  <c r="AF186" i="5"/>
  <c r="AI186" i="5" s="1"/>
  <c r="AF184" i="5"/>
  <c r="AI184" i="5" s="1"/>
  <c r="AG251" i="5"/>
  <c r="U249" i="5"/>
  <c r="AE249" i="5" s="1"/>
  <c r="AF245" i="5"/>
  <c r="AG229" i="5"/>
  <c r="AF196" i="5"/>
  <c r="AI196" i="5" s="1"/>
  <c r="AF172" i="5"/>
  <c r="AI172" i="5" s="1"/>
  <c r="AF163" i="5"/>
  <c r="AG163" i="5" s="1"/>
  <c r="AH163" i="5" s="1"/>
  <c r="AF159" i="5"/>
  <c r="AI159" i="5" s="1"/>
  <c r="AF127" i="5"/>
  <c r="AI127" i="5" s="1"/>
  <c r="Q44" i="5"/>
  <c r="I44" i="5"/>
  <c r="AF317" i="5"/>
  <c r="AG317" i="5" s="1"/>
  <c r="AI288" i="5"/>
  <c r="AG245" i="5"/>
  <c r="AH245" i="5" s="1"/>
  <c r="AJ245" i="5" s="1"/>
  <c r="AF187" i="5"/>
  <c r="AG187" i="5" s="1"/>
  <c r="AH187" i="5" s="1"/>
  <c r="AJ187" i="5" s="1"/>
  <c r="AF160" i="5"/>
  <c r="AF152" i="5"/>
  <c r="AG152" i="5" s="1"/>
  <c r="AF150" i="5"/>
  <c r="AG150" i="5" s="1"/>
  <c r="AF144" i="5"/>
  <c r="AI144" i="5" s="1"/>
  <c r="Q46" i="5"/>
  <c r="AH307" i="5"/>
  <c r="AJ307" i="5" s="1"/>
  <c r="V222" i="5"/>
  <c r="AF286" i="5"/>
  <c r="AI286" i="5" s="1"/>
  <c r="AF323" i="5"/>
  <c r="AG323" i="5" s="1"/>
  <c r="AG284" i="5"/>
  <c r="AH284" i="5" s="1"/>
  <c r="AF278" i="5"/>
  <c r="AG278" i="5" s="1"/>
  <c r="AH278" i="5" s="1"/>
  <c r="AF215" i="5"/>
  <c r="AG215" i="5" s="1"/>
  <c r="AH215" i="5" s="1"/>
  <c r="AJ215" i="5" s="1"/>
  <c r="AG282" i="5"/>
  <c r="AH282" i="5" s="1"/>
  <c r="AJ282" i="5" s="1"/>
  <c r="AF274" i="5"/>
  <c r="AG274" i="5" s="1"/>
  <c r="AH274" i="5" s="1"/>
  <c r="AF272" i="5"/>
  <c r="AG272" i="5" s="1"/>
  <c r="AH272" i="5" s="1"/>
  <c r="AF270" i="5"/>
  <c r="AG270" i="5" s="1"/>
  <c r="AF268" i="5"/>
  <c r="AG268" i="5" s="1"/>
  <c r="AH268" i="5" s="1"/>
  <c r="AJ268" i="5" s="1"/>
  <c r="AF266" i="5"/>
  <c r="AG266" i="5" s="1"/>
  <c r="AF264" i="5"/>
  <c r="AG264" i="5" s="1"/>
  <c r="AF211" i="5"/>
  <c r="AG211" i="5" s="1"/>
  <c r="V327" i="5"/>
  <c r="AF321" i="5"/>
  <c r="AI321" i="5" s="1"/>
  <c r="AF310" i="5"/>
  <c r="AG310" i="5" s="1"/>
  <c r="AH310" i="5" s="1"/>
  <c r="AJ310" i="5" s="1"/>
  <c r="AF243" i="5"/>
  <c r="AI243" i="5" s="1"/>
  <c r="AF227" i="5"/>
  <c r="AI227" i="5" s="1"/>
  <c r="AF203" i="5"/>
  <c r="AG203" i="5" s="1"/>
  <c r="AH203" i="5" s="1"/>
  <c r="AJ203" i="5" s="1"/>
  <c r="AF176" i="5"/>
  <c r="AG176" i="5" s="1"/>
  <c r="AF162" i="5"/>
  <c r="AG162" i="5" s="1"/>
  <c r="AH162" i="5" s="1"/>
  <c r="AI276" i="5"/>
  <c r="W222" i="5"/>
  <c r="L70" i="5"/>
  <c r="L68" i="5"/>
  <c r="L66" i="5"/>
  <c r="W327" i="5"/>
  <c r="AF247" i="5"/>
  <c r="AI245" i="5"/>
  <c r="AF231" i="5"/>
  <c r="AI229" i="5"/>
  <c r="AF192" i="5"/>
  <c r="AI192" i="5" s="1"/>
  <c r="AF157" i="5"/>
  <c r="AG157" i="5" s="1"/>
  <c r="Q83" i="5"/>
  <c r="AG309" i="5"/>
  <c r="AH288" i="5"/>
  <c r="AJ288" i="5" s="1"/>
  <c r="AG202" i="5"/>
  <c r="AH202" i="5" s="1"/>
  <c r="AJ202" i="5" s="1"/>
  <c r="AG141" i="5"/>
  <c r="AH141" i="5" s="1"/>
  <c r="AC327" i="5"/>
  <c r="T327" i="5"/>
  <c r="AI282" i="5"/>
  <c r="AF235" i="5"/>
  <c r="AF225" i="5"/>
  <c r="AI225" i="5" s="1"/>
  <c r="U222" i="5"/>
  <c r="AE222" i="5" s="1"/>
  <c r="AF201" i="5"/>
  <c r="AG201" i="5" s="1"/>
  <c r="AH201" i="5" s="1"/>
  <c r="AJ201" i="5" s="1"/>
  <c r="AG164" i="5"/>
  <c r="AH164" i="5" s="1"/>
  <c r="AJ164" i="5" s="1"/>
  <c r="AK164" i="5" s="1"/>
  <c r="AL164" i="5" s="1"/>
  <c r="AF158" i="5"/>
  <c r="AF325" i="5"/>
  <c r="AF261" i="5"/>
  <c r="AI261" i="5" s="1"/>
  <c r="AH257" i="5"/>
  <c r="AJ257" i="5" s="1"/>
  <c r="AF239" i="5"/>
  <c r="AI239" i="5" s="1"/>
  <c r="AF180" i="5"/>
  <c r="AJ161" i="5"/>
  <c r="M76" i="5"/>
  <c r="Q74" i="5"/>
  <c r="I74" i="5"/>
  <c r="M72" i="5"/>
  <c r="Q88" i="5"/>
  <c r="K90" i="5"/>
  <c r="K84" i="5"/>
  <c r="K81" i="5"/>
  <c r="M47" i="5"/>
  <c r="M98" i="5" s="1"/>
  <c r="H44" i="5"/>
  <c r="L69" i="5"/>
  <c r="K47" i="5"/>
  <c r="K98" i="5" s="1"/>
  <c r="Q85" i="5"/>
  <c r="K80" i="5"/>
  <c r="L74" i="5"/>
  <c r="K69" i="5"/>
  <c r="P66" i="5"/>
  <c r="V123" i="5"/>
  <c r="L94" i="5"/>
  <c r="L77" i="5"/>
  <c r="M74" i="5"/>
  <c r="Q90" i="5"/>
  <c r="Q84" i="5"/>
  <c r="V10" i="5"/>
  <c r="K92" i="5"/>
  <c r="K11" i="5"/>
  <c r="K71" i="5" s="1"/>
  <c r="M77" i="5"/>
  <c r="N76" i="5"/>
  <c r="N72" i="5"/>
  <c r="Q69" i="5"/>
  <c r="I69" i="5"/>
  <c r="M68" i="5"/>
  <c r="Q67" i="5"/>
  <c r="I67" i="5"/>
  <c r="M66" i="5"/>
  <c r="K70" i="5"/>
  <c r="M84" i="5"/>
  <c r="M69" i="5"/>
  <c r="L79" i="5"/>
  <c r="L72" i="5"/>
  <c r="K68" i="5"/>
  <c r="K66" i="5"/>
  <c r="L90" i="5"/>
  <c r="L44" i="5"/>
  <c r="M85" i="5"/>
  <c r="M83" i="5"/>
  <c r="M80" i="5"/>
  <c r="L85" i="5"/>
  <c r="H84" i="5"/>
  <c r="H77" i="5"/>
  <c r="V23" i="5"/>
  <c r="L86" i="5"/>
  <c r="P11" i="5"/>
  <c r="P71" i="5" s="1"/>
  <c r="M92" i="5"/>
  <c r="L92" i="5"/>
  <c r="K72" i="5"/>
  <c r="H11" i="5"/>
  <c r="H48" i="5" s="1"/>
  <c r="M94" i="5"/>
  <c r="K88" i="5"/>
  <c r="K85" i="5"/>
  <c r="K83" i="5"/>
  <c r="J11" i="5"/>
  <c r="J71" i="5" s="1"/>
  <c r="P83" i="5"/>
  <c r="J69" i="5"/>
  <c r="T14" i="5"/>
  <c r="K143" i="5"/>
  <c r="K44" i="5"/>
  <c r="N85" i="5"/>
  <c r="O77" i="5"/>
  <c r="G66" i="5"/>
  <c r="N77" i="5"/>
  <c r="G94" i="5"/>
  <c r="G92" i="5"/>
  <c r="G83" i="5"/>
  <c r="O72" i="5"/>
  <c r="N70" i="5"/>
  <c r="AG43" i="5"/>
  <c r="G80" i="5"/>
  <c r="N88" i="5"/>
  <c r="O79" i="5"/>
  <c r="N68" i="5"/>
  <c r="G67" i="5"/>
  <c r="O70" i="5"/>
  <c r="L138" i="5"/>
  <c r="N79" i="5"/>
  <c r="N74" i="5"/>
  <c r="G70" i="5"/>
  <c r="O84" i="5"/>
  <c r="G84" i="5"/>
  <c r="O81" i="5"/>
  <c r="O94" i="5"/>
  <c r="O92" i="5"/>
  <c r="G79" i="5"/>
  <c r="G77" i="5"/>
  <c r="O66" i="5"/>
  <c r="N86" i="5"/>
  <c r="N84" i="5"/>
  <c r="N81" i="5"/>
  <c r="N94" i="5"/>
  <c r="N92" i="5"/>
  <c r="G88" i="5"/>
  <c r="G81" i="5"/>
  <c r="G72" i="5"/>
  <c r="N69" i="5"/>
  <c r="O67" i="5"/>
  <c r="N66" i="5"/>
  <c r="I88" i="5"/>
  <c r="M86" i="5"/>
  <c r="I85" i="5"/>
  <c r="O83" i="5"/>
  <c r="N83" i="5"/>
  <c r="N67" i="5"/>
  <c r="N38" i="5"/>
  <c r="R86" i="5"/>
  <c r="I39" i="5"/>
  <c r="V21" i="5"/>
  <c r="J94" i="5"/>
  <c r="N90" i="5"/>
  <c r="Q86" i="5"/>
  <c r="Q80" i="5"/>
  <c r="I70" i="5"/>
  <c r="Q68" i="5"/>
  <c r="M46" i="5"/>
  <c r="U23" i="5"/>
  <c r="AE23" i="5" s="1"/>
  <c r="U21" i="5"/>
  <c r="AE21" i="5" s="1"/>
  <c r="U20" i="5"/>
  <c r="AE20" i="5" s="1"/>
  <c r="K79" i="5"/>
  <c r="I142" i="5"/>
  <c r="AB142" i="5" s="1"/>
  <c r="R94" i="5"/>
  <c r="I94" i="5"/>
  <c r="M90" i="5"/>
  <c r="Q81" i="5"/>
  <c r="O80" i="5"/>
  <c r="M79" i="5"/>
  <c r="I76" i="5"/>
  <c r="L46" i="5"/>
  <c r="K86" i="5"/>
  <c r="O85" i="5"/>
  <c r="G85" i="5"/>
  <c r="L84" i="5"/>
  <c r="T23" i="5"/>
  <c r="L83" i="5"/>
  <c r="T21" i="5"/>
  <c r="L81" i="5"/>
  <c r="T20" i="5"/>
  <c r="L80" i="5"/>
  <c r="AD19" i="5"/>
  <c r="O74" i="5"/>
  <c r="R11" i="5"/>
  <c r="R48" i="5" s="1"/>
  <c r="Q94" i="5"/>
  <c r="N46" i="5"/>
  <c r="M44" i="5"/>
  <c r="S24" i="5"/>
  <c r="S23" i="5"/>
  <c r="S20" i="5"/>
  <c r="I92" i="5"/>
  <c r="I84" i="5"/>
  <c r="R46" i="5"/>
  <c r="J46" i="5"/>
  <c r="I77" i="5"/>
  <c r="AB119" i="5"/>
  <c r="I90" i="5"/>
  <c r="J86" i="5"/>
  <c r="I80" i="5"/>
  <c r="Q70" i="5"/>
  <c r="P72" i="5"/>
  <c r="H72" i="5"/>
  <c r="V20" i="5"/>
  <c r="Q77" i="5"/>
  <c r="AB9" i="5"/>
  <c r="Q92" i="5"/>
  <c r="I86" i="5"/>
  <c r="I83" i="5"/>
  <c r="I81" i="5"/>
  <c r="Q76" i="5"/>
  <c r="I68" i="5"/>
  <c r="Q39" i="5"/>
  <c r="O90" i="5"/>
  <c r="O76" i="5"/>
  <c r="O143" i="5"/>
  <c r="G143" i="5"/>
  <c r="V122" i="5"/>
  <c r="P88" i="5"/>
  <c r="P84" i="5"/>
  <c r="H70" i="5"/>
  <c r="P38" i="5"/>
  <c r="V28" i="5"/>
  <c r="AB23" i="5"/>
  <c r="AD20" i="5"/>
  <c r="W139" i="5"/>
  <c r="P94" i="5"/>
  <c r="H94" i="5"/>
  <c r="H92" i="5"/>
  <c r="H90" i="5"/>
  <c r="O88" i="5"/>
  <c r="H80" i="5"/>
  <c r="P77" i="5"/>
  <c r="O46" i="5"/>
  <c r="G44" i="5"/>
  <c r="P39" i="5"/>
  <c r="O38" i="5"/>
  <c r="U30" i="5"/>
  <c r="U28" i="5"/>
  <c r="AE28" i="5" s="1"/>
  <c r="M88" i="5"/>
  <c r="Q79" i="5"/>
  <c r="I79" i="5"/>
  <c r="V14" i="5"/>
  <c r="O69" i="5"/>
  <c r="AC9" i="5"/>
  <c r="P92" i="5"/>
  <c r="P90" i="5"/>
  <c r="G90" i="5"/>
  <c r="H76" i="5"/>
  <c r="H74" i="5"/>
  <c r="P70" i="5"/>
  <c r="H69" i="5"/>
  <c r="AF43" i="5"/>
  <c r="U36" i="5"/>
  <c r="U70" i="5" s="1"/>
  <c r="T30" i="5"/>
  <c r="T28" i="5"/>
  <c r="T16" i="5"/>
  <c r="L76" i="5"/>
  <c r="U14" i="5"/>
  <c r="O11" i="5"/>
  <c r="O42" i="5" s="1"/>
  <c r="N11" i="5"/>
  <c r="N42" i="5" s="1"/>
  <c r="K138" i="5"/>
  <c r="H86" i="5"/>
  <c r="H81" i="5"/>
  <c r="P80" i="5"/>
  <c r="G76" i="5"/>
  <c r="P74" i="5"/>
  <c r="G74" i="5"/>
  <c r="H68" i="5"/>
  <c r="H67" i="5"/>
  <c r="O44" i="5"/>
  <c r="S41" i="5"/>
  <c r="K46" i="5"/>
  <c r="T36" i="5"/>
  <c r="S28" i="5"/>
  <c r="O86" i="5"/>
  <c r="W24" i="5"/>
  <c r="S14" i="5"/>
  <c r="T12" i="5"/>
  <c r="Q11" i="5"/>
  <c r="Q48" i="5" s="1"/>
  <c r="I66" i="5"/>
  <c r="AC37" i="5"/>
  <c r="P86" i="5"/>
  <c r="H85" i="5"/>
  <c r="H79" i="5"/>
  <c r="P76" i="5"/>
  <c r="P69" i="5"/>
  <c r="H66" i="5"/>
  <c r="G46" i="5"/>
  <c r="H38" i="5"/>
  <c r="S36" i="5"/>
  <c r="S79" i="5" s="1"/>
  <c r="R90" i="5"/>
  <c r="V30" i="5"/>
  <c r="P81" i="5"/>
  <c r="P68" i="5"/>
  <c r="P67" i="5"/>
  <c r="AJ43" i="5"/>
  <c r="Z43" i="5"/>
  <c r="H39" i="5"/>
  <c r="G38" i="5"/>
  <c r="X28" i="5"/>
  <c r="AB20" i="5"/>
  <c r="K77" i="5"/>
  <c r="U16" i="5"/>
  <c r="O68" i="5"/>
  <c r="G11" i="5"/>
  <c r="G71" i="5" s="1"/>
  <c r="H88" i="5"/>
  <c r="P85" i="5"/>
  <c r="P79" i="5"/>
  <c r="P46" i="5"/>
  <c r="AA41" i="5"/>
  <c r="M81" i="5"/>
  <c r="Q72" i="5"/>
  <c r="U12" i="5"/>
  <c r="M70" i="5"/>
  <c r="V139" i="5"/>
  <c r="T142" i="5"/>
  <c r="AD139" i="5"/>
  <c r="R83" i="5"/>
  <c r="J83" i="5"/>
  <c r="R68" i="5"/>
  <c r="J68" i="5"/>
  <c r="T41" i="5"/>
  <c r="J39" i="5"/>
  <c r="V26" i="5"/>
  <c r="V25" i="5"/>
  <c r="AD24" i="5"/>
  <c r="AC19" i="5"/>
  <c r="W19" i="5"/>
  <c r="AB14" i="5"/>
  <c r="W12" i="5"/>
  <c r="V9" i="5"/>
  <c r="V8" i="5"/>
  <c r="AC7" i="5"/>
  <c r="R88" i="5"/>
  <c r="J88" i="5"/>
  <c r="R80" i="5"/>
  <c r="J80" i="5"/>
  <c r="R72" i="5"/>
  <c r="J72" i="5"/>
  <c r="G69" i="5"/>
  <c r="P44" i="5"/>
  <c r="AE43" i="5"/>
  <c r="N44" i="5"/>
  <c r="W36" i="5"/>
  <c r="W30" i="5"/>
  <c r="U26" i="5"/>
  <c r="AB26" i="5"/>
  <c r="U25" i="5"/>
  <c r="V24" i="5"/>
  <c r="AB24" i="5"/>
  <c r="AD23" i="5"/>
  <c r="AB19" i="5"/>
  <c r="X16" i="5"/>
  <c r="AD12" i="5"/>
  <c r="U9" i="5"/>
  <c r="U8" i="5"/>
  <c r="AB7" i="5"/>
  <c r="G86" i="5"/>
  <c r="R85" i="5"/>
  <c r="J85" i="5"/>
  <c r="R77" i="5"/>
  <c r="J77" i="5"/>
  <c r="I72" i="5"/>
  <c r="R67" i="5"/>
  <c r="J67" i="5"/>
  <c r="AB43" i="5"/>
  <c r="Y28" i="5"/>
  <c r="T26" i="5"/>
  <c r="T25" i="5"/>
  <c r="U24" i="5"/>
  <c r="AC23" i="5"/>
  <c r="W23" i="5"/>
  <c r="V19" i="5"/>
  <c r="W17" i="5"/>
  <c r="V12" i="5"/>
  <c r="T9" i="5"/>
  <c r="T8" i="5"/>
  <c r="V7" i="5"/>
  <c r="V6" i="5"/>
  <c r="J90" i="5"/>
  <c r="R74" i="5"/>
  <c r="J74" i="5"/>
  <c r="R70" i="5"/>
  <c r="J70" i="5"/>
  <c r="G68" i="5"/>
  <c r="T43" i="5"/>
  <c r="R39" i="5"/>
  <c r="J38" i="5"/>
  <c r="AD37" i="5"/>
  <c r="V36" i="5"/>
  <c r="S25" i="5"/>
  <c r="T24" i="5"/>
  <c r="X20" i="5"/>
  <c r="U19" i="5"/>
  <c r="W16" i="5"/>
  <c r="X14" i="5"/>
  <c r="I11" i="5"/>
  <c r="S9" i="5"/>
  <c r="S8" i="5"/>
  <c r="U7" i="5"/>
  <c r="U6" i="5"/>
  <c r="M11" i="5"/>
  <c r="M13" i="5" s="1"/>
  <c r="R79" i="5"/>
  <c r="J79" i="5"/>
  <c r="R66" i="5"/>
  <c r="J66" i="5"/>
  <c r="AB30" i="5"/>
  <c r="W28" i="5"/>
  <c r="W21" i="5"/>
  <c r="Z19" i="5"/>
  <c r="V17" i="5"/>
  <c r="AD16" i="5"/>
  <c r="W10" i="5"/>
  <c r="W8" i="5"/>
  <c r="T7" i="5"/>
  <c r="T6" i="5"/>
  <c r="R92" i="5"/>
  <c r="J92" i="5"/>
  <c r="R84" i="5"/>
  <c r="J84" i="5"/>
  <c r="N80" i="5"/>
  <c r="R76" i="5"/>
  <c r="J76" i="5"/>
  <c r="Q66" i="5"/>
  <c r="H46" i="5"/>
  <c r="AH43" i="5"/>
  <c r="W43" i="5"/>
  <c r="Y41" i="5"/>
  <c r="AD28" i="5"/>
  <c r="Y24" i="5"/>
  <c r="W20" i="5"/>
  <c r="U17" i="5"/>
  <c r="V16" i="5"/>
  <c r="AB16" i="5"/>
  <c r="W14" i="5"/>
  <c r="W9" i="5"/>
  <c r="R81" i="5"/>
  <c r="J81" i="5"/>
  <c r="R69" i="5"/>
  <c r="AB28" i="5"/>
  <c r="W26" i="5"/>
  <c r="W25" i="5"/>
  <c r="X24" i="5"/>
  <c r="Z23" i="5"/>
  <c r="T17" i="5"/>
  <c r="X12" i="5"/>
  <c r="W7" i="5"/>
  <c r="W6" i="5"/>
  <c r="AF320" i="5"/>
  <c r="AI320" i="5" s="1"/>
  <c r="AH315" i="5"/>
  <c r="AF318" i="5"/>
  <c r="AG318" i="5" s="1"/>
  <c r="AG312" i="5"/>
  <c r="AH312" i="5" s="1"/>
  <c r="AH323" i="5"/>
  <c r="AJ323" i="5" s="1"/>
  <c r="AH326" i="5"/>
  <c r="AJ326" i="5" s="1"/>
  <c r="AF316" i="5"/>
  <c r="AI316" i="5" s="1"/>
  <c r="AH309" i="5"/>
  <c r="AJ309" i="5" s="1"/>
  <c r="AF322" i="5"/>
  <c r="AG322" i="5" s="1"/>
  <c r="AF324" i="5"/>
  <c r="AG324" i="5" s="1"/>
  <c r="AF314" i="5"/>
  <c r="AI314" i="5" s="1"/>
  <c r="AG325" i="5"/>
  <c r="AH325" i="5" s="1"/>
  <c r="AI325" i="5"/>
  <c r="AH317" i="5"/>
  <c r="AJ317" i="5" s="1"/>
  <c r="AJ315" i="5"/>
  <c r="AA327" i="5"/>
  <c r="S327" i="5"/>
  <c r="AI326" i="5"/>
  <c r="AF292" i="5"/>
  <c r="AG292" i="5" s="1"/>
  <c r="AH292" i="5" s="1"/>
  <c r="AF283" i="5"/>
  <c r="AI283" i="5" s="1"/>
  <c r="AJ278" i="5"/>
  <c r="AF273" i="5"/>
  <c r="AI273" i="5" s="1"/>
  <c r="AH255" i="5"/>
  <c r="AJ255" i="5" s="1"/>
  <c r="AH251" i="5"/>
  <c r="AJ251" i="5" s="1"/>
  <c r="AI309" i="5"/>
  <c r="AJ305" i="5"/>
  <c r="AJ299" i="5"/>
  <c r="AJ295" i="5"/>
  <c r="AF293" i="5"/>
  <c r="AG293" i="5" s="1"/>
  <c r="AF281" i="5"/>
  <c r="AI281" i="5" s="1"/>
  <c r="AF275" i="5"/>
  <c r="AI275" i="5" s="1"/>
  <c r="AF267" i="5"/>
  <c r="AI267" i="5" s="1"/>
  <c r="AF221" i="5"/>
  <c r="AI221" i="5" s="1"/>
  <c r="AF291" i="5"/>
  <c r="AG291" i="5" s="1"/>
  <c r="AH291" i="5" s="1"/>
  <c r="AF285" i="5"/>
  <c r="AI285" i="5" s="1"/>
  <c r="Y327" i="5"/>
  <c r="AF294" i="5"/>
  <c r="AG294" i="5" s="1"/>
  <c r="AF279" i="5"/>
  <c r="AI279" i="5" s="1"/>
  <c r="AF277" i="5"/>
  <c r="AI277" i="5" s="1"/>
  <c r="AH264" i="5"/>
  <c r="AJ264" i="5" s="1"/>
  <c r="AB327" i="5"/>
  <c r="AF271" i="5"/>
  <c r="AG271" i="5" s="1"/>
  <c r="Z327" i="5"/>
  <c r="X327" i="5"/>
  <c r="AF308" i="5"/>
  <c r="AG308" i="5" s="1"/>
  <c r="AH308" i="5" s="1"/>
  <c r="AI307" i="5"/>
  <c r="AF306" i="5"/>
  <c r="AG306" i="5" s="1"/>
  <c r="AI305" i="5"/>
  <c r="AF304" i="5"/>
  <c r="AG304" i="5" s="1"/>
  <c r="AH304" i="5" s="1"/>
  <c r="AI303" i="5"/>
  <c r="AF302" i="5"/>
  <c r="AG302" i="5" s="1"/>
  <c r="AH302" i="5" s="1"/>
  <c r="AI301" i="5"/>
  <c r="AF300" i="5"/>
  <c r="AG300" i="5" s="1"/>
  <c r="AI299" i="5"/>
  <c r="AF298" i="5"/>
  <c r="AG298" i="5" s="1"/>
  <c r="AF296" i="5"/>
  <c r="AG296" i="5" s="1"/>
  <c r="AI295" i="5"/>
  <c r="AH270" i="5"/>
  <c r="AF263" i="5"/>
  <c r="AI263" i="5" s="1"/>
  <c r="AI323" i="5"/>
  <c r="AI317" i="5"/>
  <c r="AI315" i="5"/>
  <c r="AF269" i="5"/>
  <c r="AI269" i="5" s="1"/>
  <c r="AF258" i="5"/>
  <c r="AG258" i="5" s="1"/>
  <c r="AH258" i="5" s="1"/>
  <c r="AF256" i="5"/>
  <c r="AG256" i="5" s="1"/>
  <c r="AH256" i="5" s="1"/>
  <c r="AF254" i="5"/>
  <c r="AG254" i="5" s="1"/>
  <c r="AH254" i="5" s="1"/>
  <c r="AF252" i="5"/>
  <c r="AG252" i="5" s="1"/>
  <c r="AH224" i="5"/>
  <c r="AJ224" i="5" s="1"/>
  <c r="AD327" i="5"/>
  <c r="AF289" i="5"/>
  <c r="AG289" i="5" s="1"/>
  <c r="AH289" i="5" s="1"/>
  <c r="AJ272" i="5"/>
  <c r="AH266" i="5"/>
  <c r="AJ266" i="5" s="1"/>
  <c r="AF290" i="5"/>
  <c r="AG290" i="5" s="1"/>
  <c r="AH290" i="5" s="1"/>
  <c r="AF287" i="5"/>
  <c r="AG287" i="5" s="1"/>
  <c r="AH276" i="5"/>
  <c r="AJ276" i="5" s="1"/>
  <c r="AF265" i="5"/>
  <c r="AG265" i="5" s="1"/>
  <c r="AF262" i="5"/>
  <c r="AG262" i="5" s="1"/>
  <c r="AF248" i="5"/>
  <c r="AG248" i="5" s="1"/>
  <c r="AF246" i="5"/>
  <c r="AG246" i="5" s="1"/>
  <c r="AH246" i="5" s="1"/>
  <c r="AF244" i="5"/>
  <c r="AG244" i="5" s="1"/>
  <c r="AF242" i="5"/>
  <c r="AG242" i="5" s="1"/>
  <c r="AH242" i="5" s="1"/>
  <c r="AF240" i="5"/>
  <c r="AG240" i="5" s="1"/>
  <c r="AH240" i="5" s="1"/>
  <c r="AF238" i="5"/>
  <c r="AG238" i="5" s="1"/>
  <c r="AH238" i="5" s="1"/>
  <c r="AF236" i="5"/>
  <c r="AG236" i="5" s="1"/>
  <c r="AH236" i="5" s="1"/>
  <c r="AF234" i="5"/>
  <c r="AG234" i="5" s="1"/>
  <c r="AH234" i="5" s="1"/>
  <c r="AF232" i="5"/>
  <c r="AG232" i="5" s="1"/>
  <c r="AF230" i="5"/>
  <c r="AG230" i="5" s="1"/>
  <c r="AH230" i="5" s="1"/>
  <c r="AF228" i="5"/>
  <c r="AG228" i="5" s="1"/>
  <c r="AF198" i="5"/>
  <c r="AI198" i="5" s="1"/>
  <c r="AG180" i="5"/>
  <c r="AF173" i="5"/>
  <c r="AG173" i="5" s="1"/>
  <c r="AH157" i="5"/>
  <c r="AJ157" i="5" s="1"/>
  <c r="AI259" i="5"/>
  <c r="K249" i="5"/>
  <c r="Z222" i="5"/>
  <c r="AF219" i="5"/>
  <c r="AG219" i="5" s="1"/>
  <c r="AI195" i="5"/>
  <c r="AG194" i="5"/>
  <c r="AH194" i="5" s="1"/>
  <c r="AF190" i="5"/>
  <c r="AI190" i="5" s="1"/>
  <c r="AF260" i="5"/>
  <c r="AG260" i="5" s="1"/>
  <c r="AF199" i="5"/>
  <c r="AG199" i="5" s="1"/>
  <c r="AF182" i="5"/>
  <c r="AI182" i="5" s="1"/>
  <c r="AF171" i="5"/>
  <c r="AG171" i="5" s="1"/>
  <c r="AF165" i="5"/>
  <c r="AG165" i="5" s="1"/>
  <c r="AI257" i="5"/>
  <c r="AF223" i="5"/>
  <c r="AG223" i="5" s="1"/>
  <c r="AH223" i="5" s="1"/>
  <c r="AF220" i="5"/>
  <c r="AG220" i="5" s="1"/>
  <c r="AI201" i="5"/>
  <c r="AF191" i="5"/>
  <c r="AG191" i="5" s="1"/>
  <c r="AF174" i="5"/>
  <c r="AI174" i="5" s="1"/>
  <c r="AI255" i="5"/>
  <c r="AI251" i="5"/>
  <c r="S249" i="5"/>
  <c r="T249" i="5"/>
  <c r="AD222" i="5"/>
  <c r="AH197" i="5"/>
  <c r="AJ197" i="5" s="1"/>
  <c r="AI193" i="5"/>
  <c r="AF183" i="5"/>
  <c r="AG183" i="5" s="1"/>
  <c r="AJ177" i="5"/>
  <c r="AI168" i="5"/>
  <c r="AG226" i="5"/>
  <c r="AI224" i="5"/>
  <c r="AB222" i="5"/>
  <c r="AF175" i="5"/>
  <c r="AG175" i="5" s="1"/>
  <c r="AF166" i="5"/>
  <c r="AI166" i="5" s="1"/>
  <c r="AA222" i="5"/>
  <c r="AG218" i="5"/>
  <c r="AG196" i="5"/>
  <c r="AH196" i="5" s="1"/>
  <c r="AI180" i="5"/>
  <c r="AI177" i="5"/>
  <c r="AG168" i="5"/>
  <c r="AH168" i="5" s="1"/>
  <c r="AH229" i="5"/>
  <c r="AJ229" i="5" s="1"/>
  <c r="AK229" i="5" s="1"/>
  <c r="AL229" i="5" s="1"/>
  <c r="AH195" i="5"/>
  <c r="AJ195" i="5" s="1"/>
  <c r="AF169" i="5"/>
  <c r="AG169" i="5" s="1"/>
  <c r="AF128" i="5"/>
  <c r="AI128" i="5" s="1"/>
  <c r="AI160" i="5"/>
  <c r="AG156" i="5"/>
  <c r="Y222" i="5"/>
  <c r="AH200" i="5"/>
  <c r="AJ200" i="5" s="1"/>
  <c r="AJ155" i="5"/>
  <c r="AF151" i="5"/>
  <c r="AG151" i="5" s="1"/>
  <c r="X222" i="5"/>
  <c r="AG160" i="5"/>
  <c r="AH160" i="5" s="1"/>
  <c r="J249" i="5"/>
  <c r="AF167" i="5"/>
  <c r="AG167" i="5" s="1"/>
  <c r="AI158" i="5"/>
  <c r="AH152" i="5"/>
  <c r="AJ152" i="5" s="1"/>
  <c r="AF149" i="5"/>
  <c r="AG149" i="5" s="1"/>
  <c r="AI152" i="5"/>
  <c r="AC222" i="5"/>
  <c r="AG158" i="5"/>
  <c r="AH156" i="5"/>
  <c r="AH150" i="5"/>
  <c r="AJ150" i="5" s="1"/>
  <c r="AF147" i="5"/>
  <c r="AG147" i="5" s="1"/>
  <c r="AI156" i="5"/>
  <c r="AI150" i="5"/>
  <c r="X140" i="5"/>
  <c r="Y140" i="5"/>
  <c r="Z140" i="5"/>
  <c r="S140" i="5"/>
  <c r="AA140" i="5"/>
  <c r="T140" i="5"/>
  <c r="AB140" i="5"/>
  <c r="U140" i="5"/>
  <c r="AE140" i="5" s="1"/>
  <c r="AC140" i="5"/>
  <c r="V140" i="5"/>
  <c r="W140" i="5"/>
  <c r="AD140" i="5"/>
  <c r="AI161" i="5"/>
  <c r="AK161" i="5" s="1"/>
  <c r="AL161" i="5" s="1"/>
  <c r="AI157" i="5"/>
  <c r="AI155" i="5"/>
  <c r="X139" i="5"/>
  <c r="Y139" i="5"/>
  <c r="Z139" i="5"/>
  <c r="S139" i="5"/>
  <c r="AA139" i="5"/>
  <c r="T139" i="5"/>
  <c r="AB139" i="5"/>
  <c r="U139" i="5"/>
  <c r="AE139" i="5" s="1"/>
  <c r="AC139" i="5"/>
  <c r="AF134" i="5"/>
  <c r="AI134" i="5" s="1"/>
  <c r="AG131" i="5"/>
  <c r="AF124" i="5"/>
  <c r="AI124" i="5" s="1"/>
  <c r="AF130" i="5"/>
  <c r="AI130" i="5" s="1"/>
  <c r="AG127" i="5"/>
  <c r="AF126" i="5"/>
  <c r="AG126" i="5" s="1"/>
  <c r="AG145" i="5"/>
  <c r="AH145" i="5" s="1"/>
  <c r="V138" i="5"/>
  <c r="AF132" i="5"/>
  <c r="AI132" i="5" s="1"/>
  <c r="AF32" i="5"/>
  <c r="S39" i="5"/>
  <c r="M39" i="5"/>
  <c r="M38" i="5"/>
  <c r="AD43" i="5"/>
  <c r="X37" i="5"/>
  <c r="Y37" i="5"/>
  <c r="Z37" i="5"/>
  <c r="S37" i="5"/>
  <c r="AA37" i="5"/>
  <c r="T37" i="5"/>
  <c r="AB37" i="5"/>
  <c r="L39" i="5"/>
  <c r="Z36" i="5"/>
  <c r="L38" i="5"/>
  <c r="Z25" i="5"/>
  <c r="Z21" i="5"/>
  <c r="Z17" i="5"/>
  <c r="AD10" i="5"/>
  <c r="Z10" i="5"/>
  <c r="AD8" i="5"/>
  <c r="Z8" i="5"/>
  <c r="AD6" i="5"/>
  <c r="Z6" i="5"/>
  <c r="AA43" i="5"/>
  <c r="Z41" i="5"/>
  <c r="W37" i="5"/>
  <c r="Y36" i="5"/>
  <c r="AF34" i="5"/>
  <c r="AI34" i="5" s="1"/>
  <c r="Z30" i="5"/>
  <c r="AC28" i="5"/>
  <c r="Z26" i="5"/>
  <c r="Y25" i="5"/>
  <c r="AC24" i="5"/>
  <c r="X21" i="5"/>
  <c r="AC20" i="5"/>
  <c r="X17" i="5"/>
  <c r="AC16" i="5"/>
  <c r="Z14" i="5"/>
  <c r="AC12" i="5"/>
  <c r="X10" i="5"/>
  <c r="U43" i="5"/>
  <c r="AC43" i="5"/>
  <c r="AK43" i="5"/>
  <c r="V43" i="5"/>
  <c r="Y43" i="5"/>
  <c r="V37" i="5"/>
  <c r="AD36" i="5"/>
  <c r="AD25" i="5"/>
  <c r="X25" i="5"/>
  <c r="AD21" i="5"/>
  <c r="AD17" i="5"/>
  <c r="AB12" i="5"/>
  <c r="AI43" i="5"/>
  <c r="X43" i="5"/>
  <c r="U37" i="5"/>
  <c r="AC36" i="5"/>
  <c r="Y30" i="5"/>
  <c r="Y26" i="5"/>
  <c r="AC25" i="5"/>
  <c r="AC21" i="5"/>
  <c r="AC17" i="5"/>
  <c r="L11" i="5"/>
  <c r="AC10" i="5"/>
  <c r="AD9" i="5"/>
  <c r="Z9" i="5"/>
  <c r="AC8" i="5"/>
  <c r="AD7" i="5"/>
  <c r="Z7" i="5"/>
  <c r="AC6" i="5"/>
  <c r="R44" i="5"/>
  <c r="J44" i="5"/>
  <c r="AB36" i="5"/>
  <c r="AD30" i="5"/>
  <c r="X30" i="5"/>
  <c r="AD26" i="5"/>
  <c r="X26" i="5"/>
  <c r="AB25" i="5"/>
  <c r="AB21" i="5"/>
  <c r="AB17" i="5"/>
  <c r="AD14" i="5"/>
  <c r="AB10" i="5"/>
  <c r="AB8" i="5"/>
  <c r="AB6" i="5"/>
  <c r="V41" i="5"/>
  <c r="AD41" i="5"/>
  <c r="W41" i="5"/>
  <c r="AC30" i="5"/>
  <c r="Z28" i="5"/>
  <c r="AC26" i="5"/>
  <c r="Z24" i="5"/>
  <c r="X23" i="5"/>
  <c r="Z20" i="5"/>
  <c r="X19" i="5"/>
  <c r="Z16" i="5"/>
  <c r="AC14" i="5"/>
  <c r="Z12" i="5"/>
  <c r="X9" i="5"/>
  <c r="X41" i="5"/>
  <c r="AA36" i="5"/>
  <c r="AA30" i="5"/>
  <c r="AA28" i="5"/>
  <c r="AA26" i="5"/>
  <c r="AA25" i="5"/>
  <c r="AA24" i="5"/>
  <c r="AA23" i="5"/>
  <c r="AA21" i="5"/>
  <c r="AA20" i="5"/>
  <c r="AA19" i="5"/>
  <c r="AA17" i="5"/>
  <c r="AA16" i="5"/>
  <c r="AA14" i="5"/>
  <c r="AA12" i="5"/>
  <c r="AA10" i="5"/>
  <c r="AA9" i="5"/>
  <c r="AA8" i="5"/>
  <c r="AA7" i="5"/>
  <c r="AA6" i="5"/>
  <c r="Y23" i="5"/>
  <c r="Y21" i="5"/>
  <c r="Y20" i="5"/>
  <c r="Y19" i="5"/>
  <c r="Y17" i="5"/>
  <c r="Y16" i="5"/>
  <c r="Y14" i="5"/>
  <c r="Y12" i="5"/>
  <c r="Y10" i="5"/>
  <c r="Y9" i="5"/>
  <c r="Y8" i="5"/>
  <c r="Y7" i="5"/>
  <c r="Y6" i="5"/>
  <c r="AC41" i="5"/>
  <c r="U41" i="5"/>
  <c r="X36" i="5"/>
  <c r="X8" i="5"/>
  <c r="X7" i="5"/>
  <c r="X6" i="5"/>
  <c r="AB41" i="5"/>
  <c r="AK282" i="5" l="1"/>
  <c r="AL282" i="5" s="1"/>
  <c r="AD96" i="5"/>
  <c r="U96" i="5"/>
  <c r="Y97" i="5"/>
  <c r="AI214" i="5"/>
  <c r="AG213" i="5"/>
  <c r="AH213" i="5" s="1"/>
  <c r="AJ213" i="5" s="1"/>
  <c r="AI215" i="5"/>
  <c r="AI197" i="5"/>
  <c r="AI181" i="5"/>
  <c r="AH297" i="5"/>
  <c r="AJ297" i="5"/>
  <c r="AK295" i="5"/>
  <c r="AL295" i="5" s="1"/>
  <c r="AG319" i="5"/>
  <c r="AH319" i="5" s="1"/>
  <c r="AI310" i="5"/>
  <c r="AI162" i="5"/>
  <c r="AI297" i="5"/>
  <c r="AG178" i="5"/>
  <c r="AH178" i="5" s="1"/>
  <c r="AJ178" i="5" s="1"/>
  <c r="AK178" i="5" s="1"/>
  <c r="AL178" i="5" s="1"/>
  <c r="AG275" i="5"/>
  <c r="S96" i="5"/>
  <c r="U97" i="5"/>
  <c r="U47" i="5"/>
  <c r="U98" i="5" s="1"/>
  <c r="AA97" i="5"/>
  <c r="X96" i="5"/>
  <c r="AC97" i="5"/>
  <c r="AB97" i="5"/>
  <c r="Z96" i="5"/>
  <c r="W96" i="5"/>
  <c r="X97" i="5"/>
  <c r="AB96" i="5"/>
  <c r="W97" i="5"/>
  <c r="T97" i="5"/>
  <c r="T96" i="5"/>
  <c r="S97" i="5"/>
  <c r="Y46" i="5"/>
  <c r="Y96" i="5"/>
  <c r="Z97" i="5"/>
  <c r="V96" i="5"/>
  <c r="V97" i="5"/>
  <c r="AD97" i="5"/>
  <c r="AC96" i="5"/>
  <c r="AA46" i="5"/>
  <c r="AA96" i="5"/>
  <c r="AK50" i="6"/>
  <c r="AK100" i="6" s="1"/>
  <c r="AK49" i="6"/>
  <c r="AK99" i="6" s="1"/>
  <c r="AG135" i="5"/>
  <c r="AG133" i="5"/>
  <c r="AG198" i="5"/>
  <c r="AH198" i="5" s="1"/>
  <c r="AF327" i="5"/>
  <c r="AI327" i="5" s="1"/>
  <c r="AG281" i="5"/>
  <c r="AH303" i="5"/>
  <c r="AJ303" i="5" s="1"/>
  <c r="AK303" i="5" s="1"/>
  <c r="AL303" i="5" s="1"/>
  <c r="AI253" i="5"/>
  <c r="AJ274" i="5"/>
  <c r="AG273" i="5"/>
  <c r="AH273" i="5" s="1"/>
  <c r="X249" i="5"/>
  <c r="AF249" i="5" s="1"/>
  <c r="AI249" i="5" s="1"/>
  <c r="AF222" i="5"/>
  <c r="AI222" i="5" s="1"/>
  <c r="S47" i="5"/>
  <c r="S98" i="5" s="1"/>
  <c r="W47" i="5"/>
  <c r="W98" i="5" s="1"/>
  <c r="AI233" i="5"/>
  <c r="AK233" i="5" s="1"/>
  <c r="AL233" i="5" s="1"/>
  <c r="AI153" i="5"/>
  <c r="AJ153" i="5"/>
  <c r="AG185" i="5"/>
  <c r="AH185" i="5" s="1"/>
  <c r="AJ185" i="5" s="1"/>
  <c r="AK185" i="5" s="1"/>
  <c r="AL185" i="5" s="1"/>
  <c r="AJ141" i="5"/>
  <c r="AK141" i="5" s="1"/>
  <c r="AL141" i="5" s="1"/>
  <c r="AI146" i="5"/>
  <c r="V47" i="5"/>
  <c r="V98" i="5" s="1"/>
  <c r="AG241" i="5"/>
  <c r="AH241" i="5" s="1"/>
  <c r="AJ241" i="5" s="1"/>
  <c r="AK241" i="5" s="1"/>
  <c r="AL241" i="5" s="1"/>
  <c r="T47" i="5"/>
  <c r="T98" i="5" s="1"/>
  <c r="AI237" i="5"/>
  <c r="AK245" i="5"/>
  <c r="AL245" i="5" s="1"/>
  <c r="AG144" i="5"/>
  <c r="AH144" i="5" s="1"/>
  <c r="AI167" i="5"/>
  <c r="AG159" i="5"/>
  <c r="AH159" i="5" s="1"/>
  <c r="AK215" i="5"/>
  <c r="AL215" i="5" s="1"/>
  <c r="AG189" i="5"/>
  <c r="AH189" i="5" s="1"/>
  <c r="AJ189" i="5" s="1"/>
  <c r="AI212" i="5"/>
  <c r="AK213" i="5"/>
  <c r="AL213" i="5" s="1"/>
  <c r="AI200" i="5"/>
  <c r="AK200" i="5" s="1"/>
  <c r="AL200" i="5" s="1"/>
  <c r="U138" i="5"/>
  <c r="AE138" i="5" s="1"/>
  <c r="AK157" i="5"/>
  <c r="AL157" i="5" s="1"/>
  <c r="AG286" i="5"/>
  <c r="T138" i="5"/>
  <c r="AG130" i="5"/>
  <c r="AH130" i="5" s="1"/>
  <c r="AG154" i="5"/>
  <c r="AH154" i="5" s="1"/>
  <c r="AI304" i="5"/>
  <c r="W138" i="5"/>
  <c r="AJ313" i="5"/>
  <c r="AJ163" i="5"/>
  <c r="AG267" i="5"/>
  <c r="AH267" i="5" s="1"/>
  <c r="AK305" i="5"/>
  <c r="AL305" i="5" s="1"/>
  <c r="K51" i="5"/>
  <c r="K42" i="5"/>
  <c r="K13" i="5"/>
  <c r="K73" i="5" s="1"/>
  <c r="K48" i="5"/>
  <c r="AI179" i="5"/>
  <c r="AK179" i="5" s="1"/>
  <c r="AL179" i="5" s="1"/>
  <c r="AJ270" i="5"/>
  <c r="AK276" i="5"/>
  <c r="AL276" i="5" s="1"/>
  <c r="H42" i="5"/>
  <c r="AK310" i="5"/>
  <c r="AL310" i="5" s="1"/>
  <c r="AI313" i="5"/>
  <c r="H71" i="5"/>
  <c r="AG174" i="5"/>
  <c r="AH174" i="5" s="1"/>
  <c r="AI163" i="5"/>
  <c r="AK163" i="5" s="1"/>
  <c r="AL163" i="5" s="1"/>
  <c r="AG188" i="5"/>
  <c r="AH188" i="5" s="1"/>
  <c r="AG129" i="5"/>
  <c r="AK288" i="5"/>
  <c r="AL288" i="5" s="1"/>
  <c r="AI308" i="5"/>
  <c r="T74" i="5"/>
  <c r="AG172" i="5"/>
  <c r="AH172" i="5" s="1"/>
  <c r="AJ172" i="5" s="1"/>
  <c r="AK172" i="5" s="1"/>
  <c r="AL172" i="5" s="1"/>
  <c r="AK237" i="5"/>
  <c r="AL237" i="5" s="1"/>
  <c r="AI148" i="5"/>
  <c r="AK148" i="5" s="1"/>
  <c r="AL148" i="5" s="1"/>
  <c r="AK202" i="5"/>
  <c r="AL202" i="5" s="1"/>
  <c r="AG125" i="5"/>
  <c r="AH125" i="5" s="1"/>
  <c r="AJ125" i="5" s="1"/>
  <c r="AK125" i="5" s="1"/>
  <c r="AL125" i="5" s="1"/>
  <c r="AI236" i="5"/>
  <c r="AI262" i="5"/>
  <c r="AI311" i="5"/>
  <c r="AK311" i="5" s="1"/>
  <c r="AL311" i="5" s="1"/>
  <c r="AG186" i="5"/>
  <c r="AH186" i="5" s="1"/>
  <c r="AJ186" i="5" s="1"/>
  <c r="AK186" i="5" s="1"/>
  <c r="AL186" i="5" s="1"/>
  <c r="AJ193" i="5"/>
  <c r="AK193" i="5" s="1"/>
  <c r="AL193" i="5" s="1"/>
  <c r="AG320" i="5"/>
  <c r="AG170" i="5"/>
  <c r="AH170" i="5" s="1"/>
  <c r="AJ170" i="5" s="1"/>
  <c r="AK170" i="5" s="1"/>
  <c r="AL170" i="5" s="1"/>
  <c r="AJ162" i="5"/>
  <c r="AK162" i="5" s="1"/>
  <c r="AL162" i="5" s="1"/>
  <c r="AI223" i="5"/>
  <c r="AI203" i="5"/>
  <c r="AK203" i="5" s="1"/>
  <c r="AL203" i="5" s="1"/>
  <c r="AI271" i="5"/>
  <c r="AG321" i="5"/>
  <c r="AH321" i="5" s="1"/>
  <c r="AJ321" i="5" s="1"/>
  <c r="AK321" i="5" s="1"/>
  <c r="AL321" i="5" s="1"/>
  <c r="AG184" i="5"/>
  <c r="AH184" i="5" s="1"/>
  <c r="AJ184" i="5" s="1"/>
  <c r="AK184" i="5" s="1"/>
  <c r="AL184" i="5" s="1"/>
  <c r="AI306" i="5"/>
  <c r="AK315" i="5"/>
  <c r="AL315" i="5" s="1"/>
  <c r="AK301" i="5"/>
  <c r="AL301" i="5" s="1"/>
  <c r="AK307" i="5"/>
  <c r="AL307" i="5" s="1"/>
  <c r="N51" i="5"/>
  <c r="AI176" i="5"/>
  <c r="AG124" i="5"/>
  <c r="AH124" i="5" s="1"/>
  <c r="AJ159" i="5"/>
  <c r="AK159" i="5" s="1"/>
  <c r="AL159" i="5" s="1"/>
  <c r="AG269" i="5"/>
  <c r="AH269" i="5" s="1"/>
  <c r="AI211" i="5"/>
  <c r="AI280" i="5"/>
  <c r="AK280" i="5" s="1"/>
  <c r="AL280" i="5" s="1"/>
  <c r="AI187" i="5"/>
  <c r="AK187" i="5" s="1"/>
  <c r="AL187" i="5" s="1"/>
  <c r="AK177" i="5"/>
  <c r="AL177" i="5" s="1"/>
  <c r="AI234" i="5"/>
  <c r="AJ284" i="5"/>
  <c r="AK284" i="5" s="1"/>
  <c r="AL284" i="5" s="1"/>
  <c r="AI278" i="5"/>
  <c r="AK278" i="5" s="1"/>
  <c r="AL278" i="5" s="1"/>
  <c r="AI265" i="5"/>
  <c r="AI322" i="5"/>
  <c r="AI318" i="5"/>
  <c r="AI266" i="5"/>
  <c r="AK266" i="5" s="1"/>
  <c r="AL266" i="5" s="1"/>
  <c r="AG190" i="5"/>
  <c r="AH190" i="5" s="1"/>
  <c r="AI238" i="5"/>
  <c r="AG316" i="5"/>
  <c r="AH176" i="5"/>
  <c r="AJ176" i="5" s="1"/>
  <c r="AH211" i="5"/>
  <c r="AJ211" i="5" s="1"/>
  <c r="AB249" i="5"/>
  <c r="Y249" i="5"/>
  <c r="Q51" i="5"/>
  <c r="AG261" i="5"/>
  <c r="AG192" i="5"/>
  <c r="AH192" i="5" s="1"/>
  <c r="AJ192" i="5" s="1"/>
  <c r="AK192" i="5" s="1"/>
  <c r="AL192" i="5" s="1"/>
  <c r="AI268" i="5"/>
  <c r="AK268" i="5" s="1"/>
  <c r="AL268" i="5" s="1"/>
  <c r="AG243" i="5"/>
  <c r="AG227" i="5"/>
  <c r="AI126" i="5"/>
  <c r="AG132" i="5"/>
  <c r="AH132" i="5" s="1"/>
  <c r="AA249" i="5"/>
  <c r="AI260" i="5"/>
  <c r="AI240" i="5"/>
  <c r="AI256" i="5"/>
  <c r="AG283" i="5"/>
  <c r="AH283" i="5" s="1"/>
  <c r="AJ283" i="5" s="1"/>
  <c r="AK283" i="5" s="1"/>
  <c r="AL283" i="5" s="1"/>
  <c r="AI231" i="5"/>
  <c r="AG231" i="5"/>
  <c r="AH231" i="5" s="1"/>
  <c r="AJ231" i="5" s="1"/>
  <c r="AI258" i="5"/>
  <c r="AG327" i="5"/>
  <c r="AH327" i="5" s="1"/>
  <c r="AJ327" i="5" s="1"/>
  <c r="AK327" i="5" s="1"/>
  <c r="AL327" i="5" s="1"/>
  <c r="AG235" i="5"/>
  <c r="AH235" i="5" s="1"/>
  <c r="AJ235" i="5" s="1"/>
  <c r="AI235" i="5"/>
  <c r="AI247" i="5"/>
  <c r="AG247" i="5"/>
  <c r="AH247" i="5" s="1"/>
  <c r="AJ247" i="5" s="1"/>
  <c r="AG239" i="5"/>
  <c r="AH239" i="5" s="1"/>
  <c r="AJ239" i="5" s="1"/>
  <c r="AK239" i="5" s="1"/>
  <c r="AL239" i="5" s="1"/>
  <c r="AI270" i="5"/>
  <c r="AK270" i="5" s="1"/>
  <c r="AL270" i="5" s="1"/>
  <c r="AK251" i="5"/>
  <c r="AL251" i="5" s="1"/>
  <c r="AG225" i="5"/>
  <c r="AI264" i="5"/>
  <c r="AK264" i="5" s="1"/>
  <c r="AL264" i="5" s="1"/>
  <c r="AI272" i="5"/>
  <c r="AK272" i="5" s="1"/>
  <c r="AL272" i="5" s="1"/>
  <c r="AG166" i="5"/>
  <c r="AH166" i="5" s="1"/>
  <c r="AG182" i="5"/>
  <c r="AH182" i="5" s="1"/>
  <c r="AI199" i="5"/>
  <c r="AI173" i="5"/>
  <c r="M51" i="5"/>
  <c r="AI169" i="5"/>
  <c r="AK201" i="5"/>
  <c r="AL201" i="5" s="1"/>
  <c r="AI324" i="5"/>
  <c r="AI274" i="5"/>
  <c r="AK274" i="5" s="1"/>
  <c r="AL274" i="5" s="1"/>
  <c r="L51" i="5"/>
  <c r="AB47" i="5"/>
  <c r="AB98" i="5" s="1"/>
  <c r="Y47" i="5"/>
  <c r="Y98" i="5" s="1"/>
  <c r="AD47" i="5"/>
  <c r="AD98" i="5" s="1"/>
  <c r="X47" i="5"/>
  <c r="X98" i="5" s="1"/>
  <c r="AE47" i="5"/>
  <c r="AA47" i="5"/>
  <c r="AA98" i="5" s="1"/>
  <c r="AC47" i="5"/>
  <c r="AC98" i="5" s="1"/>
  <c r="Z47" i="5"/>
  <c r="Z98" i="5" s="1"/>
  <c r="X123" i="5"/>
  <c r="U123" i="5"/>
  <c r="AE123" i="5" s="1"/>
  <c r="T123" i="5"/>
  <c r="S123" i="5"/>
  <c r="P13" i="5"/>
  <c r="P73" i="5" s="1"/>
  <c r="J42" i="5"/>
  <c r="P42" i="5"/>
  <c r="J48" i="5"/>
  <c r="P48" i="5"/>
  <c r="J13" i="5"/>
  <c r="J15" i="5" s="1"/>
  <c r="J75" i="5" s="1"/>
  <c r="H13" i="5"/>
  <c r="H15" i="5" s="1"/>
  <c r="H18" i="5" s="1"/>
  <c r="H22" i="5" s="1"/>
  <c r="V120" i="5"/>
  <c r="T66" i="5"/>
  <c r="T84" i="5"/>
  <c r="T69" i="5"/>
  <c r="T86" i="5"/>
  <c r="T67" i="5"/>
  <c r="T77" i="5"/>
  <c r="T38" i="5"/>
  <c r="X143" i="5"/>
  <c r="T68" i="5"/>
  <c r="T85" i="5"/>
  <c r="S85" i="5"/>
  <c r="T119" i="5"/>
  <c r="S69" i="5"/>
  <c r="AA119" i="5"/>
  <c r="O71" i="5"/>
  <c r="Z143" i="5"/>
  <c r="Z76" i="5"/>
  <c r="W86" i="5"/>
  <c r="O13" i="5"/>
  <c r="O15" i="5" s="1"/>
  <c r="AC142" i="5"/>
  <c r="O48" i="5"/>
  <c r="P51" i="5"/>
  <c r="N48" i="5"/>
  <c r="S68" i="5"/>
  <c r="U76" i="5"/>
  <c r="G51" i="5"/>
  <c r="Y143" i="5"/>
  <c r="M42" i="5"/>
  <c r="U120" i="5"/>
  <c r="AE120" i="5" s="1"/>
  <c r="W143" i="5"/>
  <c r="U88" i="5"/>
  <c r="T120" i="5"/>
  <c r="W120" i="5"/>
  <c r="N13" i="5"/>
  <c r="N73" i="5" s="1"/>
  <c r="W84" i="5"/>
  <c r="W123" i="5"/>
  <c r="AF28" i="5"/>
  <c r="AI28" i="5" s="1"/>
  <c r="T76" i="5"/>
  <c r="AA122" i="5"/>
  <c r="S120" i="5"/>
  <c r="Y123" i="5"/>
  <c r="T88" i="5"/>
  <c r="Y138" i="5"/>
  <c r="U143" i="5"/>
  <c r="AE143" i="5" s="1"/>
  <c r="U81" i="5"/>
  <c r="U72" i="5"/>
  <c r="T72" i="5"/>
  <c r="Y77" i="5"/>
  <c r="Y67" i="5"/>
  <c r="V39" i="5"/>
  <c r="U11" i="5"/>
  <c r="U42" i="5" s="1"/>
  <c r="U39" i="5"/>
  <c r="AF20" i="5"/>
  <c r="AI20" i="5" s="1"/>
  <c r="Y80" i="5"/>
  <c r="S122" i="5"/>
  <c r="Z138" i="5"/>
  <c r="Y69" i="5"/>
  <c r="Y70" i="5"/>
  <c r="Y68" i="5"/>
  <c r="Y81" i="5"/>
  <c r="Y83" i="5"/>
  <c r="AC81" i="5"/>
  <c r="S66" i="5"/>
  <c r="Z120" i="5"/>
  <c r="AD138" i="5"/>
  <c r="Z80" i="5"/>
  <c r="Z70" i="5"/>
  <c r="R51" i="5"/>
  <c r="R13" i="5"/>
  <c r="R15" i="5" s="1"/>
  <c r="Z84" i="5"/>
  <c r="R71" i="5"/>
  <c r="R42" i="5"/>
  <c r="Z72" i="5"/>
  <c r="Z88" i="5"/>
  <c r="I51" i="5"/>
  <c r="AC70" i="5"/>
  <c r="AD72" i="5"/>
  <c r="Z86" i="5"/>
  <c r="T83" i="5"/>
  <c r="AE39" i="5"/>
  <c r="T39" i="5"/>
  <c r="Z122" i="5"/>
  <c r="AC138" i="5"/>
  <c r="X138" i="5"/>
  <c r="AB70" i="5"/>
  <c r="Y120" i="5"/>
  <c r="Y122" i="5"/>
  <c r="AD122" i="5"/>
  <c r="AE12" i="5"/>
  <c r="AF12" i="5" s="1"/>
  <c r="AI12" i="5" s="1"/>
  <c r="AC122" i="5"/>
  <c r="X122" i="5"/>
  <c r="AB138" i="5"/>
  <c r="V80" i="5"/>
  <c r="J51" i="5"/>
  <c r="AD123" i="5"/>
  <c r="U122" i="5"/>
  <c r="AE122" i="5" s="1"/>
  <c r="O51" i="5"/>
  <c r="AI39" i="5"/>
  <c r="Y72" i="5"/>
  <c r="X39" i="5"/>
  <c r="AB122" i="5"/>
  <c r="W122" i="5"/>
  <c r="AA138" i="5"/>
  <c r="AE16" i="5"/>
  <c r="AF16" i="5" s="1"/>
  <c r="AI16" i="5" s="1"/>
  <c r="N71" i="5"/>
  <c r="W39" i="5"/>
  <c r="Y74" i="5"/>
  <c r="T122" i="5"/>
  <c r="H51" i="5"/>
  <c r="V76" i="5"/>
  <c r="AC68" i="5"/>
  <c r="X142" i="5"/>
  <c r="AD119" i="5"/>
  <c r="S119" i="5"/>
  <c r="W67" i="5"/>
  <c r="W81" i="5"/>
  <c r="W76" i="5"/>
  <c r="W77" i="5"/>
  <c r="AB123" i="5"/>
  <c r="AA142" i="5"/>
  <c r="W119" i="5"/>
  <c r="Z119" i="5"/>
  <c r="W80" i="5"/>
  <c r="W88" i="5"/>
  <c r="V79" i="5"/>
  <c r="T90" i="5"/>
  <c r="W66" i="5"/>
  <c r="W142" i="5"/>
  <c r="V119" i="5"/>
  <c r="Y119" i="5"/>
  <c r="W83" i="5"/>
  <c r="T80" i="5"/>
  <c r="AA123" i="5"/>
  <c r="AD142" i="5"/>
  <c r="AC119" i="5"/>
  <c r="X119" i="5"/>
  <c r="W68" i="5"/>
  <c r="Z142" i="5"/>
  <c r="W79" i="5"/>
  <c r="W11" i="5"/>
  <c r="W42" i="5" s="1"/>
  <c r="AC84" i="5"/>
  <c r="AF39" i="5"/>
  <c r="Y142" i="5"/>
  <c r="V142" i="5"/>
  <c r="U119" i="5"/>
  <c r="AE119" i="5" s="1"/>
  <c r="W69" i="5"/>
  <c r="W70" i="5"/>
  <c r="AC123" i="5"/>
  <c r="AC74" i="5"/>
  <c r="AC90" i="5"/>
  <c r="Z77" i="5"/>
  <c r="U142" i="5"/>
  <c r="AE142" i="5" s="1"/>
  <c r="Z123" i="5"/>
  <c r="W85" i="5"/>
  <c r="W74" i="5"/>
  <c r="W90" i="5"/>
  <c r="AE38" i="5"/>
  <c r="S38" i="5"/>
  <c r="AC85" i="5"/>
  <c r="Z74" i="5"/>
  <c r="AC88" i="5"/>
  <c r="Z81" i="5"/>
  <c r="AJ38" i="5"/>
  <c r="AC143" i="5"/>
  <c r="AC120" i="5"/>
  <c r="X120" i="5"/>
  <c r="AD143" i="5"/>
  <c r="AA143" i="5"/>
  <c r="AH39" i="5"/>
  <c r="Q13" i="5"/>
  <c r="Q73" i="5" s="1"/>
  <c r="S46" i="5"/>
  <c r="S44" i="5"/>
  <c r="Y38" i="5"/>
  <c r="Z69" i="5"/>
  <c r="Y86" i="5"/>
  <c r="AC76" i="5"/>
  <c r="Z90" i="5"/>
  <c r="Z85" i="5"/>
  <c r="AD39" i="5"/>
  <c r="V143" i="5"/>
  <c r="V38" i="5"/>
  <c r="Q71" i="5"/>
  <c r="S74" i="5"/>
  <c r="T81" i="5"/>
  <c r="Y90" i="5"/>
  <c r="AK38" i="5"/>
  <c r="AB143" i="5"/>
  <c r="AB120" i="5"/>
  <c r="V67" i="5"/>
  <c r="Q42" i="5"/>
  <c r="T143" i="5"/>
  <c r="S143" i="5"/>
  <c r="Z68" i="5"/>
  <c r="AK39" i="5"/>
  <c r="G48" i="5"/>
  <c r="S84" i="5"/>
  <c r="S94" i="5"/>
  <c r="S83" i="5"/>
  <c r="S81" i="5"/>
  <c r="S80" i="5"/>
  <c r="S70" i="5"/>
  <c r="S92" i="5"/>
  <c r="S86" i="5"/>
  <c r="AE36" i="5"/>
  <c r="AE88" i="5" s="1"/>
  <c r="U92" i="5"/>
  <c r="U80" i="5"/>
  <c r="U94" i="5"/>
  <c r="U83" i="5"/>
  <c r="P15" i="5"/>
  <c r="Y76" i="5"/>
  <c r="AI38" i="5"/>
  <c r="AA120" i="5"/>
  <c r="V77" i="5"/>
  <c r="G13" i="5"/>
  <c r="G73" i="5" s="1"/>
  <c r="S77" i="5"/>
  <c r="S72" i="5"/>
  <c r="AC38" i="5"/>
  <c r="AD120" i="5"/>
  <c r="G42" i="5"/>
  <c r="S88" i="5"/>
  <c r="S67" i="5"/>
  <c r="AE30" i="5"/>
  <c r="U90" i="5"/>
  <c r="S76" i="5"/>
  <c r="AD38" i="5"/>
  <c r="Y79" i="5"/>
  <c r="AC86" i="5"/>
  <c r="AB85" i="5"/>
  <c r="U38" i="5"/>
  <c r="Z67" i="5"/>
  <c r="AC77" i="5"/>
  <c r="AH38" i="5"/>
  <c r="T94" i="5"/>
  <c r="T79" i="5"/>
  <c r="T70" i="5"/>
  <c r="T92" i="5"/>
  <c r="AE14" i="5"/>
  <c r="U74" i="5"/>
  <c r="S90" i="5"/>
  <c r="AA38" i="5"/>
  <c r="M71" i="5"/>
  <c r="M48" i="5"/>
  <c r="AE6" i="5"/>
  <c r="AF6" i="5" s="1"/>
  <c r="U66" i="5"/>
  <c r="AE19" i="5"/>
  <c r="AF19" i="5" s="1"/>
  <c r="U79" i="5"/>
  <c r="AC80" i="5"/>
  <c r="AE7" i="5"/>
  <c r="U67" i="5"/>
  <c r="T44" i="5"/>
  <c r="V11" i="5"/>
  <c r="V13" i="5" s="1"/>
  <c r="V66" i="5"/>
  <c r="AE8" i="5"/>
  <c r="AF8" i="5" s="1"/>
  <c r="AG8" i="5" s="1"/>
  <c r="U68" i="5"/>
  <c r="V84" i="5"/>
  <c r="AB38" i="5"/>
  <c r="AE17" i="5"/>
  <c r="AF17" i="5" s="1"/>
  <c r="U77" i="5"/>
  <c r="AE9" i="5"/>
  <c r="AF9" i="5" s="1"/>
  <c r="AG9" i="5" s="1"/>
  <c r="AH9" i="5" s="1"/>
  <c r="U69" i="5"/>
  <c r="AE25" i="5"/>
  <c r="U85" i="5"/>
  <c r="V70" i="5"/>
  <c r="AE24" i="5"/>
  <c r="U84" i="5"/>
  <c r="V68" i="5"/>
  <c r="V85" i="5"/>
  <c r="X38" i="5"/>
  <c r="Y85" i="5"/>
  <c r="AF139" i="5"/>
  <c r="AG139" i="5" s="1"/>
  <c r="I13" i="5"/>
  <c r="I48" i="5"/>
  <c r="I71" i="5"/>
  <c r="I42" i="5"/>
  <c r="AE26" i="5"/>
  <c r="U86" i="5"/>
  <c r="V69" i="5"/>
  <c r="V86" i="5"/>
  <c r="S11" i="5"/>
  <c r="AB72" i="5"/>
  <c r="AC72" i="5"/>
  <c r="AA44" i="5"/>
  <c r="V88" i="5"/>
  <c r="V83" i="5"/>
  <c r="V94" i="5"/>
  <c r="V81" i="5"/>
  <c r="V92" i="5"/>
  <c r="V74" i="5"/>
  <c r="V90" i="5"/>
  <c r="T11" i="5"/>
  <c r="W38" i="5"/>
  <c r="V72" i="5"/>
  <c r="W94" i="5"/>
  <c r="W92" i="5"/>
  <c r="W72" i="5"/>
  <c r="T46" i="5"/>
  <c r="AH126" i="5"/>
  <c r="AJ126" i="5" s="1"/>
  <c r="AK126" i="5" s="1"/>
  <c r="AL126" i="5" s="1"/>
  <c r="AH271" i="5"/>
  <c r="AJ271" i="5" s="1"/>
  <c r="AK271" i="5" s="1"/>
  <c r="AL271" i="5" s="1"/>
  <c r="AH265" i="5"/>
  <c r="AJ265" i="5" s="1"/>
  <c r="AK265" i="5" s="1"/>
  <c r="AL265" i="5" s="1"/>
  <c r="X86" i="5"/>
  <c r="AD68" i="5"/>
  <c r="AG32" i="5"/>
  <c r="X68" i="5"/>
  <c r="AA76" i="5"/>
  <c r="AA86" i="5"/>
  <c r="AD74" i="5"/>
  <c r="AD86" i="5"/>
  <c r="AC39" i="5"/>
  <c r="AJ39" i="5"/>
  <c r="Y44" i="5"/>
  <c r="AI32" i="5"/>
  <c r="AG128" i="5"/>
  <c r="AI149" i="5"/>
  <c r="AH167" i="5"/>
  <c r="AJ167" i="5" s="1"/>
  <c r="AK167" i="5" s="1"/>
  <c r="AL167" i="5" s="1"/>
  <c r="AD249" i="5"/>
  <c r="V249" i="5"/>
  <c r="W249" i="5"/>
  <c r="AC249" i="5"/>
  <c r="AJ156" i="5"/>
  <c r="AK156" i="5" s="1"/>
  <c r="AL156" i="5" s="1"/>
  <c r="AH169" i="5"/>
  <c r="AJ169" i="5" s="1"/>
  <c r="AK169" i="5" s="1"/>
  <c r="AL169" i="5" s="1"/>
  <c r="AJ190" i="5"/>
  <c r="AK190" i="5" s="1"/>
  <c r="AL190" i="5" s="1"/>
  <c r="AI220" i="5"/>
  <c r="AI171" i="5"/>
  <c r="AH199" i="5"/>
  <c r="AJ199" i="5" s="1"/>
  <c r="AK199" i="5" s="1"/>
  <c r="AL199" i="5" s="1"/>
  <c r="AH260" i="5"/>
  <c r="AJ260" i="5" s="1"/>
  <c r="AK259" i="5"/>
  <c r="AL259" i="5" s="1"/>
  <c r="AI228" i="5"/>
  <c r="AJ238" i="5"/>
  <c r="AI244" i="5"/>
  <c r="AI290" i="5"/>
  <c r="AI254" i="5"/>
  <c r="AK317" i="5"/>
  <c r="AL317" i="5" s="1"/>
  <c r="AI300" i="5"/>
  <c r="AH306" i="5"/>
  <c r="AJ306" i="5" s="1"/>
  <c r="AK306" i="5" s="1"/>
  <c r="AL306" i="5" s="1"/>
  <c r="AI291" i="5"/>
  <c r="AH316" i="5"/>
  <c r="AJ316" i="5" s="1"/>
  <c r="AK316" i="5" s="1"/>
  <c r="AL316" i="5" s="1"/>
  <c r="AJ312" i="5"/>
  <c r="AK312" i="5" s="1"/>
  <c r="AL312" i="5" s="1"/>
  <c r="X11" i="5"/>
  <c r="X66" i="5"/>
  <c r="AD67" i="5"/>
  <c r="AK255" i="5"/>
  <c r="AL255" i="5" s="1"/>
  <c r="AJ198" i="5"/>
  <c r="AK198" i="5" s="1"/>
  <c r="AL198" i="5" s="1"/>
  <c r="AA77" i="5"/>
  <c r="W44" i="5"/>
  <c r="W46" i="5"/>
  <c r="AD81" i="5"/>
  <c r="AD70" i="5"/>
  <c r="AA39" i="5"/>
  <c r="AG134" i="5"/>
  <c r="AH149" i="5"/>
  <c r="AJ149" i="5" s="1"/>
  <c r="AH191" i="5"/>
  <c r="AJ191" i="5" s="1"/>
  <c r="AH171" i="5"/>
  <c r="AJ171" i="5" s="1"/>
  <c r="AJ254" i="5"/>
  <c r="AK323" i="5"/>
  <c r="AL323" i="5" s="1"/>
  <c r="AH296" i="5"/>
  <c r="AJ296" i="5" s="1"/>
  <c r="AH294" i="5"/>
  <c r="AJ294" i="5" s="1"/>
  <c r="AJ291" i="5"/>
  <c r="AG285" i="5"/>
  <c r="AA72" i="5"/>
  <c r="AA85" i="5"/>
  <c r="AJ130" i="5"/>
  <c r="AK130" i="5" s="1"/>
  <c r="AL130" i="5" s="1"/>
  <c r="AH220" i="5"/>
  <c r="AJ220" i="5" s="1"/>
  <c r="AJ267" i="5"/>
  <c r="AK267" i="5" s="1"/>
  <c r="AL267" i="5" s="1"/>
  <c r="X72" i="5"/>
  <c r="X74" i="5"/>
  <c r="X76" i="5"/>
  <c r="X80" i="5"/>
  <c r="X88" i="5"/>
  <c r="X92" i="5"/>
  <c r="X94" i="5"/>
  <c r="AA11" i="5"/>
  <c r="AA66" i="5"/>
  <c r="AA88" i="5"/>
  <c r="X79" i="5"/>
  <c r="Z44" i="5"/>
  <c r="Z46" i="5"/>
  <c r="AE41" i="5"/>
  <c r="U46" i="5"/>
  <c r="U44" i="5"/>
  <c r="AA67" i="5"/>
  <c r="AD44" i="5"/>
  <c r="AD46" i="5"/>
  <c r="X90" i="5"/>
  <c r="AD69" i="5"/>
  <c r="AF38" i="5"/>
  <c r="Z38" i="5"/>
  <c r="AH133" i="5"/>
  <c r="AJ133" i="5" s="1"/>
  <c r="AK133" i="5" s="1"/>
  <c r="AL133" i="5" s="1"/>
  <c r="AK155" i="5"/>
  <c r="AL155" i="5" s="1"/>
  <c r="AK152" i="5"/>
  <c r="AL152" i="5" s="1"/>
  <c r="AK181" i="5"/>
  <c r="AL181" i="5" s="1"/>
  <c r="AH175" i="5"/>
  <c r="AJ175" i="5" s="1"/>
  <c r="AH212" i="5"/>
  <c r="AJ212" i="5" s="1"/>
  <c r="AK212" i="5" s="1"/>
  <c r="AL212" i="5" s="1"/>
  <c r="AI191" i="5"/>
  <c r="AJ223" i="5"/>
  <c r="AK223" i="5" s="1"/>
  <c r="AL223" i="5" s="1"/>
  <c r="AJ234" i="5"/>
  <c r="AG277" i="5"/>
  <c r="AI296" i="5"/>
  <c r="AJ302" i="5"/>
  <c r="AI294" i="5"/>
  <c r="AJ292" i="5"/>
  <c r="AJ325" i="5"/>
  <c r="AK325" i="5" s="1"/>
  <c r="AL325" i="5" s="1"/>
  <c r="AH324" i="5"/>
  <c r="AJ324" i="5" s="1"/>
  <c r="AA84" i="5"/>
  <c r="AA74" i="5"/>
  <c r="AD77" i="5"/>
  <c r="AF10" i="5"/>
  <c r="AG10" i="5" s="1"/>
  <c r="X70" i="5"/>
  <c r="AK150" i="5"/>
  <c r="AL150" i="5" s="1"/>
  <c r="AH165" i="5"/>
  <c r="AJ165" i="5" s="1"/>
  <c r="AJ290" i="5"/>
  <c r="AA79" i="5"/>
  <c r="AA90" i="5"/>
  <c r="AB77" i="5"/>
  <c r="AC46" i="5"/>
  <c r="AC44" i="5"/>
  <c r="AA68" i="5"/>
  <c r="AA80" i="5"/>
  <c r="AA92" i="5"/>
  <c r="AA94" i="5"/>
  <c r="AF23" i="5"/>
  <c r="AG23" i="5" s="1"/>
  <c r="X83" i="5"/>
  <c r="V44" i="5"/>
  <c r="V46" i="5"/>
  <c r="AD90" i="5"/>
  <c r="AC67" i="5"/>
  <c r="AC69" i="5"/>
  <c r="AC79" i="5"/>
  <c r="AC83" i="5"/>
  <c r="AC92" i="5"/>
  <c r="AC94" i="5"/>
  <c r="X85" i="5"/>
  <c r="X77" i="5"/>
  <c r="Z11" i="5"/>
  <c r="Z66" i="5"/>
  <c r="Z79" i="5"/>
  <c r="Z83" i="5"/>
  <c r="Z92" i="5"/>
  <c r="Z94" i="5"/>
  <c r="Z39" i="5"/>
  <c r="X84" i="5"/>
  <c r="AJ154" i="5"/>
  <c r="AK154" i="5" s="1"/>
  <c r="AL154" i="5" s="1"/>
  <c r="AI151" i="5"/>
  <c r="AH252" i="5"/>
  <c r="AJ252" i="5" s="1"/>
  <c r="AJ196" i="5"/>
  <c r="AK196" i="5" s="1"/>
  <c r="AL196" i="5" s="1"/>
  <c r="AI175" i="5"/>
  <c r="AG221" i="5"/>
  <c r="AH214" i="5"/>
  <c r="AJ214" i="5" s="1"/>
  <c r="AK214" i="5" s="1"/>
  <c r="AL214" i="5" s="1"/>
  <c r="Z249" i="5"/>
  <c r="AK257" i="5"/>
  <c r="AL257" i="5" s="1"/>
  <c r="AH228" i="5"/>
  <c r="AJ228" i="5" s="1"/>
  <c r="AH244" i="5"/>
  <c r="AJ244" i="5" s="1"/>
  <c r="AI230" i="5"/>
  <c r="AJ240" i="5"/>
  <c r="AK240" i="5" s="1"/>
  <c r="AL240" i="5" s="1"/>
  <c r="AI246" i="5"/>
  <c r="AH262" i="5"/>
  <c r="AJ262" i="5" s="1"/>
  <c r="AK262" i="5" s="1"/>
  <c r="AL262" i="5" s="1"/>
  <c r="AJ256" i="5"/>
  <c r="AG279" i="5"/>
  <c r="AK297" i="5"/>
  <c r="AL297" i="5" s="1"/>
  <c r="AI302" i="5"/>
  <c r="AJ308" i="5"/>
  <c r="AK308" i="5" s="1"/>
  <c r="AL308" i="5" s="1"/>
  <c r="AI293" i="5"/>
  <c r="AI292" i="5"/>
  <c r="AB79" i="5"/>
  <c r="AB83" i="5"/>
  <c r="AB67" i="5"/>
  <c r="AB69" i="5"/>
  <c r="AB90" i="5"/>
  <c r="AB74" i="5"/>
  <c r="AB92" i="5"/>
  <c r="AB86" i="5"/>
  <c r="AB94" i="5"/>
  <c r="AB76" i="5"/>
  <c r="AB84" i="5"/>
  <c r="AB80" i="5"/>
  <c r="AB88" i="5"/>
  <c r="AB39" i="5"/>
  <c r="AH131" i="5"/>
  <c r="AJ131" i="5" s="1"/>
  <c r="AK131" i="5" s="1"/>
  <c r="AL131" i="5" s="1"/>
  <c r="AK189" i="5"/>
  <c r="AL189" i="5" s="1"/>
  <c r="AH151" i="5"/>
  <c r="AJ151" i="5" s="1"/>
  <c r="AH183" i="5"/>
  <c r="AJ183" i="5" s="1"/>
  <c r="AJ194" i="5"/>
  <c r="AK194" i="5" s="1"/>
  <c r="AL194" i="5" s="1"/>
  <c r="AJ230" i="5"/>
  <c r="AH293" i="5"/>
  <c r="AJ293" i="5" s="1"/>
  <c r="AK309" i="5"/>
  <c r="AL309" i="5" s="1"/>
  <c r="AK326" i="5"/>
  <c r="AL326" i="5" s="1"/>
  <c r="AG314" i="5"/>
  <c r="AH318" i="5"/>
  <c r="AJ318" i="5" s="1"/>
  <c r="X67" i="5"/>
  <c r="Y11" i="5"/>
  <c r="Y66" i="5"/>
  <c r="AA69" i="5"/>
  <c r="AA81" i="5"/>
  <c r="X44" i="5"/>
  <c r="X46" i="5"/>
  <c r="AB11" i="5"/>
  <c r="AB66" i="5"/>
  <c r="AB81" i="5"/>
  <c r="L42" i="5"/>
  <c r="L13" i="5"/>
  <c r="L48" i="5"/>
  <c r="L71" i="5"/>
  <c r="AE37" i="5"/>
  <c r="AE97" i="5" s="1"/>
  <c r="AD85" i="5"/>
  <c r="AG34" i="5"/>
  <c r="AH127" i="5"/>
  <c r="AJ127" i="5" s="1"/>
  <c r="AK127" i="5" s="1"/>
  <c r="AL127" i="5" s="1"/>
  <c r="X121" i="5"/>
  <c r="Y121" i="5"/>
  <c r="Z121" i="5"/>
  <c r="S121" i="5"/>
  <c r="AA121" i="5"/>
  <c r="T121" i="5"/>
  <c r="AB121" i="5"/>
  <c r="U121" i="5"/>
  <c r="AE121" i="5" s="1"/>
  <c r="AC121" i="5"/>
  <c r="V121" i="5"/>
  <c r="W121" i="5"/>
  <c r="AD121" i="5"/>
  <c r="AK146" i="5"/>
  <c r="AL146" i="5" s="1"/>
  <c r="AJ246" i="5"/>
  <c r="AB46" i="5"/>
  <c r="AB44" i="5"/>
  <c r="AA70" i="5"/>
  <c r="AA83" i="5"/>
  <c r="X69" i="5"/>
  <c r="AB68" i="5"/>
  <c r="AC11" i="5"/>
  <c r="AC66" i="5"/>
  <c r="Y39" i="5"/>
  <c r="AD76" i="5"/>
  <c r="AD79" i="5"/>
  <c r="AD80" i="5"/>
  <c r="AD83" i="5"/>
  <c r="AD84" i="5"/>
  <c r="AD88" i="5"/>
  <c r="AD92" i="5"/>
  <c r="AD94" i="5"/>
  <c r="AF21" i="5"/>
  <c r="AG21" i="5" s="1"/>
  <c r="X81" i="5"/>
  <c r="Y84" i="5"/>
  <c r="Y88" i="5"/>
  <c r="Y92" i="5"/>
  <c r="Y94" i="5"/>
  <c r="AD66" i="5"/>
  <c r="AD11" i="5"/>
  <c r="AG38" i="5"/>
  <c r="M15" i="5"/>
  <c r="M73" i="5"/>
  <c r="AJ145" i="5"/>
  <c r="AK145" i="5" s="1"/>
  <c r="AL145" i="5" s="1"/>
  <c r="AF140" i="5"/>
  <c r="AG140" i="5" s="1"/>
  <c r="AI147" i="5"/>
  <c r="AH180" i="5"/>
  <c r="AJ180" i="5" s="1"/>
  <c r="AK180" i="5" s="1"/>
  <c r="AL180" i="5" s="1"/>
  <c r="AH158" i="5"/>
  <c r="AJ158" i="5" s="1"/>
  <c r="AK158" i="5" s="1"/>
  <c r="AL158" i="5" s="1"/>
  <c r="AJ168" i="5"/>
  <c r="AK168" i="5" s="1"/>
  <c r="AL168" i="5" s="1"/>
  <c r="AG222" i="5"/>
  <c r="AH222" i="5" s="1"/>
  <c r="AK224" i="5"/>
  <c r="AL224" i="5" s="1"/>
  <c r="AI183" i="5"/>
  <c r="AK195" i="5"/>
  <c r="AL195" i="5" s="1"/>
  <c r="AH232" i="5"/>
  <c r="AJ232" i="5" s="1"/>
  <c r="AH248" i="5"/>
  <c r="AJ248" i="5" s="1"/>
  <c r="AH173" i="5"/>
  <c r="AJ173" i="5" s="1"/>
  <c r="AK173" i="5" s="1"/>
  <c r="AL173" i="5" s="1"/>
  <c r="AJ236" i="5"/>
  <c r="AK236" i="5" s="1"/>
  <c r="AL236" i="5" s="1"/>
  <c r="AI242" i="5"/>
  <c r="AI287" i="5"/>
  <c r="AG263" i="5"/>
  <c r="AI289" i="5"/>
  <c r="AJ258" i="5"/>
  <c r="AH281" i="5"/>
  <c r="AJ281" i="5" s="1"/>
  <c r="AK281" i="5" s="1"/>
  <c r="AL281" i="5" s="1"/>
  <c r="AI298" i="5"/>
  <c r="AJ304" i="5"/>
  <c r="AK304" i="5" s="1"/>
  <c r="AL304" i="5" s="1"/>
  <c r="AH298" i="5"/>
  <c r="AJ298" i="5" s="1"/>
  <c r="AH300" i="5"/>
  <c r="AJ300" i="5" s="1"/>
  <c r="AJ319" i="5"/>
  <c r="AK319" i="5" s="1"/>
  <c r="AL319" i="5" s="1"/>
  <c r="AG39" i="5"/>
  <c r="AH129" i="5"/>
  <c r="AJ129" i="5" s="1"/>
  <c r="AK129" i="5" s="1"/>
  <c r="AL129" i="5" s="1"/>
  <c r="AH147" i="5"/>
  <c r="AJ147" i="5" s="1"/>
  <c r="AK197" i="5"/>
  <c r="AL197" i="5" s="1"/>
  <c r="AJ160" i="5"/>
  <c r="AK160" i="5" s="1"/>
  <c r="AL160" i="5" s="1"/>
  <c r="AH226" i="5"/>
  <c r="AJ226" i="5" s="1"/>
  <c r="AK226" i="5" s="1"/>
  <c r="AL226" i="5" s="1"/>
  <c r="AK253" i="5"/>
  <c r="AL253" i="5" s="1"/>
  <c r="AH218" i="5"/>
  <c r="AJ218" i="5" s="1"/>
  <c r="AK218" i="5" s="1"/>
  <c r="AL218" i="5" s="1"/>
  <c r="AI165" i="5"/>
  <c r="AH219" i="5"/>
  <c r="AJ219" i="5" s="1"/>
  <c r="AI219" i="5"/>
  <c r="AI232" i="5"/>
  <c r="AJ242" i="5"/>
  <c r="AI248" i="5"/>
  <c r="AJ269" i="5"/>
  <c r="AK269" i="5" s="1"/>
  <c r="AL269" i="5" s="1"/>
  <c r="AH287" i="5"/>
  <c r="AJ287" i="5" s="1"/>
  <c r="AJ289" i="5"/>
  <c r="AI252" i="5"/>
  <c r="AK299" i="5"/>
  <c r="AL299" i="5" s="1"/>
  <c r="AH275" i="5"/>
  <c r="AJ275" i="5" s="1"/>
  <c r="AK275" i="5" s="1"/>
  <c r="AL275" i="5" s="1"/>
  <c r="AH320" i="5"/>
  <c r="AJ320" i="5" s="1"/>
  <c r="AK320" i="5" s="1"/>
  <c r="AL320" i="5" s="1"/>
  <c r="AH322" i="5"/>
  <c r="AJ322" i="5" s="1"/>
  <c r="AK322" i="5" s="1"/>
  <c r="AL322" i="5" s="1"/>
  <c r="J18" i="5" l="1"/>
  <c r="AK211" i="5"/>
  <c r="AL211" i="5" s="1"/>
  <c r="AK313" i="5"/>
  <c r="AL313" i="5" s="1"/>
  <c r="AF41" i="5"/>
  <c r="AF44" i="5" s="1"/>
  <c r="AE96" i="5"/>
  <c r="AE98" i="5"/>
  <c r="AL50" i="6"/>
  <c r="AL49" i="6"/>
  <c r="AH135" i="5"/>
  <c r="AJ135" i="5" s="1"/>
  <c r="AK135" i="5" s="1"/>
  <c r="AL135" i="5" s="1"/>
  <c r="AG249" i="5"/>
  <c r="AH249" i="5" s="1"/>
  <c r="AJ273" i="5"/>
  <c r="AK273" i="5" s="1"/>
  <c r="AL273" i="5" s="1"/>
  <c r="AK256" i="5"/>
  <c r="AL256" i="5" s="1"/>
  <c r="AK153" i="5"/>
  <c r="AL153" i="5" s="1"/>
  <c r="AF138" i="5"/>
  <c r="AI138" i="5" s="1"/>
  <c r="AJ144" i="5"/>
  <c r="AK144" i="5" s="1"/>
  <c r="AL144" i="5" s="1"/>
  <c r="K15" i="5"/>
  <c r="K75" i="5" s="1"/>
  <c r="H78" i="5"/>
  <c r="AJ188" i="5"/>
  <c r="AK188" i="5" s="1"/>
  <c r="AL188" i="5" s="1"/>
  <c r="AJ182" i="5"/>
  <c r="AK182" i="5" s="1"/>
  <c r="AL182" i="5" s="1"/>
  <c r="AK260" i="5"/>
  <c r="AL260" i="5" s="1"/>
  <c r="AJ124" i="5"/>
  <c r="AK124" i="5" s="1"/>
  <c r="AL124" i="5" s="1"/>
  <c r="AJ174" i="5"/>
  <c r="AK174" i="5" s="1"/>
  <c r="AL174" i="5" s="1"/>
  <c r="AH286" i="5"/>
  <c r="AJ286" i="5" s="1"/>
  <c r="AK286" i="5" s="1"/>
  <c r="AL286" i="5" s="1"/>
  <c r="AK238" i="5"/>
  <c r="AL238" i="5" s="1"/>
  <c r="H40" i="5"/>
  <c r="H118" i="5"/>
  <c r="AK258" i="5"/>
  <c r="AL258" i="5" s="1"/>
  <c r="AJ132" i="5"/>
  <c r="AK132" i="5" s="1"/>
  <c r="AL132" i="5" s="1"/>
  <c r="AK292" i="5"/>
  <c r="AL292" i="5" s="1"/>
  <c r="AK234" i="5"/>
  <c r="AL234" i="5" s="1"/>
  <c r="AF143" i="5"/>
  <c r="AI143" i="5" s="1"/>
  <c r="AK176" i="5"/>
  <c r="AL176" i="5" s="1"/>
  <c r="AK235" i="5"/>
  <c r="AL235" i="5" s="1"/>
  <c r="AK318" i="5"/>
  <c r="AL318" i="5" s="1"/>
  <c r="AJ166" i="5"/>
  <c r="AK166" i="5" s="1"/>
  <c r="AL166" i="5" s="1"/>
  <c r="AK324" i="5"/>
  <c r="AL324" i="5" s="1"/>
  <c r="AK247" i="5"/>
  <c r="AL247" i="5" s="1"/>
  <c r="AK231" i="5"/>
  <c r="AL231" i="5" s="1"/>
  <c r="AF123" i="5"/>
  <c r="AG123" i="5" s="1"/>
  <c r="AH123" i="5" s="1"/>
  <c r="AJ123" i="5" s="1"/>
  <c r="AH227" i="5"/>
  <c r="AJ227" i="5" s="1"/>
  <c r="AK227" i="5" s="1"/>
  <c r="AL227" i="5" s="1"/>
  <c r="AK242" i="5"/>
  <c r="AL242" i="5" s="1"/>
  <c r="AK183" i="5"/>
  <c r="AL183" i="5" s="1"/>
  <c r="AH225" i="5"/>
  <c r="AJ225" i="5" s="1"/>
  <c r="AK225" i="5" s="1"/>
  <c r="AL225" i="5" s="1"/>
  <c r="AH243" i="5"/>
  <c r="AJ243" i="5" s="1"/>
  <c r="AK243" i="5" s="1"/>
  <c r="AL243" i="5" s="1"/>
  <c r="AK165" i="5"/>
  <c r="AL165" i="5" s="1"/>
  <c r="AH261" i="5"/>
  <c r="AJ261" i="5"/>
  <c r="AK261" i="5" s="1"/>
  <c r="AL261" i="5" s="1"/>
  <c r="AK289" i="5"/>
  <c r="AL289" i="5" s="1"/>
  <c r="AK293" i="5"/>
  <c r="AL293" i="5" s="1"/>
  <c r="AK246" i="5"/>
  <c r="AL246" i="5" s="1"/>
  <c r="J73" i="5"/>
  <c r="T51" i="5"/>
  <c r="AF47" i="5"/>
  <c r="U13" i="5"/>
  <c r="U15" i="5" s="1"/>
  <c r="H73" i="5"/>
  <c r="H75" i="5"/>
  <c r="AG20" i="5"/>
  <c r="AH20" i="5" s="1"/>
  <c r="AG28" i="5"/>
  <c r="AH28" i="5" s="1"/>
  <c r="AF120" i="5"/>
  <c r="AI120" i="5" s="1"/>
  <c r="U48" i="5"/>
  <c r="O73" i="5"/>
  <c r="U71" i="5"/>
  <c r="N15" i="5"/>
  <c r="N18" i="5" s="1"/>
  <c r="N22" i="5" s="1"/>
  <c r="AF142" i="5"/>
  <c r="AG142" i="5" s="1"/>
  <c r="AH142" i="5" s="1"/>
  <c r="AF121" i="5"/>
  <c r="AG121" i="5" s="1"/>
  <c r="AH121" i="5" s="1"/>
  <c r="AJ121" i="5" s="1"/>
  <c r="G15" i="5"/>
  <c r="G75" i="5" s="1"/>
  <c r="Y51" i="5"/>
  <c r="Q15" i="5"/>
  <c r="Q75" i="5" s="1"/>
  <c r="AI139" i="5"/>
  <c r="W13" i="5"/>
  <c r="W15" i="5" s="1"/>
  <c r="AF122" i="5"/>
  <c r="AI122" i="5" s="1"/>
  <c r="R73" i="5"/>
  <c r="AI140" i="5"/>
  <c r="Z51" i="5"/>
  <c r="AG16" i="5"/>
  <c r="AH16" i="5" s="1"/>
  <c r="AJ16" i="5" s="1"/>
  <c r="AF119" i="5"/>
  <c r="AG119" i="5" s="1"/>
  <c r="AH119" i="5" s="1"/>
  <c r="AJ119" i="5" s="1"/>
  <c r="V51" i="5"/>
  <c r="W71" i="5"/>
  <c r="W48" i="5"/>
  <c r="AE85" i="5"/>
  <c r="AE90" i="5"/>
  <c r="AF30" i="5"/>
  <c r="AG30" i="5" s="1"/>
  <c r="AH30" i="5" s="1"/>
  <c r="AG12" i="5"/>
  <c r="AH12" i="5" s="1"/>
  <c r="AJ12" i="5" s="1"/>
  <c r="AE69" i="5"/>
  <c r="AE67" i="5"/>
  <c r="U51" i="5"/>
  <c r="AC51" i="5"/>
  <c r="AE76" i="5"/>
  <c r="W51" i="5"/>
  <c r="S51" i="5"/>
  <c r="AE72" i="5"/>
  <c r="AF7" i="5"/>
  <c r="AF11" i="5" s="1"/>
  <c r="AE74" i="5"/>
  <c r="AF14" i="5"/>
  <c r="AE80" i="5"/>
  <c r="AE92" i="5"/>
  <c r="AE94" i="5"/>
  <c r="AE83" i="5"/>
  <c r="AE70" i="5"/>
  <c r="AE81" i="5"/>
  <c r="AF36" i="5"/>
  <c r="AF77" i="5" s="1"/>
  <c r="AE77" i="5"/>
  <c r="AE68" i="5"/>
  <c r="P75" i="5"/>
  <c r="P18" i="5"/>
  <c r="AF25" i="5"/>
  <c r="AG25" i="5" s="1"/>
  <c r="AH25" i="5" s="1"/>
  <c r="AJ25" i="5" s="1"/>
  <c r="AE86" i="5"/>
  <c r="AE79" i="5"/>
  <c r="J22" i="5"/>
  <c r="J118" i="5"/>
  <c r="J40" i="5"/>
  <c r="J78" i="5"/>
  <c r="AE11" i="5"/>
  <c r="AE66" i="5"/>
  <c r="T71" i="5"/>
  <c r="T42" i="5"/>
  <c r="T13" i="5"/>
  <c r="T48" i="5"/>
  <c r="S48" i="5"/>
  <c r="S42" i="5"/>
  <c r="S71" i="5"/>
  <c r="S13" i="5"/>
  <c r="I15" i="5"/>
  <c r="I73" i="5"/>
  <c r="AF26" i="5"/>
  <c r="O18" i="5"/>
  <c r="O75" i="5"/>
  <c r="V73" i="5"/>
  <c r="V15" i="5"/>
  <c r="AE84" i="5"/>
  <c r="AF24" i="5"/>
  <c r="H27" i="5"/>
  <c r="H82" i="5"/>
  <c r="V42" i="5"/>
  <c r="V71" i="5"/>
  <c r="V48" i="5"/>
  <c r="AD51" i="5"/>
  <c r="Q18" i="5"/>
  <c r="R18" i="5"/>
  <c r="R75" i="5"/>
  <c r="AH140" i="5"/>
  <c r="AJ140" i="5" s="1"/>
  <c r="AH21" i="5"/>
  <c r="AH8" i="5"/>
  <c r="AF46" i="5"/>
  <c r="AG41" i="5"/>
  <c r="AH314" i="5"/>
  <c r="AJ314" i="5" s="1"/>
  <c r="AK314" i="5" s="1"/>
  <c r="AL314" i="5" s="1"/>
  <c r="AI6" i="5"/>
  <c r="AK287" i="5"/>
  <c r="AL287" i="5" s="1"/>
  <c r="L15" i="5"/>
  <c r="L73" i="5"/>
  <c r="AB51" i="5"/>
  <c r="AI17" i="5"/>
  <c r="AI10" i="5"/>
  <c r="AK296" i="5"/>
  <c r="AL296" i="5" s="1"/>
  <c r="AH285" i="5"/>
  <c r="AJ285" i="5" s="1"/>
  <c r="AK285" i="5" s="1"/>
  <c r="AL285" i="5" s="1"/>
  <c r="AH134" i="5"/>
  <c r="AJ134" i="5" s="1"/>
  <c r="AK134" i="5" s="1"/>
  <c r="AL134" i="5" s="1"/>
  <c r="AK254" i="5"/>
  <c r="AL254" i="5" s="1"/>
  <c r="AK232" i="5"/>
  <c r="AL232" i="5" s="1"/>
  <c r="M18" i="5"/>
  <c r="M75" i="5"/>
  <c r="AH34" i="5"/>
  <c r="AK302" i="5"/>
  <c r="AL302" i="5" s="1"/>
  <c r="AK230" i="5"/>
  <c r="AL230" i="5" s="1"/>
  <c r="AH139" i="5"/>
  <c r="AJ139" i="5" s="1"/>
  <c r="AH277" i="5"/>
  <c r="AJ277" i="5" s="1"/>
  <c r="AK277" i="5" s="1"/>
  <c r="AL277" i="5" s="1"/>
  <c r="AK290" i="5"/>
  <c r="AL290" i="5" s="1"/>
  <c r="AH263" i="5"/>
  <c r="AJ263" i="5" s="1"/>
  <c r="AK263" i="5" s="1"/>
  <c r="AL263" i="5" s="1"/>
  <c r="AK149" i="5"/>
  <c r="AL149" i="5" s="1"/>
  <c r="AK252" i="5"/>
  <c r="AL252" i="5" s="1"/>
  <c r="AK298" i="5"/>
  <c r="AL298" i="5" s="1"/>
  <c r="AK147" i="5"/>
  <c r="AL147" i="5" s="1"/>
  <c r="AD71" i="5"/>
  <c r="AD13" i="5"/>
  <c r="AD42" i="5"/>
  <c r="AD48" i="5"/>
  <c r="AI9" i="5"/>
  <c r="AH221" i="5"/>
  <c r="AJ221" i="5" s="1"/>
  <c r="AK221" i="5" s="1"/>
  <c r="AL221" i="5" s="1"/>
  <c r="AI23" i="5"/>
  <c r="AK191" i="5"/>
  <c r="AL191" i="5" s="1"/>
  <c r="AK244" i="5"/>
  <c r="AL244" i="5" s="1"/>
  <c r="AK171" i="5"/>
  <c r="AL171" i="5" s="1"/>
  <c r="AK248" i="5"/>
  <c r="AL248" i="5" s="1"/>
  <c r="AI19" i="5"/>
  <c r="AK219" i="5"/>
  <c r="AL219" i="5" s="1"/>
  <c r="AH279" i="5"/>
  <c r="AJ279" i="5" s="1"/>
  <c r="AK279" i="5" s="1"/>
  <c r="AL279" i="5" s="1"/>
  <c r="AK175" i="5"/>
  <c r="AL175" i="5" s="1"/>
  <c r="AG19" i="5"/>
  <c r="AA51" i="5"/>
  <c r="AA13" i="5"/>
  <c r="AA71" i="5"/>
  <c r="AA48" i="5"/>
  <c r="AA42" i="5"/>
  <c r="X51" i="5"/>
  <c r="AK291" i="5"/>
  <c r="AL291" i="5" s="1"/>
  <c r="AK220" i="5"/>
  <c r="AL220" i="5" s="1"/>
  <c r="AH32" i="5"/>
  <c r="AI21" i="5"/>
  <c r="AH23" i="5"/>
  <c r="AB42" i="5"/>
  <c r="AB13" i="5"/>
  <c r="AB48" i="5"/>
  <c r="AB71" i="5"/>
  <c r="AJ9" i="5"/>
  <c r="AG6" i="5"/>
  <c r="AK228" i="5"/>
  <c r="AL228" i="5" s="1"/>
  <c r="AJ222" i="5"/>
  <c r="AK222" i="5" s="1"/>
  <c r="AL222" i="5" s="1"/>
  <c r="AK294" i="5"/>
  <c r="AL294" i="5" s="1"/>
  <c r="AF37" i="5"/>
  <c r="AF97" i="5" s="1"/>
  <c r="AG17" i="5"/>
  <c r="AC42" i="5"/>
  <c r="AC13" i="5"/>
  <c r="AC48" i="5"/>
  <c r="AC71" i="5"/>
  <c r="Y13" i="5"/>
  <c r="Y42" i="5"/>
  <c r="Y48" i="5"/>
  <c r="Y71" i="5"/>
  <c r="AK151" i="5"/>
  <c r="AL151" i="5" s="1"/>
  <c r="Z13" i="5"/>
  <c r="Z42" i="5"/>
  <c r="Z48" i="5"/>
  <c r="Z71" i="5"/>
  <c r="AI41" i="5"/>
  <c r="AE44" i="5"/>
  <c r="AE46" i="5"/>
  <c r="AH10" i="5"/>
  <c r="X13" i="5"/>
  <c r="X42" i="5"/>
  <c r="X48" i="5"/>
  <c r="X71" i="5"/>
  <c r="AK300" i="5"/>
  <c r="AL300" i="5" s="1"/>
  <c r="AH128" i="5"/>
  <c r="AJ128" i="5" s="1"/>
  <c r="AK128" i="5" s="1"/>
  <c r="AL128" i="5" s="1"/>
  <c r="AI8" i="5"/>
  <c r="AI123" i="5" l="1"/>
  <c r="AG138" i="5"/>
  <c r="AH138" i="5" s="1"/>
  <c r="AJ138" i="5" s="1"/>
  <c r="AG143" i="5"/>
  <c r="AH143" i="5" s="1"/>
  <c r="AJ143" i="5" s="1"/>
  <c r="AK143" i="5" s="1"/>
  <c r="AL143" i="5" s="1"/>
  <c r="AJ249" i="5"/>
  <c r="AK249" i="5" s="1"/>
  <c r="AL249" i="5" s="1"/>
  <c r="K18" i="5"/>
  <c r="K78" i="5" s="1"/>
  <c r="AF98" i="5"/>
  <c r="AF96" i="5"/>
  <c r="H136" i="5"/>
  <c r="H137" i="5" s="1"/>
  <c r="J136" i="5"/>
  <c r="J137" i="5" s="1"/>
  <c r="W73" i="5"/>
  <c r="U73" i="5"/>
  <c r="AI121" i="5"/>
  <c r="AK121" i="5" s="1"/>
  <c r="AL121" i="5" s="1"/>
  <c r="AJ142" i="5"/>
  <c r="AI47" i="5"/>
  <c r="AG47" i="5"/>
  <c r="AI142" i="5"/>
  <c r="AG120" i="5"/>
  <c r="AH120" i="5" s="1"/>
  <c r="AJ120" i="5" s="1"/>
  <c r="AK120" i="5" s="1"/>
  <c r="AL120" i="5" s="1"/>
  <c r="AK140" i="5"/>
  <c r="AL140" i="5" s="1"/>
  <c r="N118" i="5"/>
  <c r="N78" i="5"/>
  <c r="N40" i="5"/>
  <c r="AK123" i="5"/>
  <c r="AL123" i="5" s="1"/>
  <c r="G18" i="5"/>
  <c r="G118" i="5" s="1"/>
  <c r="G136" i="5" s="1"/>
  <c r="AG122" i="5"/>
  <c r="AH122" i="5" s="1"/>
  <c r="AJ122" i="5" s="1"/>
  <c r="AK122" i="5" s="1"/>
  <c r="AL122" i="5" s="1"/>
  <c r="N75" i="5"/>
  <c r="AG7" i="5"/>
  <c r="AH7" i="5" s="1"/>
  <c r="AI7" i="5"/>
  <c r="AI11" i="5" s="1"/>
  <c r="AF67" i="5"/>
  <c r="AK139" i="5"/>
  <c r="AL139" i="5" s="1"/>
  <c r="AK138" i="5"/>
  <c r="AL138" i="5" s="1"/>
  <c r="AF88" i="5"/>
  <c r="AF80" i="5"/>
  <c r="AF76" i="5"/>
  <c r="AF68" i="5"/>
  <c r="AF72" i="5"/>
  <c r="AE51" i="5"/>
  <c r="AF90" i="5"/>
  <c r="AF81" i="5"/>
  <c r="AF69" i="5"/>
  <c r="AI119" i="5"/>
  <c r="AK119" i="5" s="1"/>
  <c r="AL119" i="5" s="1"/>
  <c r="AI30" i="5"/>
  <c r="AF83" i="5"/>
  <c r="AI36" i="5"/>
  <c r="AI92" i="5" s="1"/>
  <c r="AF79" i="5"/>
  <c r="AF70" i="5"/>
  <c r="AF66" i="5"/>
  <c r="AF86" i="5"/>
  <c r="AI25" i="5"/>
  <c r="AK25" i="5" s="1"/>
  <c r="AF85" i="5"/>
  <c r="AG26" i="5"/>
  <c r="AH26" i="5" s="1"/>
  <c r="AI26" i="5"/>
  <c r="AF92" i="5"/>
  <c r="AF94" i="5"/>
  <c r="AG36" i="5"/>
  <c r="AG96" i="5" s="1"/>
  <c r="AI14" i="5"/>
  <c r="AG14" i="5"/>
  <c r="AF74" i="5"/>
  <c r="P78" i="5"/>
  <c r="P22" i="5"/>
  <c r="P118" i="5"/>
  <c r="P40" i="5"/>
  <c r="R22" i="5"/>
  <c r="R118" i="5"/>
  <c r="R40" i="5"/>
  <c r="R78" i="5"/>
  <c r="AF84" i="5"/>
  <c r="AI24" i="5"/>
  <c r="AG24" i="5"/>
  <c r="T73" i="5"/>
  <c r="T15" i="5"/>
  <c r="Q22" i="5"/>
  <c r="Q118" i="5"/>
  <c r="Q40" i="5"/>
  <c r="Q78" i="5"/>
  <c r="V18" i="5"/>
  <c r="V75" i="5"/>
  <c r="AE13" i="5"/>
  <c r="AE71" i="5"/>
  <c r="AE42" i="5"/>
  <c r="AE48" i="5"/>
  <c r="I18" i="5"/>
  <c r="I75" i="5"/>
  <c r="S15" i="5"/>
  <c r="S73" i="5"/>
  <c r="H87" i="5"/>
  <c r="H29" i="5"/>
  <c r="O118" i="5"/>
  <c r="O40" i="5"/>
  <c r="O78" i="5"/>
  <c r="O22" i="5"/>
  <c r="J27" i="5"/>
  <c r="J82" i="5"/>
  <c r="AK12" i="5"/>
  <c r="Y15" i="5"/>
  <c r="Y73" i="5"/>
  <c r="AA15" i="5"/>
  <c r="AA73" i="5"/>
  <c r="X15" i="5"/>
  <c r="X73" i="5"/>
  <c r="AJ28" i="5"/>
  <c r="N27" i="5"/>
  <c r="N82" i="5"/>
  <c r="L18" i="5"/>
  <c r="L75" i="5"/>
  <c r="AJ10" i="5"/>
  <c r="AH17" i="5"/>
  <c r="AG37" i="5"/>
  <c r="AG97" i="5" s="1"/>
  <c r="M40" i="5"/>
  <c r="M22" i="5"/>
  <c r="M78" i="5"/>
  <c r="M118" i="5"/>
  <c r="AK16" i="5"/>
  <c r="AJ32" i="5"/>
  <c r="AK9" i="5"/>
  <c r="AJ21" i="5"/>
  <c r="AK21" i="5" s="1"/>
  <c r="AH19" i="5"/>
  <c r="W18" i="5"/>
  <c r="W75" i="5"/>
  <c r="AJ34" i="5"/>
  <c r="AB15" i="5"/>
  <c r="AB73" i="5"/>
  <c r="AI44" i="5"/>
  <c r="AI46" i="5"/>
  <c r="AC15" i="5"/>
  <c r="AC73" i="5"/>
  <c r="AI37" i="5"/>
  <c r="AI97" i="5" s="1"/>
  <c r="AH6" i="5"/>
  <c r="AJ6" i="5" s="1"/>
  <c r="AJ23" i="5"/>
  <c r="AJ20" i="5"/>
  <c r="AJ30" i="5"/>
  <c r="AJ8" i="5"/>
  <c r="Z15" i="5"/>
  <c r="Z73" i="5"/>
  <c r="U75" i="5"/>
  <c r="U18" i="5"/>
  <c r="AD73" i="5"/>
  <c r="AD15" i="5"/>
  <c r="AF13" i="5"/>
  <c r="AF42" i="5"/>
  <c r="AF48" i="5"/>
  <c r="AF71" i="5"/>
  <c r="AG44" i="5"/>
  <c r="AG46" i="5"/>
  <c r="AH41" i="5"/>
  <c r="K22" i="5" l="1"/>
  <c r="AK142" i="5"/>
  <c r="AL142" i="5" s="1"/>
  <c r="K118" i="5"/>
  <c r="K40" i="5"/>
  <c r="AG98" i="5"/>
  <c r="AI98" i="5"/>
  <c r="AI96" i="5"/>
  <c r="J330" i="5"/>
  <c r="H330" i="5"/>
  <c r="N136" i="5"/>
  <c r="N137" i="5" s="1"/>
  <c r="K136" i="5"/>
  <c r="K137" i="5" s="1"/>
  <c r="AG11" i="5"/>
  <c r="AG42" i="5" s="1"/>
  <c r="M136" i="5"/>
  <c r="M137" i="5" s="1"/>
  <c r="S136" i="5"/>
  <c r="T136" i="5"/>
  <c r="Q136" i="5"/>
  <c r="Q137" i="5" s="1"/>
  <c r="P136" i="5"/>
  <c r="P137" i="5" s="1"/>
  <c r="AK30" i="5"/>
  <c r="AL30" i="5" s="1"/>
  <c r="O136" i="5"/>
  <c r="O137" i="5" s="1"/>
  <c r="R136" i="5"/>
  <c r="R137" i="5" s="1"/>
  <c r="AH47" i="5"/>
  <c r="G78" i="5"/>
  <c r="G40" i="5"/>
  <c r="G22" i="5"/>
  <c r="G27" i="5" s="1"/>
  <c r="AI90" i="5"/>
  <c r="AI79" i="5"/>
  <c r="AI84" i="5"/>
  <c r="AI86" i="5"/>
  <c r="AG67" i="5"/>
  <c r="AI83" i="5"/>
  <c r="AI77" i="5"/>
  <c r="AF51" i="5"/>
  <c r="AI72" i="5"/>
  <c r="AI70" i="5"/>
  <c r="AI88" i="5"/>
  <c r="AI69" i="5"/>
  <c r="AI80" i="5"/>
  <c r="AI67" i="5"/>
  <c r="AI68" i="5"/>
  <c r="AI76" i="5"/>
  <c r="AI66" i="5"/>
  <c r="AI94" i="5"/>
  <c r="AI85" i="5"/>
  <c r="AI81" i="5"/>
  <c r="AI74" i="5"/>
  <c r="AG79" i="5"/>
  <c r="AG86" i="5"/>
  <c r="AG66" i="5"/>
  <c r="AG77" i="5"/>
  <c r="AH14" i="5"/>
  <c r="AJ14" i="5" s="1"/>
  <c r="AG74" i="5"/>
  <c r="AG83" i="5"/>
  <c r="AH36" i="5"/>
  <c r="AH77" i="5" s="1"/>
  <c r="AG94" i="5"/>
  <c r="AG88" i="5"/>
  <c r="AG81" i="5"/>
  <c r="AG68" i="5"/>
  <c r="AG70" i="5"/>
  <c r="AG92" i="5"/>
  <c r="AG85" i="5"/>
  <c r="AG90" i="5"/>
  <c r="AG80" i="5"/>
  <c r="AG72" i="5"/>
  <c r="AG69" i="5"/>
  <c r="AG76" i="5"/>
  <c r="K27" i="5"/>
  <c r="K82" i="5"/>
  <c r="P27" i="5"/>
  <c r="P82" i="5"/>
  <c r="H31" i="5"/>
  <c r="H89" i="5"/>
  <c r="AJ19" i="5"/>
  <c r="AK19" i="5" s="1"/>
  <c r="AG84" i="5"/>
  <c r="AH24" i="5"/>
  <c r="R82" i="5"/>
  <c r="R27" i="5"/>
  <c r="O27" i="5"/>
  <c r="O82" i="5"/>
  <c r="Q27" i="5"/>
  <c r="Q82" i="5"/>
  <c r="V40" i="5"/>
  <c r="V22" i="5"/>
  <c r="V78" i="5"/>
  <c r="AK10" i="5"/>
  <c r="AL10" i="5" s="1"/>
  <c r="AJ26" i="5"/>
  <c r="S18" i="5"/>
  <c r="S75" i="5"/>
  <c r="T18" i="5"/>
  <c r="T75" i="5"/>
  <c r="G137" i="5"/>
  <c r="S118" i="5"/>
  <c r="T118" i="5"/>
  <c r="J87" i="5"/>
  <c r="J29" i="5"/>
  <c r="AE15" i="5"/>
  <c r="AE73" i="5"/>
  <c r="I22" i="5"/>
  <c r="I118" i="5"/>
  <c r="I40" i="5"/>
  <c r="I78" i="5"/>
  <c r="AK8" i="5"/>
  <c r="AL21" i="5"/>
  <c r="AK32" i="5"/>
  <c r="M27" i="5"/>
  <c r="M82" i="5"/>
  <c r="Z18" i="5"/>
  <c r="Z75" i="5"/>
  <c r="W22" i="5"/>
  <c r="W40" i="5"/>
  <c r="W78" i="5"/>
  <c r="AH37" i="5"/>
  <c r="AH97" i="5" s="1"/>
  <c r="L40" i="5"/>
  <c r="L22" i="5"/>
  <c r="L78" i="5"/>
  <c r="L118" i="5"/>
  <c r="L136" i="5" s="1"/>
  <c r="AH44" i="5"/>
  <c r="AH46" i="5"/>
  <c r="AF15" i="5"/>
  <c r="AF73" i="5"/>
  <c r="U40" i="5"/>
  <c r="U22" i="5"/>
  <c r="U78" i="5"/>
  <c r="AB18" i="5"/>
  <c r="AB75" i="5"/>
  <c r="AL9" i="5"/>
  <c r="AL16" i="5"/>
  <c r="AA18" i="5"/>
  <c r="AA75" i="5"/>
  <c r="AD18" i="5"/>
  <c r="AD75" i="5"/>
  <c r="AK20" i="5"/>
  <c r="AL25" i="5"/>
  <c r="AK28" i="5"/>
  <c r="AC18" i="5"/>
  <c r="AC75" i="5"/>
  <c r="Y18" i="5"/>
  <c r="Y75" i="5"/>
  <c r="AK6" i="5"/>
  <c r="AJ17" i="5"/>
  <c r="N29" i="5"/>
  <c r="N87" i="5"/>
  <c r="X18" i="5"/>
  <c r="X75" i="5"/>
  <c r="AL12" i="5"/>
  <c r="AJ41" i="5"/>
  <c r="AJ7" i="5"/>
  <c r="AJ11" i="5" s="1"/>
  <c r="AI13" i="5"/>
  <c r="AI42" i="5"/>
  <c r="AI71" i="5"/>
  <c r="AI48" i="5"/>
  <c r="AH11" i="5"/>
  <c r="AK34" i="5"/>
  <c r="AK23" i="5"/>
  <c r="G82" i="5" l="1"/>
  <c r="AH98" i="5"/>
  <c r="AH96" i="5"/>
  <c r="P330" i="5"/>
  <c r="M330" i="5"/>
  <c r="O330" i="5"/>
  <c r="K330" i="5"/>
  <c r="N330" i="5"/>
  <c r="R330" i="5"/>
  <c r="Q330" i="5"/>
  <c r="AG13" i="5"/>
  <c r="I136" i="5"/>
  <c r="AG71" i="5"/>
  <c r="AG48" i="5"/>
  <c r="AJ47" i="5"/>
  <c r="AI51" i="5"/>
  <c r="AH79" i="5"/>
  <c r="AH86" i="5"/>
  <c r="AH67" i="5"/>
  <c r="AH66" i="5"/>
  <c r="AG51" i="5"/>
  <c r="AK14" i="5"/>
  <c r="P29" i="5"/>
  <c r="P87" i="5"/>
  <c r="AH88" i="5"/>
  <c r="AH92" i="5"/>
  <c r="AH90" i="5"/>
  <c r="AH72" i="5"/>
  <c r="AH94" i="5"/>
  <c r="AH69" i="5"/>
  <c r="AH85" i="5"/>
  <c r="AH76" i="5"/>
  <c r="AH70" i="5"/>
  <c r="AH81" i="5"/>
  <c r="AH68" i="5"/>
  <c r="AJ36" i="5"/>
  <c r="AJ79" i="5" s="1"/>
  <c r="AH83" i="5"/>
  <c r="AH80" i="5"/>
  <c r="AH74" i="5"/>
  <c r="U118" i="5"/>
  <c r="AE118" i="5" s="1"/>
  <c r="K29" i="5"/>
  <c r="K87" i="5"/>
  <c r="S137" i="5"/>
  <c r="S330" i="5" s="1"/>
  <c r="G330" i="5"/>
  <c r="T137" i="5"/>
  <c r="T330" i="5" s="1"/>
  <c r="AH84" i="5"/>
  <c r="AJ24" i="5"/>
  <c r="AE18" i="5"/>
  <c r="AE75" i="5"/>
  <c r="V118" i="5"/>
  <c r="V27" i="5"/>
  <c r="V82" i="5"/>
  <c r="J89" i="5"/>
  <c r="J31" i="5"/>
  <c r="I27" i="5"/>
  <c r="I82" i="5"/>
  <c r="T40" i="5"/>
  <c r="T22" i="5"/>
  <c r="T78" i="5"/>
  <c r="G29" i="5"/>
  <c r="G87" i="5"/>
  <c r="Q29" i="5"/>
  <c r="Q87" i="5"/>
  <c r="S22" i="5"/>
  <c r="S40" i="5"/>
  <c r="S78" i="5"/>
  <c r="W118" i="5"/>
  <c r="AK26" i="5"/>
  <c r="O87" i="5"/>
  <c r="O29" i="5"/>
  <c r="R29" i="5"/>
  <c r="R87" i="5"/>
  <c r="H33" i="5"/>
  <c r="H91" i="5"/>
  <c r="AJ42" i="5"/>
  <c r="AJ13" i="5"/>
  <c r="AJ48" i="5"/>
  <c r="AB40" i="5"/>
  <c r="AB22" i="5"/>
  <c r="AB78" i="5"/>
  <c r="AF18" i="5"/>
  <c r="AF75" i="5"/>
  <c r="AC40" i="5"/>
  <c r="AC22" i="5"/>
  <c r="AC78" i="5"/>
  <c r="AL6" i="5"/>
  <c r="AG15" i="5"/>
  <c r="AG73" i="5"/>
  <c r="AH13" i="5"/>
  <c r="AH42" i="5"/>
  <c r="AH48" i="5"/>
  <c r="AH71" i="5"/>
  <c r="AL20" i="5"/>
  <c r="X22" i="5"/>
  <c r="X40" i="5"/>
  <c r="X78" i="5"/>
  <c r="AJ37" i="5"/>
  <c r="AJ97" i="5" s="1"/>
  <c r="AL19" i="5"/>
  <c r="AL28" i="5"/>
  <c r="Z22" i="5"/>
  <c r="Z40" i="5"/>
  <c r="Z78" i="5"/>
  <c r="AI15" i="5"/>
  <c r="AI73" i="5"/>
  <c r="L137" i="5"/>
  <c r="AB118" i="5"/>
  <c r="X118" i="5"/>
  <c r="AC118" i="5"/>
  <c r="AA118" i="5"/>
  <c r="Y118" i="5"/>
  <c r="AD118" i="5"/>
  <c r="Z118" i="5"/>
  <c r="AL8" i="5"/>
  <c r="AL34" i="5"/>
  <c r="AK7" i="5"/>
  <c r="AK11" i="5" s="1"/>
  <c r="N31" i="5"/>
  <c r="N89" i="5"/>
  <c r="U27" i="5"/>
  <c r="U82" i="5"/>
  <c r="W27" i="5"/>
  <c r="W82" i="5"/>
  <c r="M29" i="5"/>
  <c r="M87" i="5"/>
  <c r="AL23" i="5"/>
  <c r="AD40" i="5"/>
  <c r="AD22" i="5"/>
  <c r="AD78" i="5"/>
  <c r="AJ44" i="5"/>
  <c r="AJ46" i="5"/>
  <c r="AK41" i="5"/>
  <c r="AK17" i="5"/>
  <c r="Y22" i="5"/>
  <c r="Y40" i="5"/>
  <c r="Y78" i="5"/>
  <c r="AA40" i="5"/>
  <c r="AA22" i="5"/>
  <c r="AA78" i="5"/>
  <c r="L27" i="5"/>
  <c r="L82" i="5"/>
  <c r="AL32" i="5"/>
  <c r="AJ98" i="5" l="1"/>
  <c r="AJ96" i="5"/>
  <c r="AB136" i="5"/>
  <c r="Y136" i="5"/>
  <c r="U136" i="5"/>
  <c r="AE136" i="5" s="1"/>
  <c r="W136" i="5"/>
  <c r="Z136" i="5"/>
  <c r="AC136" i="5"/>
  <c r="V136" i="5"/>
  <c r="AD136" i="5"/>
  <c r="AA136" i="5"/>
  <c r="X136" i="5"/>
  <c r="I137" i="5"/>
  <c r="Y137" i="5" s="1"/>
  <c r="Y330" i="5" s="1"/>
  <c r="AH51" i="5"/>
  <c r="AK47" i="5"/>
  <c r="AJ86" i="5"/>
  <c r="AJ67" i="5"/>
  <c r="AJ71" i="5"/>
  <c r="AJ77" i="5"/>
  <c r="AJ72" i="5"/>
  <c r="AJ76" i="5"/>
  <c r="AK36" i="5"/>
  <c r="AK71" i="5" s="1"/>
  <c r="AJ85" i="5"/>
  <c r="AJ69" i="5"/>
  <c r="AJ70" i="5"/>
  <c r="AJ66" i="5"/>
  <c r="AJ83" i="5"/>
  <c r="AJ92" i="5"/>
  <c r="AJ80" i="5"/>
  <c r="AJ68" i="5"/>
  <c r="AJ81" i="5"/>
  <c r="AJ88" i="5"/>
  <c r="AJ90" i="5"/>
  <c r="AJ94" i="5"/>
  <c r="P31" i="5"/>
  <c r="P89" i="5"/>
  <c r="AF118" i="5"/>
  <c r="AI118" i="5" s="1"/>
  <c r="AJ74" i="5"/>
  <c r="K31" i="5"/>
  <c r="K89" i="5"/>
  <c r="AL14" i="5"/>
  <c r="J33" i="5"/>
  <c r="J91" i="5"/>
  <c r="AL26" i="5"/>
  <c r="T82" i="5"/>
  <c r="T27" i="5"/>
  <c r="Q31" i="5"/>
  <c r="Q89" i="5"/>
  <c r="H35" i="5"/>
  <c r="H93" i="5"/>
  <c r="G31" i="5"/>
  <c r="G89" i="5"/>
  <c r="I87" i="5"/>
  <c r="I29" i="5"/>
  <c r="V87" i="5"/>
  <c r="V29" i="5"/>
  <c r="AJ84" i="5"/>
  <c r="AK24" i="5"/>
  <c r="AE22" i="5"/>
  <c r="AE40" i="5"/>
  <c r="AE78" i="5"/>
  <c r="R31" i="5"/>
  <c r="R89" i="5"/>
  <c r="S27" i="5"/>
  <c r="S82" i="5"/>
  <c r="O31" i="5"/>
  <c r="O89" i="5"/>
  <c r="AK42" i="5"/>
  <c r="AL11" i="5"/>
  <c r="AK13" i="5"/>
  <c r="AK48" i="5"/>
  <c r="L29" i="5"/>
  <c r="L87" i="5"/>
  <c r="AL41" i="5"/>
  <c r="AK44" i="5"/>
  <c r="AK46" i="5"/>
  <c r="AI18" i="5"/>
  <c r="AI75" i="5"/>
  <c r="AG18" i="5"/>
  <c r="AG75" i="5"/>
  <c r="N33" i="5"/>
  <c r="N91" i="5"/>
  <c r="AA27" i="5"/>
  <c r="AA82" i="5"/>
  <c r="AL7" i="5"/>
  <c r="AC27" i="5"/>
  <c r="AC82" i="5"/>
  <c r="AB27" i="5"/>
  <c r="AB82" i="5"/>
  <c r="M31" i="5"/>
  <c r="M89" i="5"/>
  <c r="Z27" i="5"/>
  <c r="Z82" i="5"/>
  <c r="AK37" i="5"/>
  <c r="AK97" i="5" s="1"/>
  <c r="AH15" i="5"/>
  <c r="AH73" i="5"/>
  <c r="W29" i="5"/>
  <c r="W87" i="5"/>
  <c r="Y27" i="5"/>
  <c r="Y82" i="5"/>
  <c r="AD27" i="5"/>
  <c r="AD82" i="5"/>
  <c r="AF22" i="5"/>
  <c r="AF40" i="5"/>
  <c r="AF78" i="5"/>
  <c r="AJ15" i="5"/>
  <c r="AJ73" i="5"/>
  <c r="AL17" i="5"/>
  <c r="U29" i="5"/>
  <c r="U87" i="5"/>
  <c r="L330" i="5"/>
  <c r="X27" i="5"/>
  <c r="X82" i="5"/>
  <c r="H216" i="5" l="1"/>
  <c r="H217" i="5" s="1"/>
  <c r="H328" i="5" s="1"/>
  <c r="H50" i="5" s="1"/>
  <c r="H100" i="5" s="1"/>
  <c r="AK98" i="5"/>
  <c r="AK96" i="5"/>
  <c r="Z137" i="5"/>
  <c r="Z330" i="5" s="1"/>
  <c r="I330" i="5"/>
  <c r="U137" i="5"/>
  <c r="V137" i="5"/>
  <c r="V330" i="5" s="1"/>
  <c r="W137" i="5"/>
  <c r="W330" i="5" s="1"/>
  <c r="AC137" i="5"/>
  <c r="AC330" i="5" s="1"/>
  <c r="AF136" i="5"/>
  <c r="AI136" i="5" s="1"/>
  <c r="X137" i="5"/>
  <c r="AB137" i="5"/>
  <c r="AB330" i="5" s="1"/>
  <c r="AA137" i="5"/>
  <c r="AA330" i="5" s="1"/>
  <c r="AD137" i="5"/>
  <c r="AD330" i="5" s="1"/>
  <c r="AK77" i="5"/>
  <c r="AL47" i="5"/>
  <c r="AJ51" i="5"/>
  <c r="AK67" i="5"/>
  <c r="AK86" i="5"/>
  <c r="AG118" i="5"/>
  <c r="AH118" i="5" s="1"/>
  <c r="AJ118" i="5" s="1"/>
  <c r="AK118" i="5" s="1"/>
  <c r="AL118" i="5" s="1"/>
  <c r="K91" i="5"/>
  <c r="K33" i="5"/>
  <c r="AK69" i="5"/>
  <c r="AK76" i="5"/>
  <c r="AK85" i="5"/>
  <c r="AK90" i="5"/>
  <c r="AK72" i="5"/>
  <c r="AK81" i="5"/>
  <c r="AK83" i="5"/>
  <c r="AK70" i="5"/>
  <c r="AK88" i="5"/>
  <c r="AK66" i="5"/>
  <c r="AK92" i="5"/>
  <c r="AK80" i="5"/>
  <c r="AK79" i="5"/>
  <c r="AK68" i="5"/>
  <c r="AK94" i="5"/>
  <c r="AK74" i="5"/>
  <c r="P91" i="5"/>
  <c r="P33" i="5"/>
  <c r="O91" i="5"/>
  <c r="O33" i="5"/>
  <c r="AL24" i="5"/>
  <c r="AK84" i="5"/>
  <c r="T29" i="5"/>
  <c r="T87" i="5"/>
  <c r="S87" i="5"/>
  <c r="S29" i="5"/>
  <c r="V31" i="5"/>
  <c r="V89" i="5"/>
  <c r="AE82" i="5"/>
  <c r="AE27" i="5"/>
  <c r="H95" i="5"/>
  <c r="R33" i="5"/>
  <c r="R91" i="5"/>
  <c r="I31" i="5"/>
  <c r="I89" i="5"/>
  <c r="Q33" i="5"/>
  <c r="Q91" i="5"/>
  <c r="G33" i="5"/>
  <c r="G91" i="5"/>
  <c r="J35" i="5"/>
  <c r="J93" i="5"/>
  <c r="AF27" i="5"/>
  <c r="AF82" i="5"/>
  <c r="AI40" i="5"/>
  <c r="AI22" i="5"/>
  <c r="AI78" i="5"/>
  <c r="AH18" i="5"/>
  <c r="AH75" i="5"/>
  <c r="X330" i="5"/>
  <c r="U31" i="5"/>
  <c r="U89" i="5"/>
  <c r="L31" i="5"/>
  <c r="L89" i="5"/>
  <c r="AD29" i="5"/>
  <c r="AD87" i="5"/>
  <c r="M33" i="5"/>
  <c r="M91" i="5"/>
  <c r="AA29" i="5"/>
  <c r="AA87" i="5"/>
  <c r="AK15" i="5"/>
  <c r="AL13" i="5"/>
  <c r="AK73" i="5"/>
  <c r="AB29" i="5"/>
  <c r="AB87" i="5"/>
  <c r="N35" i="5"/>
  <c r="N93" i="5"/>
  <c r="AJ18" i="5"/>
  <c r="AJ75" i="5"/>
  <c r="Z29" i="5"/>
  <c r="Z87" i="5"/>
  <c r="Y29" i="5"/>
  <c r="Y87" i="5"/>
  <c r="X29" i="5"/>
  <c r="X87" i="5"/>
  <c r="W31" i="5"/>
  <c r="W89" i="5"/>
  <c r="AC29" i="5"/>
  <c r="AC87" i="5"/>
  <c r="AG22" i="5"/>
  <c r="AG40" i="5"/>
  <c r="AG78" i="5"/>
  <c r="H331" i="5" l="1"/>
  <c r="H250" i="5"/>
  <c r="H49" i="5" s="1"/>
  <c r="H99" i="5" s="1"/>
  <c r="J216" i="5"/>
  <c r="J217" i="5" s="1"/>
  <c r="J250" i="5" s="1"/>
  <c r="J49" i="5" s="1"/>
  <c r="J99" i="5" s="1"/>
  <c r="N216" i="5"/>
  <c r="N217" i="5" s="1"/>
  <c r="N331" i="5" s="1"/>
  <c r="AE137" i="5"/>
  <c r="U330" i="5"/>
  <c r="AG136" i="5"/>
  <c r="AH136" i="5" s="1"/>
  <c r="AJ136" i="5" s="1"/>
  <c r="AK136" i="5" s="1"/>
  <c r="AL136" i="5" s="1"/>
  <c r="AK51" i="5"/>
  <c r="P35" i="5"/>
  <c r="P93" i="5"/>
  <c r="K35" i="5"/>
  <c r="K93" i="5"/>
  <c r="J95" i="5"/>
  <c r="T31" i="5"/>
  <c r="T89" i="5"/>
  <c r="G35" i="5"/>
  <c r="G93" i="5"/>
  <c r="I33" i="5"/>
  <c r="I91" i="5"/>
  <c r="Q35" i="5"/>
  <c r="Q93" i="5"/>
  <c r="AE87" i="5"/>
  <c r="AE29" i="5"/>
  <c r="V33" i="5"/>
  <c r="V91" i="5"/>
  <c r="O35" i="5"/>
  <c r="O93" i="5"/>
  <c r="R35" i="5"/>
  <c r="R93" i="5"/>
  <c r="S31" i="5"/>
  <c r="S89" i="5"/>
  <c r="X31" i="5"/>
  <c r="X89" i="5"/>
  <c r="N95" i="5"/>
  <c r="AH22" i="5"/>
  <c r="AH78" i="5"/>
  <c r="AH40" i="5"/>
  <c r="AA31" i="5"/>
  <c r="AA89" i="5"/>
  <c r="L33" i="5"/>
  <c r="L91" i="5"/>
  <c r="AG27" i="5"/>
  <c r="AG82" i="5"/>
  <c r="Y31" i="5"/>
  <c r="Y89" i="5"/>
  <c r="AB31" i="5"/>
  <c r="AB89" i="5"/>
  <c r="AI27" i="5"/>
  <c r="AI82" i="5"/>
  <c r="M35" i="5"/>
  <c r="M93" i="5"/>
  <c r="AC31" i="5"/>
  <c r="AC89" i="5"/>
  <c r="Z31" i="5"/>
  <c r="Z89" i="5"/>
  <c r="U33" i="5"/>
  <c r="U91" i="5"/>
  <c r="AL15" i="5"/>
  <c r="AK18" i="5"/>
  <c r="AK75" i="5"/>
  <c r="AD31" i="5"/>
  <c r="AD89" i="5"/>
  <c r="W33" i="5"/>
  <c r="W91" i="5"/>
  <c r="AJ40" i="5"/>
  <c r="AJ22" i="5"/>
  <c r="AJ78" i="5"/>
  <c r="AF29" i="5"/>
  <c r="AF87" i="5"/>
  <c r="J331" i="5" l="1"/>
  <c r="J328" i="5"/>
  <c r="J50" i="5" s="1"/>
  <c r="J100" i="5" s="1"/>
  <c r="R216" i="5"/>
  <c r="R217" i="5" s="1"/>
  <c r="R250" i="5" s="1"/>
  <c r="R49" i="5" s="1"/>
  <c r="R99" i="5" s="1"/>
  <c r="Q216" i="5"/>
  <c r="Q217" i="5" s="1"/>
  <c r="Q328" i="5" s="1"/>
  <c r="Q50" i="5" s="1"/>
  <c r="Q100" i="5" s="1"/>
  <c r="O216" i="5"/>
  <c r="O217" i="5" s="1"/>
  <c r="O250" i="5" s="1"/>
  <c r="O49" i="5" s="1"/>
  <c r="O99" i="5" s="1"/>
  <c r="K216" i="5"/>
  <c r="K217" i="5" s="1"/>
  <c r="K331" i="5" s="1"/>
  <c r="G216" i="5"/>
  <c r="T216" i="5" s="1"/>
  <c r="P216" i="5"/>
  <c r="P217" i="5" s="1"/>
  <c r="P328" i="5" s="1"/>
  <c r="P50" i="5" s="1"/>
  <c r="P100" i="5" s="1"/>
  <c r="M216" i="5"/>
  <c r="M217" i="5" s="1"/>
  <c r="M331" i="5" s="1"/>
  <c r="N328" i="5"/>
  <c r="N50" i="5" s="1"/>
  <c r="N100" i="5" s="1"/>
  <c r="N250" i="5"/>
  <c r="N49" i="5" s="1"/>
  <c r="N99" i="5" s="1"/>
  <c r="AE330" i="5"/>
  <c r="AF137" i="5"/>
  <c r="K95" i="5"/>
  <c r="P95" i="5"/>
  <c r="V35" i="5"/>
  <c r="V93" i="5"/>
  <c r="G95" i="5"/>
  <c r="AE31" i="5"/>
  <c r="AE89" i="5"/>
  <c r="I35" i="5"/>
  <c r="I93" i="5"/>
  <c r="S33" i="5"/>
  <c r="S91" i="5"/>
  <c r="T91" i="5"/>
  <c r="T33" i="5"/>
  <c r="O95" i="5"/>
  <c r="R95" i="5"/>
  <c r="Q95" i="5"/>
  <c r="AJ27" i="5"/>
  <c r="AJ82" i="5"/>
  <c r="AC33" i="5"/>
  <c r="AC91" i="5"/>
  <c r="AB33" i="5"/>
  <c r="AB91" i="5"/>
  <c r="AA33" i="5"/>
  <c r="AA91" i="5"/>
  <c r="M95" i="5"/>
  <c r="Y91" i="5"/>
  <c r="Y33" i="5"/>
  <c r="W35" i="5"/>
  <c r="W93" i="5"/>
  <c r="X33" i="5"/>
  <c r="X91" i="5"/>
  <c r="AF31" i="5"/>
  <c r="AF89" i="5"/>
  <c r="U35" i="5"/>
  <c r="U93" i="5"/>
  <c r="AG29" i="5"/>
  <c r="AG87" i="5"/>
  <c r="AK40" i="5"/>
  <c r="AK22" i="5"/>
  <c r="AL18" i="5"/>
  <c r="AK78" i="5"/>
  <c r="Z33" i="5"/>
  <c r="Z91" i="5"/>
  <c r="AI29" i="5"/>
  <c r="AI87" i="5"/>
  <c r="AD33" i="5"/>
  <c r="AD91" i="5"/>
  <c r="L35" i="5"/>
  <c r="L93" i="5"/>
  <c r="AH27" i="5"/>
  <c r="AH82" i="5"/>
  <c r="G217" i="5" l="1"/>
  <c r="G331" i="5" s="1"/>
  <c r="R331" i="5"/>
  <c r="Q331" i="5"/>
  <c r="P331" i="5"/>
  <c r="Q250" i="5"/>
  <c r="Q49" i="5" s="1"/>
  <c r="Q99" i="5" s="1"/>
  <c r="O328" i="5"/>
  <c r="O50" i="5" s="1"/>
  <c r="O100" i="5" s="1"/>
  <c r="O331" i="5"/>
  <c r="R328" i="5"/>
  <c r="R50" i="5" s="1"/>
  <c r="R100" i="5" s="1"/>
  <c r="P250" i="5"/>
  <c r="P49" i="5" s="1"/>
  <c r="P99" i="5" s="1"/>
  <c r="K250" i="5"/>
  <c r="K49" i="5" s="1"/>
  <c r="K99" i="5" s="1"/>
  <c r="S216" i="5"/>
  <c r="K328" i="5"/>
  <c r="K50" i="5" s="1"/>
  <c r="K100" i="5" s="1"/>
  <c r="I216" i="5"/>
  <c r="I217" i="5" s="1"/>
  <c r="M250" i="5"/>
  <c r="M49" i="5" s="1"/>
  <c r="M99" i="5" s="1"/>
  <c r="M328" i="5"/>
  <c r="M50" i="5" s="1"/>
  <c r="M100" i="5" s="1"/>
  <c r="G328" i="5"/>
  <c r="L216" i="5"/>
  <c r="AG137" i="5"/>
  <c r="AF330" i="5"/>
  <c r="AI137" i="5"/>
  <c r="T35" i="5"/>
  <c r="T93" i="5"/>
  <c r="S93" i="5"/>
  <c r="S35" i="5"/>
  <c r="AE33" i="5"/>
  <c r="AE91" i="5"/>
  <c r="V95" i="5"/>
  <c r="I95" i="5"/>
  <c r="L95" i="5"/>
  <c r="Z35" i="5"/>
  <c r="Z93" i="5"/>
  <c r="U95" i="5"/>
  <c r="Y35" i="5"/>
  <c r="Y93" i="5"/>
  <c r="AB35" i="5"/>
  <c r="AB93" i="5"/>
  <c r="AC35" i="5"/>
  <c r="AC93" i="5"/>
  <c r="AF33" i="5"/>
  <c r="AF91" i="5"/>
  <c r="AG31" i="5"/>
  <c r="AG89" i="5"/>
  <c r="AJ29" i="5"/>
  <c r="AJ87" i="5"/>
  <c r="X35" i="5"/>
  <c r="X93" i="5"/>
  <c r="AK27" i="5"/>
  <c r="AL22" i="5"/>
  <c r="AK82" i="5"/>
  <c r="AD93" i="5"/>
  <c r="AD35" i="5"/>
  <c r="AH29" i="5"/>
  <c r="AH87" i="5"/>
  <c r="AI31" i="5"/>
  <c r="AI89" i="5"/>
  <c r="AA35" i="5"/>
  <c r="AA93" i="5"/>
  <c r="W95" i="5"/>
  <c r="V217" i="5" l="1"/>
  <c r="V331" i="5" s="1"/>
  <c r="T217" i="5"/>
  <c r="G250" i="5"/>
  <c r="T250" i="5" s="1"/>
  <c r="S217" i="5"/>
  <c r="U217" i="5"/>
  <c r="AE217" i="5" s="1"/>
  <c r="Y216" i="5"/>
  <c r="U216" i="5"/>
  <c r="AE216" i="5" s="1"/>
  <c r="W217" i="5"/>
  <c r="W331" i="5" s="1"/>
  <c r="I250" i="5"/>
  <c r="I328" i="5"/>
  <c r="V328" i="5" s="1"/>
  <c r="I331" i="5"/>
  <c r="AD216" i="5"/>
  <c r="AC216" i="5"/>
  <c r="W216" i="5"/>
  <c r="V216" i="5"/>
  <c r="X216" i="5"/>
  <c r="AB216" i="5"/>
  <c r="G50" i="5"/>
  <c r="T328" i="5"/>
  <c r="S328" i="5"/>
  <c r="L217" i="5"/>
  <c r="Z216" i="5"/>
  <c r="AA216" i="5"/>
  <c r="AH137" i="5"/>
  <c r="AH330" i="5" s="1"/>
  <c r="AG330" i="5"/>
  <c r="AI330" i="5"/>
  <c r="AE35" i="5"/>
  <c r="AE93" i="5"/>
  <c r="S95" i="5"/>
  <c r="S331" i="5"/>
  <c r="T95" i="5"/>
  <c r="T331" i="5"/>
  <c r="AG33" i="5"/>
  <c r="AG91" i="5"/>
  <c r="Y95" i="5"/>
  <c r="AF35" i="5"/>
  <c r="AF93" i="5"/>
  <c r="X95" i="5"/>
  <c r="AI33" i="5"/>
  <c r="AI91" i="5"/>
  <c r="AA95" i="5"/>
  <c r="AC95" i="5"/>
  <c r="Z95" i="5"/>
  <c r="AL27" i="5"/>
  <c r="AK29" i="5"/>
  <c r="AK87" i="5"/>
  <c r="AD95" i="5"/>
  <c r="AJ31" i="5"/>
  <c r="AJ89" i="5"/>
  <c r="AH31" i="5"/>
  <c r="AH89" i="5"/>
  <c r="AB95" i="5"/>
  <c r="S250" i="5" l="1"/>
  <c r="G49" i="5"/>
  <c r="U250" i="5"/>
  <c r="AE250" i="5" s="1"/>
  <c r="AF216" i="5"/>
  <c r="AI216" i="5" s="1"/>
  <c r="U331" i="5"/>
  <c r="U328" i="5"/>
  <c r="AE328" i="5" s="1"/>
  <c r="W328" i="5"/>
  <c r="I50" i="5"/>
  <c r="I100" i="5" s="1"/>
  <c r="I49" i="5"/>
  <c r="I99" i="5" s="1"/>
  <c r="V250" i="5"/>
  <c r="W250" i="5"/>
  <c r="L250" i="5"/>
  <c r="L328" i="5"/>
  <c r="AC217" i="5"/>
  <c r="AC331" i="5" s="1"/>
  <c r="L331" i="5"/>
  <c r="AB217" i="5"/>
  <c r="AB331" i="5" s="1"/>
  <c r="Y217" i="5"/>
  <c r="Y331" i="5" s="1"/>
  <c r="AA217" i="5"/>
  <c r="X217" i="5"/>
  <c r="AD217" i="5"/>
  <c r="AD331" i="5" s="1"/>
  <c r="Z217" i="5"/>
  <c r="Z331" i="5" s="1"/>
  <c r="G99" i="5"/>
  <c r="T49" i="5"/>
  <c r="T99" i="5" s="1"/>
  <c r="S49" i="5"/>
  <c r="S99" i="5" s="1"/>
  <c r="G100" i="5"/>
  <c r="T50" i="5"/>
  <c r="T100" i="5" s="1"/>
  <c r="S50" i="5"/>
  <c r="S100" i="5" s="1"/>
  <c r="AJ137" i="5"/>
  <c r="AE95" i="5"/>
  <c r="AE331" i="5"/>
  <c r="AF95" i="5"/>
  <c r="AH33" i="5"/>
  <c r="AH91" i="5"/>
  <c r="AJ33" i="5"/>
  <c r="AJ91" i="5"/>
  <c r="AK31" i="5"/>
  <c r="AL29" i="5"/>
  <c r="AK89" i="5"/>
  <c r="AI35" i="5"/>
  <c r="AI93" i="5"/>
  <c r="AG35" i="5"/>
  <c r="AG93" i="5"/>
  <c r="U50" i="5" l="1"/>
  <c r="V49" i="5"/>
  <c r="V99" i="5" s="1"/>
  <c r="AG216" i="5"/>
  <c r="AH216" i="5" s="1"/>
  <c r="AJ216" i="5" s="1"/>
  <c r="AK216" i="5" s="1"/>
  <c r="AL216" i="5" s="1"/>
  <c r="U49" i="5"/>
  <c r="U99" i="5" s="1"/>
  <c r="V50" i="5"/>
  <c r="V100" i="5" s="1"/>
  <c r="W50" i="5"/>
  <c r="W100" i="5" s="1"/>
  <c r="W49" i="5"/>
  <c r="W99" i="5" s="1"/>
  <c r="AF217" i="5"/>
  <c r="AG217" i="5" s="1"/>
  <c r="AG331" i="5" s="1"/>
  <c r="X331" i="5"/>
  <c r="AA331" i="5"/>
  <c r="L50" i="5"/>
  <c r="X328" i="5"/>
  <c r="AF328" i="5" s="1"/>
  <c r="AI328" i="5" s="1"/>
  <c r="Z328" i="5"/>
  <c r="AD328" i="5"/>
  <c r="AC328" i="5"/>
  <c r="AB328" i="5"/>
  <c r="AA328" i="5"/>
  <c r="Y328" i="5"/>
  <c r="U100" i="5"/>
  <c r="AE50" i="5"/>
  <c r="AE100" i="5" s="1"/>
  <c r="L49" i="5"/>
  <c r="Z250" i="5"/>
  <c r="AA250" i="5"/>
  <c r="X250" i="5"/>
  <c r="AF250" i="5" s="1"/>
  <c r="AI250" i="5" s="1"/>
  <c r="AB250" i="5"/>
  <c r="Y250" i="5"/>
  <c r="AC250" i="5"/>
  <c r="AD250" i="5"/>
  <c r="AJ330" i="5"/>
  <c r="AK137" i="5"/>
  <c r="AK33" i="5"/>
  <c r="AL31" i="5"/>
  <c r="AK91" i="5"/>
  <c r="AJ35" i="5"/>
  <c r="AJ93" i="5"/>
  <c r="AH35" i="5"/>
  <c r="AH93" i="5"/>
  <c r="AG95" i="5"/>
  <c r="AI95" i="5"/>
  <c r="AE49" i="5" l="1"/>
  <c r="AE99" i="5" s="1"/>
  <c r="L100" i="5"/>
  <c r="Y50" i="5"/>
  <c r="Y100" i="5" s="1"/>
  <c r="AC50" i="5"/>
  <c r="AC100" i="5" s="1"/>
  <c r="AB50" i="5"/>
  <c r="AB100" i="5" s="1"/>
  <c r="AA50" i="5"/>
  <c r="AD50" i="5"/>
  <c r="AD100" i="5" s="1"/>
  <c r="X50" i="5"/>
  <c r="Z50" i="5"/>
  <c r="Z100" i="5" s="1"/>
  <c r="AG328" i="5"/>
  <c r="AH328" i="5" s="1"/>
  <c r="AJ328" i="5" s="1"/>
  <c r="AK328" i="5" s="1"/>
  <c r="AL328" i="5" s="1"/>
  <c r="AH217" i="5"/>
  <c r="AJ217" i="5" s="1"/>
  <c r="AJ331" i="5" s="1"/>
  <c r="AG250" i="5"/>
  <c r="L99" i="5"/>
  <c r="Y49" i="5"/>
  <c r="Y99" i="5" s="1"/>
  <c r="X49" i="5"/>
  <c r="X99" i="5" s="1"/>
  <c r="AD49" i="5"/>
  <c r="AB49" i="5"/>
  <c r="AB99" i="5" s="1"/>
  <c r="AC49" i="5"/>
  <c r="AC99" i="5" s="1"/>
  <c r="AA49" i="5"/>
  <c r="Z49" i="5"/>
  <c r="Z99" i="5" s="1"/>
  <c r="AI217" i="5"/>
  <c r="AF331" i="5"/>
  <c r="AL137" i="5"/>
  <c r="AK330" i="5"/>
  <c r="AJ95" i="5"/>
  <c r="AH95" i="5"/>
  <c r="AL33" i="5"/>
  <c r="AK35" i="5"/>
  <c r="AK93" i="5"/>
  <c r="AH331" i="5" l="1"/>
  <c r="AA99" i="5"/>
  <c r="X100" i="5"/>
  <c r="AF50" i="5"/>
  <c r="AA100" i="5"/>
  <c r="AG50" i="5"/>
  <c r="AG100" i="5" s="1"/>
  <c r="AD99" i="5"/>
  <c r="AF49" i="5"/>
  <c r="AG49" i="5" s="1"/>
  <c r="AK217" i="5"/>
  <c r="AL217" i="5" s="1"/>
  <c r="AI331" i="5"/>
  <c r="AH250" i="5"/>
  <c r="AJ250" i="5" s="1"/>
  <c r="AK250" i="5" s="1"/>
  <c r="AL250" i="5" s="1"/>
  <c r="AL35" i="5"/>
  <c r="AK95" i="5"/>
  <c r="AK331" i="5" l="1"/>
  <c r="AG99" i="5"/>
  <c r="AH49" i="5"/>
  <c r="AH99" i="5" s="1"/>
  <c r="AF100" i="5"/>
  <c r="AI50" i="5"/>
  <c r="AI100" i="5" s="1"/>
  <c r="AH50" i="5"/>
  <c r="AF99" i="5"/>
  <c r="AI49" i="5"/>
  <c r="R327" i="4"/>
  <c r="Q327" i="4"/>
  <c r="P327" i="4"/>
  <c r="O327" i="4"/>
  <c r="N327" i="4"/>
  <c r="M327" i="4"/>
  <c r="L327" i="4"/>
  <c r="K327" i="4"/>
  <c r="J327" i="4"/>
  <c r="I327" i="4"/>
  <c r="H327" i="4"/>
  <c r="G327" i="4"/>
  <c r="AD326" i="4"/>
  <c r="AC326" i="4"/>
  <c r="AB326" i="4"/>
  <c r="AA326" i="4"/>
  <c r="Z326" i="4"/>
  <c r="Y326" i="4"/>
  <c r="X326" i="4"/>
  <c r="W326" i="4"/>
  <c r="V326" i="4"/>
  <c r="U326" i="4"/>
  <c r="AE326" i="4" s="1"/>
  <c r="T326" i="4"/>
  <c r="S326" i="4"/>
  <c r="AD325" i="4"/>
  <c r="AC325" i="4"/>
  <c r="AB325" i="4"/>
  <c r="AA325" i="4"/>
  <c r="Z325" i="4"/>
  <c r="Y325" i="4"/>
  <c r="X325" i="4"/>
  <c r="W325" i="4"/>
  <c r="V325" i="4"/>
  <c r="U325" i="4"/>
  <c r="AE325" i="4" s="1"/>
  <c r="T325" i="4"/>
  <c r="S325" i="4"/>
  <c r="AD324" i="4"/>
  <c r="AC324" i="4"/>
  <c r="AB324" i="4"/>
  <c r="AA324" i="4"/>
  <c r="Z324" i="4"/>
  <c r="Y324" i="4"/>
  <c r="X324" i="4"/>
  <c r="W324" i="4"/>
  <c r="V324" i="4"/>
  <c r="U324" i="4"/>
  <c r="AE324" i="4" s="1"/>
  <c r="T324" i="4"/>
  <c r="S324" i="4"/>
  <c r="AD323" i="4"/>
  <c r="AC323" i="4"/>
  <c r="AB323" i="4"/>
  <c r="AA323" i="4"/>
  <c r="Z323" i="4"/>
  <c r="Y323" i="4"/>
  <c r="X323" i="4"/>
  <c r="W323" i="4"/>
  <c r="V323" i="4"/>
  <c r="U323" i="4"/>
  <c r="AE323" i="4" s="1"/>
  <c r="T323" i="4"/>
  <c r="S323" i="4"/>
  <c r="AD322" i="4"/>
  <c r="AC322" i="4"/>
  <c r="AB322" i="4"/>
  <c r="AA322" i="4"/>
  <c r="Z322" i="4"/>
  <c r="Y322" i="4"/>
  <c r="X322" i="4"/>
  <c r="W322" i="4"/>
  <c r="V322" i="4"/>
  <c r="U322" i="4"/>
  <c r="AE322" i="4" s="1"/>
  <c r="AF322" i="4" s="1"/>
  <c r="T322" i="4"/>
  <c r="S322" i="4"/>
  <c r="AD321" i="4"/>
  <c r="AC321" i="4"/>
  <c r="AB321" i="4"/>
  <c r="AA321" i="4"/>
  <c r="Z321" i="4"/>
  <c r="Y321" i="4"/>
  <c r="X321" i="4"/>
  <c r="W321" i="4"/>
  <c r="V321" i="4"/>
  <c r="U321" i="4"/>
  <c r="AE321" i="4" s="1"/>
  <c r="T321" i="4"/>
  <c r="S321" i="4"/>
  <c r="AD320" i="4"/>
  <c r="AC320" i="4"/>
  <c r="AB320" i="4"/>
  <c r="AA320" i="4"/>
  <c r="Z320" i="4"/>
  <c r="Y320" i="4"/>
  <c r="X320" i="4"/>
  <c r="W320" i="4"/>
  <c r="V320" i="4"/>
  <c r="U320" i="4"/>
  <c r="AE320" i="4" s="1"/>
  <c r="T320" i="4"/>
  <c r="S320" i="4"/>
  <c r="AD319" i="4"/>
  <c r="AC319" i="4"/>
  <c r="AB319" i="4"/>
  <c r="AA319" i="4"/>
  <c r="Z319" i="4"/>
  <c r="Y319" i="4"/>
  <c r="X319" i="4"/>
  <c r="W319" i="4"/>
  <c r="V319" i="4"/>
  <c r="U319" i="4"/>
  <c r="AE319" i="4" s="1"/>
  <c r="T319" i="4"/>
  <c r="S319" i="4"/>
  <c r="AD318" i="4"/>
  <c r="AC318" i="4"/>
  <c r="AB318" i="4"/>
  <c r="AA318" i="4"/>
  <c r="Z318" i="4"/>
  <c r="Y318" i="4"/>
  <c r="X318" i="4"/>
  <c r="W318" i="4"/>
  <c r="V318" i="4"/>
  <c r="U318" i="4"/>
  <c r="AE318" i="4" s="1"/>
  <c r="T318" i="4"/>
  <c r="S318" i="4"/>
  <c r="AD317" i="4"/>
  <c r="AC317" i="4"/>
  <c r="AB317" i="4"/>
  <c r="AA317" i="4"/>
  <c r="Z317" i="4"/>
  <c r="Y317" i="4"/>
  <c r="X317" i="4"/>
  <c r="W317" i="4"/>
  <c r="V317" i="4"/>
  <c r="U317" i="4"/>
  <c r="AE317" i="4" s="1"/>
  <c r="T317" i="4"/>
  <c r="S317" i="4"/>
  <c r="AD316" i="4"/>
  <c r="AC316" i="4"/>
  <c r="AB316" i="4"/>
  <c r="AA316" i="4"/>
  <c r="Z316" i="4"/>
  <c r="Y316" i="4"/>
  <c r="X316" i="4"/>
  <c r="W316" i="4"/>
  <c r="V316" i="4"/>
  <c r="U316" i="4"/>
  <c r="AE316" i="4" s="1"/>
  <c r="T316" i="4"/>
  <c r="S316" i="4"/>
  <c r="AD315" i="4"/>
  <c r="AC315" i="4"/>
  <c r="AB315" i="4"/>
  <c r="AA315" i="4"/>
  <c r="Z315" i="4"/>
  <c r="Y315" i="4"/>
  <c r="X315" i="4"/>
  <c r="W315" i="4"/>
  <c r="V315" i="4"/>
  <c r="U315" i="4"/>
  <c r="AE315" i="4" s="1"/>
  <c r="T315" i="4"/>
  <c r="S315" i="4"/>
  <c r="AD314" i="4"/>
  <c r="AC314" i="4"/>
  <c r="AB314" i="4"/>
  <c r="AA314" i="4"/>
  <c r="Z314" i="4"/>
  <c r="Y314" i="4"/>
  <c r="X314" i="4"/>
  <c r="W314" i="4"/>
  <c r="V314" i="4"/>
  <c r="U314" i="4"/>
  <c r="AE314" i="4" s="1"/>
  <c r="T314" i="4"/>
  <c r="S314" i="4"/>
  <c r="AD313" i="4"/>
  <c r="AC313" i="4"/>
  <c r="AB313" i="4"/>
  <c r="AA313" i="4"/>
  <c r="Z313" i="4"/>
  <c r="Y313" i="4"/>
  <c r="X313" i="4"/>
  <c r="W313" i="4"/>
  <c r="V313" i="4"/>
  <c r="U313" i="4"/>
  <c r="AE313" i="4" s="1"/>
  <c r="T313" i="4"/>
  <c r="S313" i="4"/>
  <c r="AD312" i="4"/>
  <c r="AC312" i="4"/>
  <c r="AB312" i="4"/>
  <c r="AA312" i="4"/>
  <c r="Z312" i="4"/>
  <c r="Y312" i="4"/>
  <c r="X312" i="4"/>
  <c r="W312" i="4"/>
  <c r="V312" i="4"/>
  <c r="U312" i="4"/>
  <c r="AE312" i="4" s="1"/>
  <c r="T312" i="4"/>
  <c r="S312" i="4"/>
  <c r="AD311" i="4"/>
  <c r="AC311" i="4"/>
  <c r="AB311" i="4"/>
  <c r="AA311" i="4"/>
  <c r="Z311" i="4"/>
  <c r="Y311" i="4"/>
  <c r="X311" i="4"/>
  <c r="W311" i="4"/>
  <c r="V311" i="4"/>
  <c r="U311" i="4"/>
  <c r="AE311" i="4" s="1"/>
  <c r="T311" i="4"/>
  <c r="S311" i="4"/>
  <c r="AD310" i="4"/>
  <c r="AC310" i="4"/>
  <c r="AB310" i="4"/>
  <c r="AA310" i="4"/>
  <c r="Z310" i="4"/>
  <c r="Y310" i="4"/>
  <c r="X310" i="4"/>
  <c r="W310" i="4"/>
  <c r="V310" i="4"/>
  <c r="U310" i="4"/>
  <c r="AE310" i="4" s="1"/>
  <c r="AF310" i="4" s="1"/>
  <c r="T310" i="4"/>
  <c r="S310" i="4"/>
  <c r="AD309" i="4"/>
  <c r="AC309" i="4"/>
  <c r="AB309" i="4"/>
  <c r="AA309" i="4"/>
  <c r="Z309" i="4"/>
  <c r="Y309" i="4"/>
  <c r="X309" i="4"/>
  <c r="W309" i="4"/>
  <c r="V309" i="4"/>
  <c r="U309" i="4"/>
  <c r="AE309" i="4" s="1"/>
  <c r="T309" i="4"/>
  <c r="S309" i="4"/>
  <c r="AD308" i="4"/>
  <c r="AC308" i="4"/>
  <c r="AB308" i="4"/>
  <c r="AA308" i="4"/>
  <c r="Z308" i="4"/>
  <c r="Y308" i="4"/>
  <c r="X308" i="4"/>
  <c r="W308" i="4"/>
  <c r="V308" i="4"/>
  <c r="U308" i="4"/>
  <c r="AE308" i="4" s="1"/>
  <c r="T308" i="4"/>
  <c r="S308" i="4"/>
  <c r="AD307" i="4"/>
  <c r="AC307" i="4"/>
  <c r="AB307" i="4"/>
  <c r="AA307" i="4"/>
  <c r="Z307" i="4"/>
  <c r="Y307" i="4"/>
  <c r="X307" i="4"/>
  <c r="W307" i="4"/>
  <c r="V307" i="4"/>
  <c r="U307" i="4"/>
  <c r="AE307" i="4" s="1"/>
  <c r="T307" i="4"/>
  <c r="S307" i="4"/>
  <c r="AD306" i="4"/>
  <c r="AC306" i="4"/>
  <c r="AB306" i="4"/>
  <c r="AA306" i="4"/>
  <c r="Z306" i="4"/>
  <c r="Y306" i="4"/>
  <c r="X306" i="4"/>
  <c r="W306" i="4"/>
  <c r="V306" i="4"/>
  <c r="U306" i="4"/>
  <c r="AE306" i="4" s="1"/>
  <c r="T306" i="4"/>
  <c r="S306" i="4"/>
  <c r="AD305" i="4"/>
  <c r="AC305" i="4"/>
  <c r="AB305" i="4"/>
  <c r="AA305" i="4"/>
  <c r="Z305" i="4"/>
  <c r="Y305" i="4"/>
  <c r="X305" i="4"/>
  <c r="W305" i="4"/>
  <c r="V305" i="4"/>
  <c r="U305" i="4"/>
  <c r="AE305" i="4" s="1"/>
  <c r="T305" i="4"/>
  <c r="S305" i="4"/>
  <c r="AD304" i="4"/>
  <c r="AC304" i="4"/>
  <c r="AB304" i="4"/>
  <c r="AA304" i="4"/>
  <c r="Z304" i="4"/>
  <c r="Y304" i="4"/>
  <c r="X304" i="4"/>
  <c r="W304" i="4"/>
  <c r="V304" i="4"/>
  <c r="U304" i="4"/>
  <c r="AE304" i="4" s="1"/>
  <c r="T304" i="4"/>
  <c r="S304" i="4"/>
  <c r="AD303" i="4"/>
  <c r="AC303" i="4"/>
  <c r="AB303" i="4"/>
  <c r="AA303" i="4"/>
  <c r="Z303" i="4"/>
  <c r="Y303" i="4"/>
  <c r="X303" i="4"/>
  <c r="W303" i="4"/>
  <c r="V303" i="4"/>
  <c r="U303" i="4"/>
  <c r="AE303" i="4" s="1"/>
  <c r="T303" i="4"/>
  <c r="S303" i="4"/>
  <c r="AD302" i="4"/>
  <c r="AC302" i="4"/>
  <c r="AB302" i="4"/>
  <c r="AA302" i="4"/>
  <c r="Z302" i="4"/>
  <c r="Y302" i="4"/>
  <c r="X302" i="4"/>
  <c r="W302" i="4"/>
  <c r="V302" i="4"/>
  <c r="U302" i="4"/>
  <c r="AE302" i="4" s="1"/>
  <c r="T302" i="4"/>
  <c r="S302" i="4"/>
  <c r="AD301" i="4"/>
  <c r="AC301" i="4"/>
  <c r="AB301" i="4"/>
  <c r="AA301" i="4"/>
  <c r="Z301" i="4"/>
  <c r="Y301" i="4"/>
  <c r="X301" i="4"/>
  <c r="W301" i="4"/>
  <c r="V301" i="4"/>
  <c r="U301" i="4"/>
  <c r="AE301" i="4" s="1"/>
  <c r="T301" i="4"/>
  <c r="S301" i="4"/>
  <c r="AD300" i="4"/>
  <c r="AC300" i="4"/>
  <c r="AB300" i="4"/>
  <c r="AA300" i="4"/>
  <c r="Z300" i="4"/>
  <c r="Y300" i="4"/>
  <c r="X300" i="4"/>
  <c r="W300" i="4"/>
  <c r="V300" i="4"/>
  <c r="U300" i="4"/>
  <c r="AE300" i="4" s="1"/>
  <c r="T300" i="4"/>
  <c r="S300" i="4"/>
  <c r="AD299" i="4"/>
  <c r="AC299" i="4"/>
  <c r="AB299" i="4"/>
  <c r="AA299" i="4"/>
  <c r="Z299" i="4"/>
  <c r="Y299" i="4"/>
  <c r="X299" i="4"/>
  <c r="W299" i="4"/>
  <c r="V299" i="4"/>
  <c r="U299" i="4"/>
  <c r="AE299" i="4" s="1"/>
  <c r="T299" i="4"/>
  <c r="S299" i="4"/>
  <c r="AD298" i="4"/>
  <c r="AC298" i="4"/>
  <c r="AB298" i="4"/>
  <c r="AA298" i="4"/>
  <c r="Z298" i="4"/>
  <c r="Y298" i="4"/>
  <c r="X298" i="4"/>
  <c r="W298" i="4"/>
  <c r="V298" i="4"/>
  <c r="U298" i="4"/>
  <c r="AE298" i="4" s="1"/>
  <c r="T298" i="4"/>
  <c r="S298" i="4"/>
  <c r="AD297" i="4"/>
  <c r="AC297" i="4"/>
  <c r="AB297" i="4"/>
  <c r="AA297" i="4"/>
  <c r="Z297" i="4"/>
  <c r="Y297" i="4"/>
  <c r="X297" i="4"/>
  <c r="W297" i="4"/>
  <c r="V297" i="4"/>
  <c r="U297" i="4"/>
  <c r="AE297" i="4" s="1"/>
  <c r="T297" i="4"/>
  <c r="S297" i="4"/>
  <c r="AD296" i="4"/>
  <c r="AC296" i="4"/>
  <c r="AB296" i="4"/>
  <c r="AA296" i="4"/>
  <c r="Z296" i="4"/>
  <c r="Y296" i="4"/>
  <c r="X296" i="4"/>
  <c r="W296" i="4"/>
  <c r="V296" i="4"/>
  <c r="U296" i="4"/>
  <c r="AE296" i="4" s="1"/>
  <c r="T296" i="4"/>
  <c r="S296" i="4"/>
  <c r="AD295" i="4"/>
  <c r="AC295" i="4"/>
  <c r="AB295" i="4"/>
  <c r="AA295" i="4"/>
  <c r="Z295" i="4"/>
  <c r="Y295" i="4"/>
  <c r="X295" i="4"/>
  <c r="W295" i="4"/>
  <c r="V295" i="4"/>
  <c r="U295" i="4"/>
  <c r="AE295" i="4" s="1"/>
  <c r="T295" i="4"/>
  <c r="S295" i="4"/>
  <c r="AD294" i="4"/>
  <c r="AC294" i="4"/>
  <c r="AB294" i="4"/>
  <c r="AA294" i="4"/>
  <c r="Z294" i="4"/>
  <c r="Y294" i="4"/>
  <c r="X294" i="4"/>
  <c r="W294" i="4"/>
  <c r="V294" i="4"/>
  <c r="U294" i="4"/>
  <c r="AE294" i="4" s="1"/>
  <c r="T294" i="4"/>
  <c r="S294" i="4"/>
  <c r="AD293" i="4"/>
  <c r="AC293" i="4"/>
  <c r="AB293" i="4"/>
  <c r="AA293" i="4"/>
  <c r="Z293" i="4"/>
  <c r="Y293" i="4"/>
  <c r="X293" i="4"/>
  <c r="W293" i="4"/>
  <c r="V293" i="4"/>
  <c r="U293" i="4"/>
  <c r="AE293" i="4" s="1"/>
  <c r="T293" i="4"/>
  <c r="S293" i="4"/>
  <c r="AD292" i="4"/>
  <c r="AC292" i="4"/>
  <c r="AB292" i="4"/>
  <c r="AA292" i="4"/>
  <c r="Z292" i="4"/>
  <c r="Y292" i="4"/>
  <c r="X292" i="4"/>
  <c r="W292" i="4"/>
  <c r="V292" i="4"/>
  <c r="U292" i="4"/>
  <c r="AE292" i="4" s="1"/>
  <c r="T292" i="4"/>
  <c r="S292" i="4"/>
  <c r="AD291" i="4"/>
  <c r="AC291" i="4"/>
  <c r="AB291" i="4"/>
  <c r="AA291" i="4"/>
  <c r="Z291" i="4"/>
  <c r="Y291" i="4"/>
  <c r="X291" i="4"/>
  <c r="W291" i="4"/>
  <c r="V291" i="4"/>
  <c r="U291" i="4"/>
  <c r="AE291" i="4" s="1"/>
  <c r="T291" i="4"/>
  <c r="S291" i="4"/>
  <c r="AD290" i="4"/>
  <c r="AC290" i="4"/>
  <c r="AB290" i="4"/>
  <c r="AA290" i="4"/>
  <c r="Z290" i="4"/>
  <c r="Y290" i="4"/>
  <c r="X290" i="4"/>
  <c r="W290" i="4"/>
  <c r="V290" i="4"/>
  <c r="U290" i="4"/>
  <c r="AE290" i="4" s="1"/>
  <c r="T290" i="4"/>
  <c r="S290" i="4"/>
  <c r="AD289" i="4"/>
  <c r="AC289" i="4"/>
  <c r="AB289" i="4"/>
  <c r="AA289" i="4"/>
  <c r="Z289" i="4"/>
  <c r="Y289" i="4"/>
  <c r="X289" i="4"/>
  <c r="W289" i="4"/>
  <c r="V289" i="4"/>
  <c r="U289" i="4"/>
  <c r="AE289" i="4" s="1"/>
  <c r="T289" i="4"/>
  <c r="S289" i="4"/>
  <c r="AD288" i="4"/>
  <c r="AC288" i="4"/>
  <c r="AB288" i="4"/>
  <c r="AA288" i="4"/>
  <c r="Z288" i="4"/>
  <c r="Y288" i="4"/>
  <c r="X288" i="4"/>
  <c r="W288" i="4"/>
  <c r="V288" i="4"/>
  <c r="U288" i="4"/>
  <c r="AE288" i="4" s="1"/>
  <c r="T288" i="4"/>
  <c r="S288" i="4"/>
  <c r="AD287" i="4"/>
  <c r="AC287" i="4"/>
  <c r="AB287" i="4"/>
  <c r="AA287" i="4"/>
  <c r="Z287" i="4"/>
  <c r="Y287" i="4"/>
  <c r="X287" i="4"/>
  <c r="W287" i="4"/>
  <c r="V287" i="4"/>
  <c r="U287" i="4"/>
  <c r="AE287" i="4" s="1"/>
  <c r="T287" i="4"/>
  <c r="S287" i="4"/>
  <c r="AD286" i="4"/>
  <c r="AC286" i="4"/>
  <c r="AB286" i="4"/>
  <c r="AA286" i="4"/>
  <c r="Z286" i="4"/>
  <c r="Y286" i="4"/>
  <c r="X286" i="4"/>
  <c r="W286" i="4"/>
  <c r="V286" i="4"/>
  <c r="U286" i="4"/>
  <c r="AE286" i="4" s="1"/>
  <c r="T286" i="4"/>
  <c r="S286" i="4"/>
  <c r="AD285" i="4"/>
  <c r="AC285" i="4"/>
  <c r="AB285" i="4"/>
  <c r="AA285" i="4"/>
  <c r="Z285" i="4"/>
  <c r="Y285" i="4"/>
  <c r="X285" i="4"/>
  <c r="W285" i="4"/>
  <c r="V285" i="4"/>
  <c r="U285" i="4"/>
  <c r="AE285" i="4" s="1"/>
  <c r="T285" i="4"/>
  <c r="S285" i="4"/>
  <c r="AD284" i="4"/>
  <c r="AC284" i="4"/>
  <c r="AB284" i="4"/>
  <c r="AA284" i="4"/>
  <c r="Z284" i="4"/>
  <c r="Y284" i="4"/>
  <c r="X284" i="4"/>
  <c r="W284" i="4"/>
  <c r="V284" i="4"/>
  <c r="U284" i="4"/>
  <c r="AE284" i="4" s="1"/>
  <c r="T284" i="4"/>
  <c r="S284" i="4"/>
  <c r="AD283" i="4"/>
  <c r="AC283" i="4"/>
  <c r="AB283" i="4"/>
  <c r="AA283" i="4"/>
  <c r="Z283" i="4"/>
  <c r="Y283" i="4"/>
  <c r="X283" i="4"/>
  <c r="W283" i="4"/>
  <c r="V283" i="4"/>
  <c r="U283" i="4"/>
  <c r="AE283" i="4" s="1"/>
  <c r="T283" i="4"/>
  <c r="S283" i="4"/>
  <c r="AD282" i="4"/>
  <c r="AC282" i="4"/>
  <c r="AB282" i="4"/>
  <c r="AA282" i="4"/>
  <c r="Z282" i="4"/>
  <c r="Y282" i="4"/>
  <c r="X282" i="4"/>
  <c r="W282" i="4"/>
  <c r="V282" i="4"/>
  <c r="U282" i="4"/>
  <c r="AE282" i="4" s="1"/>
  <c r="T282" i="4"/>
  <c r="S282" i="4"/>
  <c r="AD281" i="4"/>
  <c r="AC281" i="4"/>
  <c r="AB281" i="4"/>
  <c r="AA281" i="4"/>
  <c r="Z281" i="4"/>
  <c r="Y281" i="4"/>
  <c r="X281" i="4"/>
  <c r="W281" i="4"/>
  <c r="V281" i="4"/>
  <c r="U281" i="4"/>
  <c r="AE281" i="4" s="1"/>
  <c r="T281" i="4"/>
  <c r="S281" i="4"/>
  <c r="AD280" i="4"/>
  <c r="AC280" i="4"/>
  <c r="AB280" i="4"/>
  <c r="AA280" i="4"/>
  <c r="Z280" i="4"/>
  <c r="Y280" i="4"/>
  <c r="X280" i="4"/>
  <c r="W280" i="4"/>
  <c r="V280" i="4"/>
  <c r="U280" i="4"/>
  <c r="AE280" i="4" s="1"/>
  <c r="T280" i="4"/>
  <c r="S280" i="4"/>
  <c r="AD279" i="4"/>
  <c r="AC279" i="4"/>
  <c r="AB279" i="4"/>
  <c r="AA279" i="4"/>
  <c r="Z279" i="4"/>
  <c r="Y279" i="4"/>
  <c r="X279" i="4"/>
  <c r="W279" i="4"/>
  <c r="V279" i="4"/>
  <c r="U279" i="4"/>
  <c r="AE279" i="4" s="1"/>
  <c r="T279" i="4"/>
  <c r="S279" i="4"/>
  <c r="AD278" i="4"/>
  <c r="AC278" i="4"/>
  <c r="AB278" i="4"/>
  <c r="AA278" i="4"/>
  <c r="Z278" i="4"/>
  <c r="Y278" i="4"/>
  <c r="X278" i="4"/>
  <c r="W278" i="4"/>
  <c r="V278" i="4"/>
  <c r="U278" i="4"/>
  <c r="AE278" i="4" s="1"/>
  <c r="T278" i="4"/>
  <c r="S278" i="4"/>
  <c r="AD277" i="4"/>
  <c r="AC277" i="4"/>
  <c r="AB277" i="4"/>
  <c r="AA277" i="4"/>
  <c r="Z277" i="4"/>
  <c r="Y277" i="4"/>
  <c r="X277" i="4"/>
  <c r="W277" i="4"/>
  <c r="V277" i="4"/>
  <c r="U277" i="4"/>
  <c r="AE277" i="4" s="1"/>
  <c r="T277" i="4"/>
  <c r="S277" i="4"/>
  <c r="AD276" i="4"/>
  <c r="AC276" i="4"/>
  <c r="AB276" i="4"/>
  <c r="AA276" i="4"/>
  <c r="Z276" i="4"/>
  <c r="Y276" i="4"/>
  <c r="X276" i="4"/>
  <c r="W276" i="4"/>
  <c r="V276" i="4"/>
  <c r="U276" i="4"/>
  <c r="AE276" i="4" s="1"/>
  <c r="T276" i="4"/>
  <c r="S276" i="4"/>
  <c r="AD275" i="4"/>
  <c r="AC275" i="4"/>
  <c r="AB275" i="4"/>
  <c r="AA275" i="4"/>
  <c r="Z275" i="4"/>
  <c r="Y275" i="4"/>
  <c r="X275" i="4"/>
  <c r="W275" i="4"/>
  <c r="V275" i="4"/>
  <c r="U275" i="4"/>
  <c r="AE275" i="4" s="1"/>
  <c r="T275" i="4"/>
  <c r="S275" i="4"/>
  <c r="AD274" i="4"/>
  <c r="AC274" i="4"/>
  <c r="AB274" i="4"/>
  <c r="AA274" i="4"/>
  <c r="Z274" i="4"/>
  <c r="Y274" i="4"/>
  <c r="X274" i="4"/>
  <c r="W274" i="4"/>
  <c r="V274" i="4"/>
  <c r="U274" i="4"/>
  <c r="AE274" i="4" s="1"/>
  <c r="T274" i="4"/>
  <c r="S274" i="4"/>
  <c r="AD273" i="4"/>
  <c r="AC273" i="4"/>
  <c r="AB273" i="4"/>
  <c r="AA273" i="4"/>
  <c r="Z273" i="4"/>
  <c r="Y273" i="4"/>
  <c r="X273" i="4"/>
  <c r="W273" i="4"/>
  <c r="V273" i="4"/>
  <c r="U273" i="4"/>
  <c r="AE273" i="4" s="1"/>
  <c r="T273" i="4"/>
  <c r="S273" i="4"/>
  <c r="AD272" i="4"/>
  <c r="AC272" i="4"/>
  <c r="AB272" i="4"/>
  <c r="AA272" i="4"/>
  <c r="Z272" i="4"/>
  <c r="Y272" i="4"/>
  <c r="X272" i="4"/>
  <c r="W272" i="4"/>
  <c r="V272" i="4"/>
  <c r="U272" i="4"/>
  <c r="AE272" i="4" s="1"/>
  <c r="T272" i="4"/>
  <c r="S272" i="4"/>
  <c r="AD271" i="4"/>
  <c r="AC271" i="4"/>
  <c r="AB271" i="4"/>
  <c r="AA271" i="4"/>
  <c r="Z271" i="4"/>
  <c r="Y271" i="4"/>
  <c r="X271" i="4"/>
  <c r="W271" i="4"/>
  <c r="V271" i="4"/>
  <c r="U271" i="4"/>
  <c r="AE271" i="4" s="1"/>
  <c r="T271" i="4"/>
  <c r="S271" i="4"/>
  <c r="AD270" i="4"/>
  <c r="AC270" i="4"/>
  <c r="AB270" i="4"/>
  <c r="AA270" i="4"/>
  <c r="Z270" i="4"/>
  <c r="Y270" i="4"/>
  <c r="X270" i="4"/>
  <c r="W270" i="4"/>
  <c r="V270" i="4"/>
  <c r="U270" i="4"/>
  <c r="AE270" i="4" s="1"/>
  <c r="T270" i="4"/>
  <c r="S270" i="4"/>
  <c r="AD269" i="4"/>
  <c r="AC269" i="4"/>
  <c r="AB269" i="4"/>
  <c r="AA269" i="4"/>
  <c r="Z269" i="4"/>
  <c r="Y269" i="4"/>
  <c r="X269" i="4"/>
  <c r="W269" i="4"/>
  <c r="V269" i="4"/>
  <c r="U269" i="4"/>
  <c r="AE269" i="4" s="1"/>
  <c r="T269" i="4"/>
  <c r="S269" i="4"/>
  <c r="AD268" i="4"/>
  <c r="AC268" i="4"/>
  <c r="AB268" i="4"/>
  <c r="AA268" i="4"/>
  <c r="Z268" i="4"/>
  <c r="Y268" i="4"/>
  <c r="X268" i="4"/>
  <c r="W268" i="4"/>
  <c r="V268" i="4"/>
  <c r="U268" i="4"/>
  <c r="AE268" i="4" s="1"/>
  <c r="T268" i="4"/>
  <c r="S268" i="4"/>
  <c r="AD267" i="4"/>
  <c r="AC267" i="4"/>
  <c r="AB267" i="4"/>
  <c r="AA267" i="4"/>
  <c r="Z267" i="4"/>
  <c r="Y267" i="4"/>
  <c r="X267" i="4"/>
  <c r="W267" i="4"/>
  <c r="V267" i="4"/>
  <c r="U267" i="4"/>
  <c r="AE267" i="4" s="1"/>
  <c r="T267" i="4"/>
  <c r="S267" i="4"/>
  <c r="AD266" i="4"/>
  <c r="AC266" i="4"/>
  <c r="AB266" i="4"/>
  <c r="AA266" i="4"/>
  <c r="Z266" i="4"/>
  <c r="Y266" i="4"/>
  <c r="X266" i="4"/>
  <c r="W266" i="4"/>
  <c r="V266" i="4"/>
  <c r="U266" i="4"/>
  <c r="AE266" i="4" s="1"/>
  <c r="T266" i="4"/>
  <c r="S266" i="4"/>
  <c r="AD265" i="4"/>
  <c r="AC265" i="4"/>
  <c r="AB265" i="4"/>
  <c r="AA265" i="4"/>
  <c r="Z265" i="4"/>
  <c r="Y265" i="4"/>
  <c r="X265" i="4"/>
  <c r="W265" i="4"/>
  <c r="V265" i="4"/>
  <c r="U265" i="4"/>
  <c r="AE265" i="4" s="1"/>
  <c r="T265" i="4"/>
  <c r="S265" i="4"/>
  <c r="AD264" i="4"/>
  <c r="AC264" i="4"/>
  <c r="AB264" i="4"/>
  <c r="AA264" i="4"/>
  <c r="Z264" i="4"/>
  <c r="Y264" i="4"/>
  <c r="X264" i="4"/>
  <c r="W264" i="4"/>
  <c r="V264" i="4"/>
  <c r="U264" i="4"/>
  <c r="AE264" i="4" s="1"/>
  <c r="T264" i="4"/>
  <c r="S264" i="4"/>
  <c r="AD263" i="4"/>
  <c r="AC263" i="4"/>
  <c r="AB263" i="4"/>
  <c r="AA263" i="4"/>
  <c r="Z263" i="4"/>
  <c r="Y263" i="4"/>
  <c r="X263" i="4"/>
  <c r="W263" i="4"/>
  <c r="V263" i="4"/>
  <c r="U263" i="4"/>
  <c r="AE263" i="4" s="1"/>
  <c r="T263" i="4"/>
  <c r="S263" i="4"/>
  <c r="AD262" i="4"/>
  <c r="AC262" i="4"/>
  <c r="AB262" i="4"/>
  <c r="AA262" i="4"/>
  <c r="Z262" i="4"/>
  <c r="Y262" i="4"/>
  <c r="X262" i="4"/>
  <c r="W262" i="4"/>
  <c r="V262" i="4"/>
  <c r="U262" i="4"/>
  <c r="AE262" i="4" s="1"/>
  <c r="T262" i="4"/>
  <c r="S262" i="4"/>
  <c r="AD261" i="4"/>
  <c r="AC261" i="4"/>
  <c r="AB261" i="4"/>
  <c r="AA261" i="4"/>
  <c r="Z261" i="4"/>
  <c r="Y261" i="4"/>
  <c r="X261" i="4"/>
  <c r="W261" i="4"/>
  <c r="V261" i="4"/>
  <c r="U261" i="4"/>
  <c r="AE261" i="4" s="1"/>
  <c r="T261" i="4"/>
  <c r="S261" i="4"/>
  <c r="AD260" i="4"/>
  <c r="AC260" i="4"/>
  <c r="AB260" i="4"/>
  <c r="AA260" i="4"/>
  <c r="Z260" i="4"/>
  <c r="Y260" i="4"/>
  <c r="X260" i="4"/>
  <c r="W260" i="4"/>
  <c r="V260" i="4"/>
  <c r="U260" i="4"/>
  <c r="AE260" i="4" s="1"/>
  <c r="T260" i="4"/>
  <c r="S260" i="4"/>
  <c r="AD259" i="4"/>
  <c r="AC259" i="4"/>
  <c r="AB259" i="4"/>
  <c r="AA259" i="4"/>
  <c r="Z259" i="4"/>
  <c r="Y259" i="4"/>
  <c r="X259" i="4"/>
  <c r="W259" i="4"/>
  <c r="V259" i="4"/>
  <c r="U259" i="4"/>
  <c r="AE259" i="4" s="1"/>
  <c r="T259" i="4"/>
  <c r="S259" i="4"/>
  <c r="AD258" i="4"/>
  <c r="AC258" i="4"/>
  <c r="AB258" i="4"/>
  <c r="AA258" i="4"/>
  <c r="Z258" i="4"/>
  <c r="Y258" i="4"/>
  <c r="X258" i="4"/>
  <c r="W258" i="4"/>
  <c r="V258" i="4"/>
  <c r="U258" i="4"/>
  <c r="AE258" i="4" s="1"/>
  <c r="T258" i="4"/>
  <c r="S258" i="4"/>
  <c r="AD257" i="4"/>
  <c r="AC257" i="4"/>
  <c r="AB257" i="4"/>
  <c r="AA257" i="4"/>
  <c r="Z257" i="4"/>
  <c r="Y257" i="4"/>
  <c r="X257" i="4"/>
  <c r="W257" i="4"/>
  <c r="V257" i="4"/>
  <c r="U257" i="4"/>
  <c r="AE257" i="4" s="1"/>
  <c r="T257" i="4"/>
  <c r="S257" i="4"/>
  <c r="AD256" i="4"/>
  <c r="AC256" i="4"/>
  <c r="AB256" i="4"/>
  <c r="AA256" i="4"/>
  <c r="Z256" i="4"/>
  <c r="Y256" i="4"/>
  <c r="X256" i="4"/>
  <c r="W256" i="4"/>
  <c r="V256" i="4"/>
  <c r="U256" i="4"/>
  <c r="AE256" i="4" s="1"/>
  <c r="T256" i="4"/>
  <c r="S256" i="4"/>
  <c r="AD255" i="4"/>
  <c r="AC255" i="4"/>
  <c r="AB255" i="4"/>
  <c r="AA255" i="4"/>
  <c r="Z255" i="4"/>
  <c r="Y255" i="4"/>
  <c r="X255" i="4"/>
  <c r="W255" i="4"/>
  <c r="V255" i="4"/>
  <c r="U255" i="4"/>
  <c r="AE255" i="4" s="1"/>
  <c r="T255" i="4"/>
  <c r="S255" i="4"/>
  <c r="AD254" i="4"/>
  <c r="AC254" i="4"/>
  <c r="AB254" i="4"/>
  <c r="AA254" i="4"/>
  <c r="Z254" i="4"/>
  <c r="Y254" i="4"/>
  <c r="X254" i="4"/>
  <c r="W254" i="4"/>
  <c r="V254" i="4"/>
  <c r="U254" i="4"/>
  <c r="AE254" i="4" s="1"/>
  <c r="T254" i="4"/>
  <c r="S254" i="4"/>
  <c r="AD253" i="4"/>
  <c r="AC253" i="4"/>
  <c r="AB253" i="4"/>
  <c r="AA253" i="4"/>
  <c r="Z253" i="4"/>
  <c r="Y253" i="4"/>
  <c r="X253" i="4"/>
  <c r="W253" i="4"/>
  <c r="V253" i="4"/>
  <c r="U253" i="4"/>
  <c r="AE253" i="4" s="1"/>
  <c r="T253" i="4"/>
  <c r="S253" i="4"/>
  <c r="AD252" i="4"/>
  <c r="AC252" i="4"/>
  <c r="AB252" i="4"/>
  <c r="AA252" i="4"/>
  <c r="Z252" i="4"/>
  <c r="Y252" i="4"/>
  <c r="X252" i="4"/>
  <c r="W252" i="4"/>
  <c r="V252" i="4"/>
  <c r="U252" i="4"/>
  <c r="AE252" i="4" s="1"/>
  <c r="T252" i="4"/>
  <c r="S252" i="4"/>
  <c r="AD251" i="4"/>
  <c r="AC251" i="4"/>
  <c r="AB251" i="4"/>
  <c r="AA251" i="4"/>
  <c r="Z251" i="4"/>
  <c r="Y251" i="4"/>
  <c r="X251" i="4"/>
  <c r="W251" i="4"/>
  <c r="V251" i="4"/>
  <c r="U251" i="4"/>
  <c r="AE251" i="4" s="1"/>
  <c r="T251" i="4"/>
  <c r="S251" i="4"/>
  <c r="AD248" i="4"/>
  <c r="AC248" i="4"/>
  <c r="AB248" i="4"/>
  <c r="AA248" i="4"/>
  <c r="Z248" i="4"/>
  <c r="Y248" i="4"/>
  <c r="X248" i="4"/>
  <c r="W248" i="4"/>
  <c r="V248" i="4"/>
  <c r="U248" i="4"/>
  <c r="AE248" i="4" s="1"/>
  <c r="T248" i="4"/>
  <c r="S248" i="4"/>
  <c r="AD247" i="4"/>
  <c r="AC247" i="4"/>
  <c r="AB247" i="4"/>
  <c r="AA247" i="4"/>
  <c r="Z247" i="4"/>
  <c r="Y247" i="4"/>
  <c r="X247" i="4"/>
  <c r="W247" i="4"/>
  <c r="V247" i="4"/>
  <c r="U247" i="4"/>
  <c r="AE247" i="4" s="1"/>
  <c r="T247" i="4"/>
  <c r="S247" i="4"/>
  <c r="AD246" i="4"/>
  <c r="AC246" i="4"/>
  <c r="AB246" i="4"/>
  <c r="AA246" i="4"/>
  <c r="Z246" i="4"/>
  <c r="Y246" i="4"/>
  <c r="X246" i="4"/>
  <c r="W246" i="4"/>
  <c r="V246" i="4"/>
  <c r="U246" i="4"/>
  <c r="AE246" i="4" s="1"/>
  <c r="T246" i="4"/>
  <c r="S246" i="4"/>
  <c r="AD245" i="4"/>
  <c r="AC245" i="4"/>
  <c r="AB245" i="4"/>
  <c r="AA245" i="4"/>
  <c r="Z245" i="4"/>
  <c r="Y245" i="4"/>
  <c r="X245" i="4"/>
  <c r="W245" i="4"/>
  <c r="V245" i="4"/>
  <c r="U245" i="4"/>
  <c r="AE245" i="4" s="1"/>
  <c r="T245" i="4"/>
  <c r="S245" i="4"/>
  <c r="AD244" i="4"/>
  <c r="AC244" i="4"/>
  <c r="AB244" i="4"/>
  <c r="AA244" i="4"/>
  <c r="Z244" i="4"/>
  <c r="Y244" i="4"/>
  <c r="X244" i="4"/>
  <c r="W244" i="4"/>
  <c r="V244" i="4"/>
  <c r="U244" i="4"/>
  <c r="AE244" i="4" s="1"/>
  <c r="T244" i="4"/>
  <c r="S244" i="4"/>
  <c r="AD243" i="4"/>
  <c r="AC243" i="4"/>
  <c r="AB243" i="4"/>
  <c r="AA243" i="4"/>
  <c r="Z243" i="4"/>
  <c r="Y243" i="4"/>
  <c r="X243" i="4"/>
  <c r="W243" i="4"/>
  <c r="V243" i="4"/>
  <c r="U243" i="4"/>
  <c r="AE243" i="4" s="1"/>
  <c r="T243" i="4"/>
  <c r="S243" i="4"/>
  <c r="AD242" i="4"/>
  <c r="AC242" i="4"/>
  <c r="AB242" i="4"/>
  <c r="AA242" i="4"/>
  <c r="Z242" i="4"/>
  <c r="Y242" i="4"/>
  <c r="X242" i="4"/>
  <c r="W242" i="4"/>
  <c r="V242" i="4"/>
  <c r="U242" i="4"/>
  <c r="AE242" i="4" s="1"/>
  <c r="T242" i="4"/>
  <c r="S242" i="4"/>
  <c r="AD241" i="4"/>
  <c r="AC241" i="4"/>
  <c r="AB241" i="4"/>
  <c r="AA241" i="4"/>
  <c r="Z241" i="4"/>
  <c r="Y241" i="4"/>
  <c r="X241" i="4"/>
  <c r="W241" i="4"/>
  <c r="V241" i="4"/>
  <c r="U241" i="4"/>
  <c r="AE241" i="4" s="1"/>
  <c r="T241" i="4"/>
  <c r="S241" i="4"/>
  <c r="AD240" i="4"/>
  <c r="AC240" i="4"/>
  <c r="AB240" i="4"/>
  <c r="AA240" i="4"/>
  <c r="Z240" i="4"/>
  <c r="Y240" i="4"/>
  <c r="X240" i="4"/>
  <c r="W240" i="4"/>
  <c r="V240" i="4"/>
  <c r="U240" i="4"/>
  <c r="AE240" i="4" s="1"/>
  <c r="T240" i="4"/>
  <c r="S240" i="4"/>
  <c r="AD239" i="4"/>
  <c r="AC239" i="4"/>
  <c r="AB239" i="4"/>
  <c r="AA239" i="4"/>
  <c r="Z239" i="4"/>
  <c r="Y239" i="4"/>
  <c r="X239" i="4"/>
  <c r="W239" i="4"/>
  <c r="V239" i="4"/>
  <c r="U239" i="4"/>
  <c r="AE239" i="4" s="1"/>
  <c r="T239" i="4"/>
  <c r="S239" i="4"/>
  <c r="AD238" i="4"/>
  <c r="AC238" i="4"/>
  <c r="AB238" i="4"/>
  <c r="AA238" i="4"/>
  <c r="Z238" i="4"/>
  <c r="Y238" i="4"/>
  <c r="X238" i="4"/>
  <c r="W238" i="4"/>
  <c r="V238" i="4"/>
  <c r="U238" i="4"/>
  <c r="AE238" i="4" s="1"/>
  <c r="T238" i="4"/>
  <c r="S238" i="4"/>
  <c r="AD237" i="4"/>
  <c r="AC237" i="4"/>
  <c r="AB237" i="4"/>
  <c r="AA237" i="4"/>
  <c r="Z237" i="4"/>
  <c r="Y237" i="4"/>
  <c r="X237" i="4"/>
  <c r="W237" i="4"/>
  <c r="V237" i="4"/>
  <c r="U237" i="4"/>
  <c r="AE237" i="4" s="1"/>
  <c r="T237" i="4"/>
  <c r="S237" i="4"/>
  <c r="AD236" i="4"/>
  <c r="AC236" i="4"/>
  <c r="AB236" i="4"/>
  <c r="AA236" i="4"/>
  <c r="Z236" i="4"/>
  <c r="Y236" i="4"/>
  <c r="X236" i="4"/>
  <c r="W236" i="4"/>
  <c r="V236" i="4"/>
  <c r="U236" i="4"/>
  <c r="AE236" i="4" s="1"/>
  <c r="T236" i="4"/>
  <c r="S236" i="4"/>
  <c r="AD235" i="4"/>
  <c r="AC235" i="4"/>
  <c r="AB235" i="4"/>
  <c r="AA235" i="4"/>
  <c r="Z235" i="4"/>
  <c r="Y235" i="4"/>
  <c r="X235" i="4"/>
  <c r="W235" i="4"/>
  <c r="V235" i="4"/>
  <c r="U235" i="4"/>
  <c r="AE235" i="4" s="1"/>
  <c r="T235" i="4"/>
  <c r="S235" i="4"/>
  <c r="AD234" i="4"/>
  <c r="AC234" i="4"/>
  <c r="AB234" i="4"/>
  <c r="AA234" i="4"/>
  <c r="Z234" i="4"/>
  <c r="Y234" i="4"/>
  <c r="X234" i="4"/>
  <c r="W234" i="4"/>
  <c r="V234" i="4"/>
  <c r="U234" i="4"/>
  <c r="AE234" i="4" s="1"/>
  <c r="T234" i="4"/>
  <c r="S234" i="4"/>
  <c r="AD233" i="4"/>
  <c r="AC233" i="4"/>
  <c r="AB233" i="4"/>
  <c r="AA233" i="4"/>
  <c r="Z233" i="4"/>
  <c r="Y233" i="4"/>
  <c r="X233" i="4"/>
  <c r="W233" i="4"/>
  <c r="V233" i="4"/>
  <c r="U233" i="4"/>
  <c r="AE233" i="4" s="1"/>
  <c r="T233" i="4"/>
  <c r="S233" i="4"/>
  <c r="AD232" i="4"/>
  <c r="AC232" i="4"/>
  <c r="AB232" i="4"/>
  <c r="AA232" i="4"/>
  <c r="Z232" i="4"/>
  <c r="Y232" i="4"/>
  <c r="X232" i="4"/>
  <c r="W232" i="4"/>
  <c r="V232" i="4"/>
  <c r="U232" i="4"/>
  <c r="AE232" i="4" s="1"/>
  <c r="T232" i="4"/>
  <c r="S232" i="4"/>
  <c r="AD231" i="4"/>
  <c r="AC231" i="4"/>
  <c r="AB231" i="4"/>
  <c r="AA231" i="4"/>
  <c r="Z231" i="4"/>
  <c r="Y231" i="4"/>
  <c r="X231" i="4"/>
  <c r="W231" i="4"/>
  <c r="V231" i="4"/>
  <c r="U231" i="4"/>
  <c r="AE231" i="4" s="1"/>
  <c r="T231" i="4"/>
  <c r="S231" i="4"/>
  <c r="AD230" i="4"/>
  <c r="AC230" i="4"/>
  <c r="AB230" i="4"/>
  <c r="AA230" i="4"/>
  <c r="Z230" i="4"/>
  <c r="Y230" i="4"/>
  <c r="X230" i="4"/>
  <c r="W230" i="4"/>
  <c r="V230" i="4"/>
  <c r="U230" i="4"/>
  <c r="AE230" i="4" s="1"/>
  <c r="T230" i="4"/>
  <c r="S230" i="4"/>
  <c r="AD229" i="4"/>
  <c r="AC229" i="4"/>
  <c r="AB229" i="4"/>
  <c r="AA229" i="4"/>
  <c r="Z229" i="4"/>
  <c r="Y229" i="4"/>
  <c r="X229" i="4"/>
  <c r="W229" i="4"/>
  <c r="V229" i="4"/>
  <c r="U229" i="4"/>
  <c r="AE229" i="4" s="1"/>
  <c r="T229" i="4"/>
  <c r="S229" i="4"/>
  <c r="AD228" i="4"/>
  <c r="AC228" i="4"/>
  <c r="AB228" i="4"/>
  <c r="AA228" i="4"/>
  <c r="Z228" i="4"/>
  <c r="Y228" i="4"/>
  <c r="X228" i="4"/>
  <c r="W228" i="4"/>
  <c r="V228" i="4"/>
  <c r="U228" i="4"/>
  <c r="AE228" i="4" s="1"/>
  <c r="T228" i="4"/>
  <c r="S228" i="4"/>
  <c r="AD227" i="4"/>
  <c r="AC227" i="4"/>
  <c r="AB227" i="4"/>
  <c r="AA227" i="4"/>
  <c r="Z227" i="4"/>
  <c r="Y227" i="4"/>
  <c r="X227" i="4"/>
  <c r="W227" i="4"/>
  <c r="V227" i="4"/>
  <c r="U227" i="4"/>
  <c r="AE227" i="4" s="1"/>
  <c r="T227" i="4"/>
  <c r="S227" i="4"/>
  <c r="AD226" i="4"/>
  <c r="AC226" i="4"/>
  <c r="AB226" i="4"/>
  <c r="AA226" i="4"/>
  <c r="Z226" i="4"/>
  <c r="Y226" i="4"/>
  <c r="X226" i="4"/>
  <c r="W226" i="4"/>
  <c r="V226" i="4"/>
  <c r="U226" i="4"/>
  <c r="AE226" i="4" s="1"/>
  <c r="T226" i="4"/>
  <c r="S226" i="4"/>
  <c r="AD225" i="4"/>
  <c r="AC225" i="4"/>
  <c r="AB225" i="4"/>
  <c r="AA225" i="4"/>
  <c r="Z225" i="4"/>
  <c r="Y225" i="4"/>
  <c r="X225" i="4"/>
  <c r="W225" i="4"/>
  <c r="V225" i="4"/>
  <c r="U225" i="4"/>
  <c r="AE225" i="4" s="1"/>
  <c r="T225" i="4"/>
  <c r="S225" i="4"/>
  <c r="AD224" i="4"/>
  <c r="AC224" i="4"/>
  <c r="AB224" i="4"/>
  <c r="AA224" i="4"/>
  <c r="Z224" i="4"/>
  <c r="Y224" i="4"/>
  <c r="X224" i="4"/>
  <c r="W224" i="4"/>
  <c r="V224" i="4"/>
  <c r="U224" i="4"/>
  <c r="AE224" i="4" s="1"/>
  <c r="T224" i="4"/>
  <c r="S224" i="4"/>
  <c r="AD223" i="4"/>
  <c r="AC223" i="4"/>
  <c r="AB223" i="4"/>
  <c r="AA223" i="4"/>
  <c r="Z223" i="4"/>
  <c r="Y223" i="4"/>
  <c r="X223" i="4"/>
  <c r="W223" i="4"/>
  <c r="V223" i="4"/>
  <c r="U223" i="4"/>
  <c r="AE223" i="4" s="1"/>
  <c r="T223" i="4"/>
  <c r="S223" i="4"/>
  <c r="R249" i="4"/>
  <c r="Q249" i="4"/>
  <c r="P249" i="4"/>
  <c r="O249" i="4"/>
  <c r="N249" i="4"/>
  <c r="M249" i="4"/>
  <c r="L249" i="4"/>
  <c r="K249" i="4"/>
  <c r="J249" i="4"/>
  <c r="I249" i="4"/>
  <c r="H249" i="4"/>
  <c r="AD221" i="4"/>
  <c r="AC221" i="4"/>
  <c r="AB221" i="4"/>
  <c r="AA221" i="4"/>
  <c r="Z221" i="4"/>
  <c r="Y221" i="4"/>
  <c r="X221" i="4"/>
  <c r="W221" i="4"/>
  <c r="V221" i="4"/>
  <c r="U221" i="4"/>
  <c r="AE221" i="4" s="1"/>
  <c r="T221" i="4"/>
  <c r="S221" i="4"/>
  <c r="AD220" i="4"/>
  <c r="AC220" i="4"/>
  <c r="AB220" i="4"/>
  <c r="AA220" i="4"/>
  <c r="Z220" i="4"/>
  <c r="Y220" i="4"/>
  <c r="X220" i="4"/>
  <c r="W220" i="4"/>
  <c r="V220" i="4"/>
  <c r="U220" i="4"/>
  <c r="AE220" i="4" s="1"/>
  <c r="T220" i="4"/>
  <c r="S220" i="4"/>
  <c r="AD219" i="4"/>
  <c r="AC219" i="4"/>
  <c r="AB219" i="4"/>
  <c r="AA219" i="4"/>
  <c r="Z219" i="4"/>
  <c r="Y219" i="4"/>
  <c r="X219" i="4"/>
  <c r="W219" i="4"/>
  <c r="V219" i="4"/>
  <c r="U219" i="4"/>
  <c r="AE219" i="4" s="1"/>
  <c r="T219" i="4"/>
  <c r="S219" i="4"/>
  <c r="AD218" i="4"/>
  <c r="AC218" i="4"/>
  <c r="AB218" i="4"/>
  <c r="AA218" i="4"/>
  <c r="Z218" i="4"/>
  <c r="Y218" i="4"/>
  <c r="X218" i="4"/>
  <c r="W218" i="4"/>
  <c r="V218" i="4"/>
  <c r="U218" i="4"/>
  <c r="AE218" i="4" s="1"/>
  <c r="T218" i="4"/>
  <c r="S218" i="4"/>
  <c r="AD215" i="4"/>
  <c r="AC215" i="4"/>
  <c r="AB215" i="4"/>
  <c r="AA215" i="4"/>
  <c r="Z215" i="4"/>
  <c r="Y215" i="4"/>
  <c r="X215" i="4"/>
  <c r="W215" i="4"/>
  <c r="V215" i="4"/>
  <c r="U215" i="4"/>
  <c r="AE215" i="4" s="1"/>
  <c r="T215" i="4"/>
  <c r="S215" i="4"/>
  <c r="AD214" i="4"/>
  <c r="AC214" i="4"/>
  <c r="AB214" i="4"/>
  <c r="AA214" i="4"/>
  <c r="Z214" i="4"/>
  <c r="Y214" i="4"/>
  <c r="X214" i="4"/>
  <c r="W214" i="4"/>
  <c r="V214" i="4"/>
  <c r="U214" i="4"/>
  <c r="AE214" i="4" s="1"/>
  <c r="T214" i="4"/>
  <c r="S214" i="4"/>
  <c r="AD213" i="4"/>
  <c r="AC213" i="4"/>
  <c r="AB213" i="4"/>
  <c r="AA213" i="4"/>
  <c r="Z213" i="4"/>
  <c r="Y213" i="4"/>
  <c r="X213" i="4"/>
  <c r="W213" i="4"/>
  <c r="V213" i="4"/>
  <c r="U213" i="4"/>
  <c r="AE213" i="4" s="1"/>
  <c r="T213" i="4"/>
  <c r="S213" i="4"/>
  <c r="AD212" i="4"/>
  <c r="AC212" i="4"/>
  <c r="AB212" i="4"/>
  <c r="AA212" i="4"/>
  <c r="Z212" i="4"/>
  <c r="Y212" i="4"/>
  <c r="X212" i="4"/>
  <c r="W212" i="4"/>
  <c r="V212" i="4"/>
  <c r="U212" i="4"/>
  <c r="AE212" i="4" s="1"/>
  <c r="T212" i="4"/>
  <c r="S212" i="4"/>
  <c r="AD204" i="4"/>
  <c r="AC204" i="4"/>
  <c r="AB204" i="4"/>
  <c r="AA204" i="4"/>
  <c r="Z204" i="4"/>
  <c r="Y204" i="4"/>
  <c r="X204" i="4"/>
  <c r="W204" i="4"/>
  <c r="V204" i="4"/>
  <c r="U204" i="4"/>
  <c r="AE204" i="4" s="1"/>
  <c r="T204" i="4"/>
  <c r="S204" i="4"/>
  <c r="AD203" i="4"/>
  <c r="AC203" i="4"/>
  <c r="AB203" i="4"/>
  <c r="AA203" i="4"/>
  <c r="Z203" i="4"/>
  <c r="Y203" i="4"/>
  <c r="X203" i="4"/>
  <c r="W203" i="4"/>
  <c r="V203" i="4"/>
  <c r="U203" i="4"/>
  <c r="AE203" i="4" s="1"/>
  <c r="T203" i="4"/>
  <c r="S203" i="4"/>
  <c r="AD202" i="4"/>
  <c r="AC202" i="4"/>
  <c r="AB202" i="4"/>
  <c r="AA202" i="4"/>
  <c r="Z202" i="4"/>
  <c r="Y202" i="4"/>
  <c r="X202" i="4"/>
  <c r="W202" i="4"/>
  <c r="V202" i="4"/>
  <c r="U202" i="4"/>
  <c r="AE202" i="4" s="1"/>
  <c r="T202" i="4"/>
  <c r="S202" i="4"/>
  <c r="AD201" i="4"/>
  <c r="AC201" i="4"/>
  <c r="AB201" i="4"/>
  <c r="AA201" i="4"/>
  <c r="Z201" i="4"/>
  <c r="Y201" i="4"/>
  <c r="X201" i="4"/>
  <c r="W201" i="4"/>
  <c r="V201" i="4"/>
  <c r="U201" i="4"/>
  <c r="AE201" i="4" s="1"/>
  <c r="T201" i="4"/>
  <c r="S201" i="4"/>
  <c r="AD200" i="4"/>
  <c r="AC200" i="4"/>
  <c r="AB200" i="4"/>
  <c r="AA200" i="4"/>
  <c r="Z200" i="4"/>
  <c r="Y200" i="4"/>
  <c r="X200" i="4"/>
  <c r="W200" i="4"/>
  <c r="V200" i="4"/>
  <c r="U200" i="4"/>
  <c r="AE200" i="4" s="1"/>
  <c r="T200" i="4"/>
  <c r="S200" i="4"/>
  <c r="AD199" i="4"/>
  <c r="AC199" i="4"/>
  <c r="AB199" i="4"/>
  <c r="AA199" i="4"/>
  <c r="Z199" i="4"/>
  <c r="Y199" i="4"/>
  <c r="X199" i="4"/>
  <c r="W199" i="4"/>
  <c r="V199" i="4"/>
  <c r="U199" i="4"/>
  <c r="AE199" i="4" s="1"/>
  <c r="T199" i="4"/>
  <c r="S199" i="4"/>
  <c r="AD198" i="4"/>
  <c r="AC198" i="4"/>
  <c r="AB198" i="4"/>
  <c r="AA198" i="4"/>
  <c r="Z198" i="4"/>
  <c r="Y198" i="4"/>
  <c r="X198" i="4"/>
  <c r="W198" i="4"/>
  <c r="V198" i="4"/>
  <c r="U198" i="4"/>
  <c r="AE198" i="4" s="1"/>
  <c r="T198" i="4"/>
  <c r="S198" i="4"/>
  <c r="AD197" i="4"/>
  <c r="AC197" i="4"/>
  <c r="AB197" i="4"/>
  <c r="AA197" i="4"/>
  <c r="Z197" i="4"/>
  <c r="Y197" i="4"/>
  <c r="X197" i="4"/>
  <c r="W197" i="4"/>
  <c r="V197" i="4"/>
  <c r="U197" i="4"/>
  <c r="AE197" i="4" s="1"/>
  <c r="T197" i="4"/>
  <c r="S197" i="4"/>
  <c r="AD196" i="4"/>
  <c r="AC196" i="4"/>
  <c r="AB196" i="4"/>
  <c r="AA196" i="4"/>
  <c r="Z196" i="4"/>
  <c r="Y196" i="4"/>
  <c r="X196" i="4"/>
  <c r="W196" i="4"/>
  <c r="V196" i="4"/>
  <c r="U196" i="4"/>
  <c r="AE196" i="4" s="1"/>
  <c r="T196" i="4"/>
  <c r="S196" i="4"/>
  <c r="AD195" i="4"/>
  <c r="AC195" i="4"/>
  <c r="AB195" i="4"/>
  <c r="AA195" i="4"/>
  <c r="Z195" i="4"/>
  <c r="Y195" i="4"/>
  <c r="X195" i="4"/>
  <c r="W195" i="4"/>
  <c r="V195" i="4"/>
  <c r="U195" i="4"/>
  <c r="AE195" i="4" s="1"/>
  <c r="T195" i="4"/>
  <c r="S195" i="4"/>
  <c r="AD194" i="4"/>
  <c r="AC194" i="4"/>
  <c r="AB194" i="4"/>
  <c r="AA194" i="4"/>
  <c r="Z194" i="4"/>
  <c r="Y194" i="4"/>
  <c r="X194" i="4"/>
  <c r="W194" i="4"/>
  <c r="V194" i="4"/>
  <c r="U194" i="4"/>
  <c r="AE194" i="4" s="1"/>
  <c r="T194" i="4"/>
  <c r="S194" i="4"/>
  <c r="AD193" i="4"/>
  <c r="AC193" i="4"/>
  <c r="AB193" i="4"/>
  <c r="AA193" i="4"/>
  <c r="Z193" i="4"/>
  <c r="Y193" i="4"/>
  <c r="X193" i="4"/>
  <c r="W193" i="4"/>
  <c r="V193" i="4"/>
  <c r="U193" i="4"/>
  <c r="AE193" i="4" s="1"/>
  <c r="T193" i="4"/>
  <c r="S193" i="4"/>
  <c r="AD192" i="4"/>
  <c r="AC192" i="4"/>
  <c r="AB192" i="4"/>
  <c r="AA192" i="4"/>
  <c r="Z192" i="4"/>
  <c r="Y192" i="4"/>
  <c r="X192" i="4"/>
  <c r="W192" i="4"/>
  <c r="V192" i="4"/>
  <c r="U192" i="4"/>
  <c r="AE192" i="4" s="1"/>
  <c r="T192" i="4"/>
  <c r="S192" i="4"/>
  <c r="AD191" i="4"/>
  <c r="AC191" i="4"/>
  <c r="AB191" i="4"/>
  <c r="AA191" i="4"/>
  <c r="Z191" i="4"/>
  <c r="Y191" i="4"/>
  <c r="X191" i="4"/>
  <c r="W191" i="4"/>
  <c r="V191" i="4"/>
  <c r="U191" i="4"/>
  <c r="AE191" i="4" s="1"/>
  <c r="T191" i="4"/>
  <c r="S191" i="4"/>
  <c r="AD190" i="4"/>
  <c r="AC190" i="4"/>
  <c r="AB190" i="4"/>
  <c r="AA190" i="4"/>
  <c r="Z190" i="4"/>
  <c r="Y190" i="4"/>
  <c r="X190" i="4"/>
  <c r="W190" i="4"/>
  <c r="V190" i="4"/>
  <c r="U190" i="4"/>
  <c r="AE190" i="4" s="1"/>
  <c r="T190" i="4"/>
  <c r="S190" i="4"/>
  <c r="AD189" i="4"/>
  <c r="AC189" i="4"/>
  <c r="AB189" i="4"/>
  <c r="AA189" i="4"/>
  <c r="Z189" i="4"/>
  <c r="Y189" i="4"/>
  <c r="X189" i="4"/>
  <c r="W189" i="4"/>
  <c r="V189" i="4"/>
  <c r="U189" i="4"/>
  <c r="AE189" i="4" s="1"/>
  <c r="T189" i="4"/>
  <c r="S189" i="4"/>
  <c r="AD188" i="4"/>
  <c r="AC188" i="4"/>
  <c r="AB188" i="4"/>
  <c r="AA188" i="4"/>
  <c r="Z188" i="4"/>
  <c r="Y188" i="4"/>
  <c r="X188" i="4"/>
  <c r="W188" i="4"/>
  <c r="V188" i="4"/>
  <c r="U188" i="4"/>
  <c r="AE188" i="4" s="1"/>
  <c r="T188" i="4"/>
  <c r="S188" i="4"/>
  <c r="AD187" i="4"/>
  <c r="AC187" i="4"/>
  <c r="AB187" i="4"/>
  <c r="AA187" i="4"/>
  <c r="Z187" i="4"/>
  <c r="Y187" i="4"/>
  <c r="X187" i="4"/>
  <c r="W187" i="4"/>
  <c r="V187" i="4"/>
  <c r="U187" i="4"/>
  <c r="AE187" i="4" s="1"/>
  <c r="T187" i="4"/>
  <c r="S187" i="4"/>
  <c r="AD186" i="4"/>
  <c r="AC186" i="4"/>
  <c r="AB186" i="4"/>
  <c r="AA186" i="4"/>
  <c r="Z186" i="4"/>
  <c r="Y186" i="4"/>
  <c r="X186" i="4"/>
  <c r="W186" i="4"/>
  <c r="V186" i="4"/>
  <c r="U186" i="4"/>
  <c r="AE186" i="4" s="1"/>
  <c r="T186" i="4"/>
  <c r="S186" i="4"/>
  <c r="AD185" i="4"/>
  <c r="AC185" i="4"/>
  <c r="AB185" i="4"/>
  <c r="AA185" i="4"/>
  <c r="Z185" i="4"/>
  <c r="Y185" i="4"/>
  <c r="X185" i="4"/>
  <c r="W185" i="4"/>
  <c r="V185" i="4"/>
  <c r="U185" i="4"/>
  <c r="AE185" i="4" s="1"/>
  <c r="T185" i="4"/>
  <c r="S185" i="4"/>
  <c r="AD184" i="4"/>
  <c r="AC184" i="4"/>
  <c r="AB184" i="4"/>
  <c r="AA184" i="4"/>
  <c r="Z184" i="4"/>
  <c r="Y184" i="4"/>
  <c r="X184" i="4"/>
  <c r="W184" i="4"/>
  <c r="V184" i="4"/>
  <c r="U184" i="4"/>
  <c r="AE184" i="4" s="1"/>
  <c r="T184" i="4"/>
  <c r="S184" i="4"/>
  <c r="AD183" i="4"/>
  <c r="AC183" i="4"/>
  <c r="AB183" i="4"/>
  <c r="AA183" i="4"/>
  <c r="Z183" i="4"/>
  <c r="Y183" i="4"/>
  <c r="X183" i="4"/>
  <c r="W183" i="4"/>
  <c r="V183" i="4"/>
  <c r="U183" i="4"/>
  <c r="AE183" i="4" s="1"/>
  <c r="T183" i="4"/>
  <c r="S183" i="4"/>
  <c r="AD182" i="4"/>
  <c r="AC182" i="4"/>
  <c r="AB182" i="4"/>
  <c r="AA182" i="4"/>
  <c r="Z182" i="4"/>
  <c r="Y182" i="4"/>
  <c r="X182" i="4"/>
  <c r="W182" i="4"/>
  <c r="V182" i="4"/>
  <c r="U182" i="4"/>
  <c r="AE182" i="4" s="1"/>
  <c r="T182" i="4"/>
  <c r="S182" i="4"/>
  <c r="AD181" i="4"/>
  <c r="AC181" i="4"/>
  <c r="AB181" i="4"/>
  <c r="AA181" i="4"/>
  <c r="Z181" i="4"/>
  <c r="Y181" i="4"/>
  <c r="X181" i="4"/>
  <c r="W181" i="4"/>
  <c r="V181" i="4"/>
  <c r="U181" i="4"/>
  <c r="AE181" i="4" s="1"/>
  <c r="T181" i="4"/>
  <c r="S181" i="4"/>
  <c r="AD180" i="4"/>
  <c r="AC180" i="4"/>
  <c r="AB180" i="4"/>
  <c r="AA180" i="4"/>
  <c r="Z180" i="4"/>
  <c r="Y180" i="4"/>
  <c r="X180" i="4"/>
  <c r="W180" i="4"/>
  <c r="V180" i="4"/>
  <c r="U180" i="4"/>
  <c r="AE180" i="4" s="1"/>
  <c r="T180" i="4"/>
  <c r="S180" i="4"/>
  <c r="AD179" i="4"/>
  <c r="AC179" i="4"/>
  <c r="AB179" i="4"/>
  <c r="AA179" i="4"/>
  <c r="Z179" i="4"/>
  <c r="Y179" i="4"/>
  <c r="X179" i="4"/>
  <c r="W179" i="4"/>
  <c r="V179" i="4"/>
  <c r="U179" i="4"/>
  <c r="AE179" i="4" s="1"/>
  <c r="T179" i="4"/>
  <c r="S179" i="4"/>
  <c r="AD178" i="4"/>
  <c r="AC178" i="4"/>
  <c r="AB178" i="4"/>
  <c r="AA178" i="4"/>
  <c r="Z178" i="4"/>
  <c r="Y178" i="4"/>
  <c r="X178" i="4"/>
  <c r="W178" i="4"/>
  <c r="V178" i="4"/>
  <c r="U178" i="4"/>
  <c r="AE178" i="4" s="1"/>
  <c r="T178" i="4"/>
  <c r="S178" i="4"/>
  <c r="AD177" i="4"/>
  <c r="AC177" i="4"/>
  <c r="AB177" i="4"/>
  <c r="AA177" i="4"/>
  <c r="Z177" i="4"/>
  <c r="Y177" i="4"/>
  <c r="X177" i="4"/>
  <c r="W177" i="4"/>
  <c r="V177" i="4"/>
  <c r="U177" i="4"/>
  <c r="AE177" i="4" s="1"/>
  <c r="T177" i="4"/>
  <c r="S177" i="4"/>
  <c r="AD176" i="4"/>
  <c r="AC176" i="4"/>
  <c r="AB176" i="4"/>
  <c r="AA176" i="4"/>
  <c r="Z176" i="4"/>
  <c r="Y176" i="4"/>
  <c r="X176" i="4"/>
  <c r="W176" i="4"/>
  <c r="V176" i="4"/>
  <c r="U176" i="4"/>
  <c r="AE176" i="4" s="1"/>
  <c r="T176" i="4"/>
  <c r="S176" i="4"/>
  <c r="AD175" i="4"/>
  <c r="AC175" i="4"/>
  <c r="AB175" i="4"/>
  <c r="AA175" i="4"/>
  <c r="Z175" i="4"/>
  <c r="Y175" i="4"/>
  <c r="X175" i="4"/>
  <c r="W175" i="4"/>
  <c r="V175" i="4"/>
  <c r="U175" i="4"/>
  <c r="AE175" i="4" s="1"/>
  <c r="T175" i="4"/>
  <c r="S175" i="4"/>
  <c r="AD174" i="4"/>
  <c r="AC174" i="4"/>
  <c r="AB174" i="4"/>
  <c r="AA174" i="4"/>
  <c r="Z174" i="4"/>
  <c r="Y174" i="4"/>
  <c r="X174" i="4"/>
  <c r="W174" i="4"/>
  <c r="V174" i="4"/>
  <c r="U174" i="4"/>
  <c r="AE174" i="4" s="1"/>
  <c r="T174" i="4"/>
  <c r="S174" i="4"/>
  <c r="AD173" i="4"/>
  <c r="AC173" i="4"/>
  <c r="AB173" i="4"/>
  <c r="AA173" i="4"/>
  <c r="Z173" i="4"/>
  <c r="Y173" i="4"/>
  <c r="X173" i="4"/>
  <c r="W173" i="4"/>
  <c r="V173" i="4"/>
  <c r="U173" i="4"/>
  <c r="AE173" i="4" s="1"/>
  <c r="T173" i="4"/>
  <c r="S173" i="4"/>
  <c r="AD172" i="4"/>
  <c r="AC172" i="4"/>
  <c r="AB172" i="4"/>
  <c r="AA172" i="4"/>
  <c r="Z172" i="4"/>
  <c r="Y172" i="4"/>
  <c r="X172" i="4"/>
  <c r="W172" i="4"/>
  <c r="V172" i="4"/>
  <c r="U172" i="4"/>
  <c r="AE172" i="4" s="1"/>
  <c r="T172" i="4"/>
  <c r="S172" i="4"/>
  <c r="AD171" i="4"/>
  <c r="AC171" i="4"/>
  <c r="AB171" i="4"/>
  <c r="AA171" i="4"/>
  <c r="Z171" i="4"/>
  <c r="Y171" i="4"/>
  <c r="X171" i="4"/>
  <c r="W171" i="4"/>
  <c r="V171" i="4"/>
  <c r="U171" i="4"/>
  <c r="AE171" i="4" s="1"/>
  <c r="T171" i="4"/>
  <c r="S171" i="4"/>
  <c r="AD170" i="4"/>
  <c r="AC170" i="4"/>
  <c r="AB170" i="4"/>
  <c r="AA170" i="4"/>
  <c r="Z170" i="4"/>
  <c r="Y170" i="4"/>
  <c r="X170" i="4"/>
  <c r="W170" i="4"/>
  <c r="V170" i="4"/>
  <c r="U170" i="4"/>
  <c r="AE170" i="4" s="1"/>
  <c r="T170" i="4"/>
  <c r="S170" i="4"/>
  <c r="AD169" i="4"/>
  <c r="AC169" i="4"/>
  <c r="AB169" i="4"/>
  <c r="AA169" i="4"/>
  <c r="Z169" i="4"/>
  <c r="Y169" i="4"/>
  <c r="X169" i="4"/>
  <c r="W169" i="4"/>
  <c r="V169" i="4"/>
  <c r="U169" i="4"/>
  <c r="AE169" i="4" s="1"/>
  <c r="T169" i="4"/>
  <c r="S169" i="4"/>
  <c r="AD168" i="4"/>
  <c r="AC168" i="4"/>
  <c r="AB168" i="4"/>
  <c r="AA168" i="4"/>
  <c r="Z168" i="4"/>
  <c r="Y168" i="4"/>
  <c r="X168" i="4"/>
  <c r="W168" i="4"/>
  <c r="V168" i="4"/>
  <c r="U168" i="4"/>
  <c r="AE168" i="4" s="1"/>
  <c r="T168" i="4"/>
  <c r="S168" i="4"/>
  <c r="AD167" i="4"/>
  <c r="AC167" i="4"/>
  <c r="AB167" i="4"/>
  <c r="AA167" i="4"/>
  <c r="Z167" i="4"/>
  <c r="Y167" i="4"/>
  <c r="X167" i="4"/>
  <c r="W167" i="4"/>
  <c r="V167" i="4"/>
  <c r="U167" i="4"/>
  <c r="AE167" i="4" s="1"/>
  <c r="T167" i="4"/>
  <c r="S167" i="4"/>
  <c r="AD166" i="4"/>
  <c r="AC166" i="4"/>
  <c r="AB166" i="4"/>
  <c r="AA166" i="4"/>
  <c r="Z166" i="4"/>
  <c r="Y166" i="4"/>
  <c r="X166" i="4"/>
  <c r="W166" i="4"/>
  <c r="V166" i="4"/>
  <c r="U166" i="4"/>
  <c r="AE166" i="4" s="1"/>
  <c r="T166" i="4"/>
  <c r="S166" i="4"/>
  <c r="AD165" i="4"/>
  <c r="AC165" i="4"/>
  <c r="AB165" i="4"/>
  <c r="AA165" i="4"/>
  <c r="Z165" i="4"/>
  <c r="Y165" i="4"/>
  <c r="X165" i="4"/>
  <c r="W165" i="4"/>
  <c r="V165" i="4"/>
  <c r="U165" i="4"/>
  <c r="AE165" i="4" s="1"/>
  <c r="T165" i="4"/>
  <c r="S165" i="4"/>
  <c r="AD164" i="4"/>
  <c r="AC164" i="4"/>
  <c r="AB164" i="4"/>
  <c r="AA164" i="4"/>
  <c r="Z164" i="4"/>
  <c r="Y164" i="4"/>
  <c r="X164" i="4"/>
  <c r="W164" i="4"/>
  <c r="V164" i="4"/>
  <c r="U164" i="4"/>
  <c r="AE164" i="4" s="1"/>
  <c r="T164" i="4"/>
  <c r="S164" i="4"/>
  <c r="AD163" i="4"/>
  <c r="AC163" i="4"/>
  <c r="AB163" i="4"/>
  <c r="AA163" i="4"/>
  <c r="Z163" i="4"/>
  <c r="Y163" i="4"/>
  <c r="X163" i="4"/>
  <c r="W163" i="4"/>
  <c r="V163" i="4"/>
  <c r="U163" i="4"/>
  <c r="AE163" i="4" s="1"/>
  <c r="T163" i="4"/>
  <c r="S163" i="4"/>
  <c r="AD162" i="4"/>
  <c r="AC162" i="4"/>
  <c r="AB162" i="4"/>
  <c r="AA162" i="4"/>
  <c r="Z162" i="4"/>
  <c r="Y162" i="4"/>
  <c r="X162" i="4"/>
  <c r="W162" i="4"/>
  <c r="V162" i="4"/>
  <c r="U162" i="4"/>
  <c r="AE162" i="4" s="1"/>
  <c r="T162" i="4"/>
  <c r="S162" i="4"/>
  <c r="AD161" i="4"/>
  <c r="AC161" i="4"/>
  <c r="AB161" i="4"/>
  <c r="AA161" i="4"/>
  <c r="Z161" i="4"/>
  <c r="Y161" i="4"/>
  <c r="X161" i="4"/>
  <c r="W161" i="4"/>
  <c r="V161" i="4"/>
  <c r="U161" i="4"/>
  <c r="AE161" i="4" s="1"/>
  <c r="T161" i="4"/>
  <c r="S161" i="4"/>
  <c r="AD160" i="4"/>
  <c r="AC160" i="4"/>
  <c r="AB160" i="4"/>
  <c r="AA160" i="4"/>
  <c r="Z160" i="4"/>
  <c r="Y160" i="4"/>
  <c r="X160" i="4"/>
  <c r="W160" i="4"/>
  <c r="V160" i="4"/>
  <c r="U160" i="4"/>
  <c r="AE160" i="4" s="1"/>
  <c r="T160" i="4"/>
  <c r="S160" i="4"/>
  <c r="AD159" i="4"/>
  <c r="AC159" i="4"/>
  <c r="AB159" i="4"/>
  <c r="AA159" i="4"/>
  <c r="Z159" i="4"/>
  <c r="Y159" i="4"/>
  <c r="X159" i="4"/>
  <c r="W159" i="4"/>
  <c r="V159" i="4"/>
  <c r="U159" i="4"/>
  <c r="AE159" i="4" s="1"/>
  <c r="T159" i="4"/>
  <c r="S159" i="4"/>
  <c r="AD158" i="4"/>
  <c r="AC158" i="4"/>
  <c r="AB158" i="4"/>
  <c r="AA158" i="4"/>
  <c r="Z158" i="4"/>
  <c r="Y158" i="4"/>
  <c r="X158" i="4"/>
  <c r="W158" i="4"/>
  <c r="V158" i="4"/>
  <c r="U158" i="4"/>
  <c r="AE158" i="4" s="1"/>
  <c r="T158" i="4"/>
  <c r="S158" i="4"/>
  <c r="AD157" i="4"/>
  <c r="AC157" i="4"/>
  <c r="AB157" i="4"/>
  <c r="AA157" i="4"/>
  <c r="Z157" i="4"/>
  <c r="Y157" i="4"/>
  <c r="X157" i="4"/>
  <c r="W157" i="4"/>
  <c r="V157" i="4"/>
  <c r="U157" i="4"/>
  <c r="AE157" i="4" s="1"/>
  <c r="T157" i="4"/>
  <c r="S157" i="4"/>
  <c r="AD156" i="4"/>
  <c r="AC156" i="4"/>
  <c r="AB156" i="4"/>
  <c r="AA156" i="4"/>
  <c r="Z156" i="4"/>
  <c r="Y156" i="4"/>
  <c r="X156" i="4"/>
  <c r="W156" i="4"/>
  <c r="V156" i="4"/>
  <c r="U156" i="4"/>
  <c r="AE156" i="4" s="1"/>
  <c r="T156" i="4"/>
  <c r="S156" i="4"/>
  <c r="AD155" i="4"/>
  <c r="AC155" i="4"/>
  <c r="AB155" i="4"/>
  <c r="AA155" i="4"/>
  <c r="Z155" i="4"/>
  <c r="Y155" i="4"/>
  <c r="X155" i="4"/>
  <c r="W155" i="4"/>
  <c r="V155" i="4"/>
  <c r="U155" i="4"/>
  <c r="AE155" i="4" s="1"/>
  <c r="T155" i="4"/>
  <c r="S155" i="4"/>
  <c r="AD154" i="4"/>
  <c r="AC154" i="4"/>
  <c r="AB154" i="4"/>
  <c r="AA154" i="4"/>
  <c r="Z154" i="4"/>
  <c r="Y154" i="4"/>
  <c r="X154" i="4"/>
  <c r="W154" i="4"/>
  <c r="V154" i="4"/>
  <c r="U154" i="4"/>
  <c r="AE154" i="4" s="1"/>
  <c r="T154" i="4"/>
  <c r="S154" i="4"/>
  <c r="AD153" i="4"/>
  <c r="AC153" i="4"/>
  <c r="AB153" i="4"/>
  <c r="AA153" i="4"/>
  <c r="Z153" i="4"/>
  <c r="Y153" i="4"/>
  <c r="X153" i="4"/>
  <c r="W153" i="4"/>
  <c r="V153" i="4"/>
  <c r="U153" i="4"/>
  <c r="AE153" i="4" s="1"/>
  <c r="T153" i="4"/>
  <c r="S153" i="4"/>
  <c r="AD152" i="4"/>
  <c r="AC152" i="4"/>
  <c r="AB152" i="4"/>
  <c r="AA152" i="4"/>
  <c r="Z152" i="4"/>
  <c r="Y152" i="4"/>
  <c r="X152" i="4"/>
  <c r="W152" i="4"/>
  <c r="V152" i="4"/>
  <c r="U152" i="4"/>
  <c r="AE152" i="4" s="1"/>
  <c r="T152" i="4"/>
  <c r="S152" i="4"/>
  <c r="AD151" i="4"/>
  <c r="AC151" i="4"/>
  <c r="AB151" i="4"/>
  <c r="AA151" i="4"/>
  <c r="Z151" i="4"/>
  <c r="Y151" i="4"/>
  <c r="X151" i="4"/>
  <c r="W151" i="4"/>
  <c r="V151" i="4"/>
  <c r="U151" i="4"/>
  <c r="AE151" i="4" s="1"/>
  <c r="T151" i="4"/>
  <c r="S151" i="4"/>
  <c r="AD150" i="4"/>
  <c r="AC150" i="4"/>
  <c r="AB150" i="4"/>
  <c r="AA150" i="4"/>
  <c r="Z150" i="4"/>
  <c r="Y150" i="4"/>
  <c r="X150" i="4"/>
  <c r="W150" i="4"/>
  <c r="V150" i="4"/>
  <c r="U150" i="4"/>
  <c r="AE150" i="4" s="1"/>
  <c r="T150" i="4"/>
  <c r="S150" i="4"/>
  <c r="AD149" i="4"/>
  <c r="AC149" i="4"/>
  <c r="AB149" i="4"/>
  <c r="AA149" i="4"/>
  <c r="Z149" i="4"/>
  <c r="Y149" i="4"/>
  <c r="X149" i="4"/>
  <c r="W149" i="4"/>
  <c r="V149" i="4"/>
  <c r="U149" i="4"/>
  <c r="AE149" i="4" s="1"/>
  <c r="T149" i="4"/>
  <c r="S149" i="4"/>
  <c r="AD148" i="4"/>
  <c r="AC148" i="4"/>
  <c r="AB148" i="4"/>
  <c r="AA148" i="4"/>
  <c r="Z148" i="4"/>
  <c r="Y148" i="4"/>
  <c r="X148" i="4"/>
  <c r="W148" i="4"/>
  <c r="V148" i="4"/>
  <c r="U148" i="4"/>
  <c r="AE148" i="4" s="1"/>
  <c r="T148" i="4"/>
  <c r="S148" i="4"/>
  <c r="AD147" i="4"/>
  <c r="AC147" i="4"/>
  <c r="AB147" i="4"/>
  <c r="AA147" i="4"/>
  <c r="Z147" i="4"/>
  <c r="Y147" i="4"/>
  <c r="X147" i="4"/>
  <c r="W147" i="4"/>
  <c r="V147" i="4"/>
  <c r="U147" i="4"/>
  <c r="AE147" i="4" s="1"/>
  <c r="T147" i="4"/>
  <c r="S147" i="4"/>
  <c r="AD146" i="4"/>
  <c r="AC146" i="4"/>
  <c r="AB146" i="4"/>
  <c r="AA146" i="4"/>
  <c r="Z146" i="4"/>
  <c r="Y146" i="4"/>
  <c r="X146" i="4"/>
  <c r="W146" i="4"/>
  <c r="V146" i="4"/>
  <c r="U146" i="4"/>
  <c r="AE146" i="4" s="1"/>
  <c r="T146" i="4"/>
  <c r="S146" i="4"/>
  <c r="AD145" i="4"/>
  <c r="AC145" i="4"/>
  <c r="AB145" i="4"/>
  <c r="AA145" i="4"/>
  <c r="Z145" i="4"/>
  <c r="Y145" i="4"/>
  <c r="X145" i="4"/>
  <c r="W145" i="4"/>
  <c r="V145" i="4"/>
  <c r="U145" i="4"/>
  <c r="AE145" i="4" s="1"/>
  <c r="T145" i="4"/>
  <c r="S145" i="4"/>
  <c r="AD144" i="4"/>
  <c r="AC144" i="4"/>
  <c r="AB144" i="4"/>
  <c r="AA144" i="4"/>
  <c r="Z144" i="4"/>
  <c r="Y144" i="4"/>
  <c r="X144" i="4"/>
  <c r="W144" i="4"/>
  <c r="V144" i="4"/>
  <c r="U144" i="4"/>
  <c r="AE144" i="4" s="1"/>
  <c r="T144" i="4"/>
  <c r="S144" i="4"/>
  <c r="AD141" i="4"/>
  <c r="AC141" i="4"/>
  <c r="AB141" i="4"/>
  <c r="AA141" i="4"/>
  <c r="Z141" i="4"/>
  <c r="Y141" i="4"/>
  <c r="X141" i="4"/>
  <c r="W141" i="4"/>
  <c r="V141" i="4"/>
  <c r="U141" i="4"/>
  <c r="AE141" i="4" s="1"/>
  <c r="T141" i="4"/>
  <c r="S141" i="4"/>
  <c r="S140" i="4"/>
  <c r="S139" i="4"/>
  <c r="AD135" i="4"/>
  <c r="AC135" i="4"/>
  <c r="AB135" i="4"/>
  <c r="AA135" i="4"/>
  <c r="Z135" i="4"/>
  <c r="Y135" i="4"/>
  <c r="X135" i="4"/>
  <c r="W135" i="4"/>
  <c r="V135" i="4"/>
  <c r="U135" i="4"/>
  <c r="AE135" i="4" s="1"/>
  <c r="T135" i="4"/>
  <c r="S135" i="4"/>
  <c r="AD134" i="4"/>
  <c r="AC134" i="4"/>
  <c r="AB134" i="4"/>
  <c r="AA134" i="4"/>
  <c r="Z134" i="4"/>
  <c r="Y134" i="4"/>
  <c r="X134" i="4"/>
  <c r="W134" i="4"/>
  <c r="V134" i="4"/>
  <c r="U134" i="4"/>
  <c r="AE134" i="4" s="1"/>
  <c r="T134" i="4"/>
  <c r="S134" i="4"/>
  <c r="AD133" i="4"/>
  <c r="AC133" i="4"/>
  <c r="AB133" i="4"/>
  <c r="AA133" i="4"/>
  <c r="Z133" i="4"/>
  <c r="Y133" i="4"/>
  <c r="X133" i="4"/>
  <c r="W133" i="4"/>
  <c r="V133" i="4"/>
  <c r="U133" i="4"/>
  <c r="AE133" i="4" s="1"/>
  <c r="T133" i="4"/>
  <c r="S133" i="4"/>
  <c r="AD132" i="4"/>
  <c r="AC132" i="4"/>
  <c r="AB132" i="4"/>
  <c r="AA132" i="4"/>
  <c r="Z132" i="4"/>
  <c r="Y132" i="4"/>
  <c r="X132" i="4"/>
  <c r="W132" i="4"/>
  <c r="V132" i="4"/>
  <c r="U132" i="4"/>
  <c r="AE132" i="4" s="1"/>
  <c r="T132" i="4"/>
  <c r="S132" i="4"/>
  <c r="AD131" i="4"/>
  <c r="AC131" i="4"/>
  <c r="AB131" i="4"/>
  <c r="AA131" i="4"/>
  <c r="Z131" i="4"/>
  <c r="Y131" i="4"/>
  <c r="X131" i="4"/>
  <c r="W131" i="4"/>
  <c r="V131" i="4"/>
  <c r="U131" i="4"/>
  <c r="AE131" i="4" s="1"/>
  <c r="T131" i="4"/>
  <c r="S131" i="4"/>
  <c r="AD130" i="4"/>
  <c r="AC130" i="4"/>
  <c r="AB130" i="4"/>
  <c r="AA130" i="4"/>
  <c r="Z130" i="4"/>
  <c r="Y130" i="4"/>
  <c r="X130" i="4"/>
  <c r="W130" i="4"/>
  <c r="V130" i="4"/>
  <c r="U130" i="4"/>
  <c r="AE130" i="4" s="1"/>
  <c r="T130" i="4"/>
  <c r="S130" i="4"/>
  <c r="AD129" i="4"/>
  <c r="AC129" i="4"/>
  <c r="AB129" i="4"/>
  <c r="AA129" i="4"/>
  <c r="Z129" i="4"/>
  <c r="Y129" i="4"/>
  <c r="X129" i="4"/>
  <c r="W129" i="4"/>
  <c r="V129" i="4"/>
  <c r="U129" i="4"/>
  <c r="AE129" i="4" s="1"/>
  <c r="T129" i="4"/>
  <c r="S129" i="4"/>
  <c r="AD128" i="4"/>
  <c r="AC128" i="4"/>
  <c r="AB128" i="4"/>
  <c r="AA128" i="4"/>
  <c r="Z128" i="4"/>
  <c r="Y128" i="4"/>
  <c r="X128" i="4"/>
  <c r="W128" i="4"/>
  <c r="V128" i="4"/>
  <c r="U128" i="4"/>
  <c r="AE128" i="4" s="1"/>
  <c r="T128" i="4"/>
  <c r="S128" i="4"/>
  <c r="AD127" i="4"/>
  <c r="AC127" i="4"/>
  <c r="AB127" i="4"/>
  <c r="AA127" i="4"/>
  <c r="Z127" i="4"/>
  <c r="Y127" i="4"/>
  <c r="X127" i="4"/>
  <c r="W127" i="4"/>
  <c r="V127" i="4"/>
  <c r="U127" i="4"/>
  <c r="AE127" i="4" s="1"/>
  <c r="T127" i="4"/>
  <c r="S127" i="4"/>
  <c r="AD126" i="4"/>
  <c r="AC126" i="4"/>
  <c r="AB126" i="4"/>
  <c r="AA126" i="4"/>
  <c r="Z126" i="4"/>
  <c r="Y126" i="4"/>
  <c r="X126" i="4"/>
  <c r="W126" i="4"/>
  <c r="V126" i="4"/>
  <c r="U126" i="4"/>
  <c r="AE126" i="4" s="1"/>
  <c r="T126" i="4"/>
  <c r="S126" i="4"/>
  <c r="AD125" i="4"/>
  <c r="AC125" i="4"/>
  <c r="AB125" i="4"/>
  <c r="AA125" i="4"/>
  <c r="Z125" i="4"/>
  <c r="Y125" i="4"/>
  <c r="X125" i="4"/>
  <c r="W125" i="4"/>
  <c r="V125" i="4"/>
  <c r="U125" i="4"/>
  <c r="AE125" i="4" s="1"/>
  <c r="T125" i="4"/>
  <c r="S125" i="4"/>
  <c r="AD124" i="4"/>
  <c r="AC124" i="4"/>
  <c r="AB124" i="4"/>
  <c r="AA124" i="4"/>
  <c r="Z124" i="4"/>
  <c r="Y124" i="4"/>
  <c r="X124" i="4"/>
  <c r="W124" i="4"/>
  <c r="V124" i="4"/>
  <c r="U124" i="4"/>
  <c r="AE124" i="4" s="1"/>
  <c r="T124" i="4"/>
  <c r="S124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2" i="4"/>
  <c r="K97" i="4"/>
  <c r="R39" i="4"/>
  <c r="P92" i="4"/>
  <c r="O38" i="4"/>
  <c r="N38" i="4"/>
  <c r="L38" i="4"/>
  <c r="K92" i="4"/>
  <c r="J39" i="4"/>
  <c r="H39" i="4"/>
  <c r="G38" i="4"/>
  <c r="AD34" i="4"/>
  <c r="AC34" i="4"/>
  <c r="AB34" i="4"/>
  <c r="AA34" i="4"/>
  <c r="Z34" i="4"/>
  <c r="Y34" i="4"/>
  <c r="X34" i="4"/>
  <c r="W34" i="4"/>
  <c r="V34" i="4"/>
  <c r="U34" i="4"/>
  <c r="AE34" i="4" s="1"/>
  <c r="T34" i="4"/>
  <c r="S34" i="4"/>
  <c r="AD32" i="4"/>
  <c r="AC32" i="4"/>
  <c r="AB32" i="4"/>
  <c r="AA32" i="4"/>
  <c r="Z32" i="4"/>
  <c r="Y32" i="4"/>
  <c r="X32" i="4"/>
  <c r="W32" i="4"/>
  <c r="V32" i="4"/>
  <c r="U32" i="4"/>
  <c r="T32" i="4"/>
  <c r="S32" i="4"/>
  <c r="P143" i="4"/>
  <c r="R122" i="4"/>
  <c r="Q122" i="4"/>
  <c r="P122" i="4"/>
  <c r="O122" i="4"/>
  <c r="N122" i="4"/>
  <c r="M122" i="4"/>
  <c r="L122" i="4"/>
  <c r="K122" i="4"/>
  <c r="J122" i="4"/>
  <c r="I122" i="4"/>
  <c r="H122" i="4"/>
  <c r="R121" i="4"/>
  <c r="Q121" i="4"/>
  <c r="P121" i="4"/>
  <c r="O121" i="4"/>
  <c r="N121" i="4"/>
  <c r="L121" i="4"/>
  <c r="K121" i="4"/>
  <c r="J121" i="4"/>
  <c r="I121" i="4"/>
  <c r="H121" i="4"/>
  <c r="G121" i="4"/>
  <c r="R120" i="4"/>
  <c r="P120" i="4"/>
  <c r="O120" i="4"/>
  <c r="N120" i="4"/>
  <c r="M120" i="4"/>
  <c r="L120" i="4"/>
  <c r="K120" i="4"/>
  <c r="J120" i="4"/>
  <c r="H120" i="4"/>
  <c r="L81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O138" i="4"/>
  <c r="O77" i="4"/>
  <c r="L77" i="4"/>
  <c r="L76" i="4"/>
  <c r="O74" i="4"/>
  <c r="L74" i="4"/>
  <c r="G74" i="4"/>
  <c r="L72" i="4"/>
  <c r="O70" i="4"/>
  <c r="L70" i="4"/>
  <c r="G70" i="4"/>
  <c r="L69" i="4"/>
  <c r="O68" i="4"/>
  <c r="L68" i="4"/>
  <c r="L67" i="4"/>
  <c r="N66" i="4"/>
  <c r="L66" i="4"/>
  <c r="C61" i="4"/>
  <c r="G47" i="4" l="1"/>
  <c r="G98" i="4" s="1"/>
  <c r="G96" i="4"/>
  <c r="N47" i="4"/>
  <c r="N98" i="4" s="1"/>
  <c r="N96" i="4"/>
  <c r="J97" i="4"/>
  <c r="R97" i="4"/>
  <c r="AI99" i="5"/>
  <c r="H96" i="4"/>
  <c r="P47" i="4"/>
  <c r="P98" i="4" s="1"/>
  <c r="P96" i="4"/>
  <c r="L97" i="4"/>
  <c r="AH100" i="5"/>
  <c r="AJ50" i="5"/>
  <c r="AJ100" i="5" s="1"/>
  <c r="I120" i="4"/>
  <c r="Q120" i="4"/>
  <c r="M121" i="4"/>
  <c r="I47" i="4"/>
  <c r="I98" i="4" s="1"/>
  <c r="I96" i="4"/>
  <c r="Q47" i="4"/>
  <c r="Q98" i="4" s="1"/>
  <c r="Q96" i="4"/>
  <c r="M97" i="4"/>
  <c r="O47" i="4"/>
  <c r="O98" i="4" s="1"/>
  <c r="O96" i="4"/>
  <c r="J47" i="4"/>
  <c r="J98" i="4" s="1"/>
  <c r="J96" i="4"/>
  <c r="R96" i="4"/>
  <c r="N97" i="4"/>
  <c r="K96" i="4"/>
  <c r="G97" i="4"/>
  <c r="O97" i="4"/>
  <c r="L47" i="4"/>
  <c r="L98" i="4" s="1"/>
  <c r="L96" i="4"/>
  <c r="H97" i="4"/>
  <c r="P97" i="4"/>
  <c r="AJ49" i="5"/>
  <c r="AJ99" i="5" s="1"/>
  <c r="M47" i="4"/>
  <c r="M98" i="4" s="1"/>
  <c r="M96" i="4"/>
  <c r="I97" i="4"/>
  <c r="Q97" i="4"/>
  <c r="T17" i="4"/>
  <c r="T23" i="4"/>
  <c r="G120" i="4"/>
  <c r="T25" i="4"/>
  <c r="G122" i="4"/>
  <c r="AF261" i="4"/>
  <c r="AG261" i="4" s="1"/>
  <c r="AH261" i="4" s="1"/>
  <c r="AJ261" i="4" s="1"/>
  <c r="AF268" i="4"/>
  <c r="AG268" i="4" s="1"/>
  <c r="AH268" i="4" s="1"/>
  <c r="AJ268" i="4" s="1"/>
  <c r="AF272" i="4"/>
  <c r="AG272" i="4" s="1"/>
  <c r="AF274" i="4"/>
  <c r="AI274" i="4" s="1"/>
  <c r="AF276" i="4"/>
  <c r="AF284" i="4"/>
  <c r="AF292" i="4"/>
  <c r="AG292" i="4" s="1"/>
  <c r="AF294" i="4"/>
  <c r="AG294" i="4" s="1"/>
  <c r="AF296" i="4"/>
  <c r="AG296" i="4" s="1"/>
  <c r="AH296" i="4" s="1"/>
  <c r="AJ296" i="4" s="1"/>
  <c r="AF300" i="4"/>
  <c r="AG300" i="4" s="1"/>
  <c r="AH300" i="4" s="1"/>
  <c r="AJ300" i="4" s="1"/>
  <c r="AF314" i="4"/>
  <c r="AG314" i="4" s="1"/>
  <c r="AH314" i="4" s="1"/>
  <c r="AJ314" i="4" s="1"/>
  <c r="O67" i="4"/>
  <c r="G69" i="4"/>
  <c r="O69" i="4"/>
  <c r="G72" i="4"/>
  <c r="O72" i="4"/>
  <c r="G76" i="4"/>
  <c r="O76" i="4"/>
  <c r="O51" i="4" s="1"/>
  <c r="O81" i="4"/>
  <c r="L51" i="4"/>
  <c r="H44" i="4"/>
  <c r="H47" i="4"/>
  <c r="R46" i="4"/>
  <c r="R47" i="4"/>
  <c r="R98" i="4" s="1"/>
  <c r="K46" i="4"/>
  <c r="K47" i="4"/>
  <c r="K98" i="4" s="1"/>
  <c r="K67" i="4"/>
  <c r="AF265" i="4"/>
  <c r="AI265" i="4" s="1"/>
  <c r="K69" i="4"/>
  <c r="K76" i="4"/>
  <c r="K81" i="4"/>
  <c r="K72" i="4"/>
  <c r="AF266" i="4"/>
  <c r="AF270" i="4"/>
  <c r="AI270" i="4" s="1"/>
  <c r="AG310" i="4"/>
  <c r="AG322" i="4"/>
  <c r="AH322" i="4" s="1"/>
  <c r="AJ322" i="4" s="1"/>
  <c r="M67" i="4"/>
  <c r="M69" i="4"/>
  <c r="M72" i="4"/>
  <c r="M76" i="4"/>
  <c r="AF259" i="4"/>
  <c r="AG259" i="4" s="1"/>
  <c r="AH259" i="4" s="1"/>
  <c r="AF279" i="4"/>
  <c r="AG279" i="4" s="1"/>
  <c r="AH279" i="4" s="1"/>
  <c r="AF287" i="4"/>
  <c r="AG287" i="4" s="1"/>
  <c r="AH287" i="4" s="1"/>
  <c r="AF146" i="4"/>
  <c r="AI146" i="4" s="1"/>
  <c r="AF190" i="4"/>
  <c r="AG190" i="4" s="1"/>
  <c r="AF269" i="4"/>
  <c r="AG269" i="4" s="1"/>
  <c r="AH269" i="4" s="1"/>
  <c r="AJ269" i="4" s="1"/>
  <c r="AF324" i="4"/>
  <c r="AG324" i="4" s="1"/>
  <c r="AH324" i="4" s="1"/>
  <c r="AJ324" i="4" s="1"/>
  <c r="AF235" i="4"/>
  <c r="AI235" i="4" s="1"/>
  <c r="AF212" i="4"/>
  <c r="AI212" i="4" s="1"/>
  <c r="AF278" i="4"/>
  <c r="AG278" i="4" s="1"/>
  <c r="AH278" i="4" s="1"/>
  <c r="AJ278" i="4" s="1"/>
  <c r="AF282" i="4"/>
  <c r="AI282" i="4" s="1"/>
  <c r="AF286" i="4"/>
  <c r="AG286" i="4" s="1"/>
  <c r="AH286" i="4" s="1"/>
  <c r="AJ286" i="4" s="1"/>
  <c r="X327" i="4"/>
  <c r="AF154" i="4"/>
  <c r="AI154" i="4" s="1"/>
  <c r="AF214" i="4"/>
  <c r="AI214" i="4" s="1"/>
  <c r="AF271" i="4"/>
  <c r="AG271" i="4" s="1"/>
  <c r="AH271" i="4" s="1"/>
  <c r="AF306" i="4"/>
  <c r="AG306" i="4" s="1"/>
  <c r="AF162" i="4"/>
  <c r="AI162" i="4" s="1"/>
  <c r="AF124" i="4"/>
  <c r="AG124" i="4" s="1"/>
  <c r="AH124" i="4" s="1"/>
  <c r="AJ124" i="4" s="1"/>
  <c r="AF273" i="4"/>
  <c r="AI273" i="4" s="1"/>
  <c r="AF308" i="4"/>
  <c r="AG308" i="4" s="1"/>
  <c r="AH308" i="4" s="1"/>
  <c r="AJ308" i="4" s="1"/>
  <c r="AF156" i="4"/>
  <c r="AI156" i="4" s="1"/>
  <c r="AF164" i="4"/>
  <c r="AI164" i="4" s="1"/>
  <c r="AF237" i="4"/>
  <c r="AG237" i="4" s="1"/>
  <c r="AF199" i="4"/>
  <c r="AI199" i="4" s="1"/>
  <c r="N67" i="4"/>
  <c r="N69" i="4"/>
  <c r="N72" i="4"/>
  <c r="N76" i="4"/>
  <c r="N81" i="4"/>
  <c r="AF134" i="4"/>
  <c r="AI134" i="4" s="1"/>
  <c r="AF201" i="4"/>
  <c r="AI201" i="4" s="1"/>
  <c r="AF221" i="4"/>
  <c r="AG221" i="4" s="1"/>
  <c r="AH221" i="4" s="1"/>
  <c r="AJ221" i="4" s="1"/>
  <c r="AF228" i="4"/>
  <c r="AI228" i="4" s="1"/>
  <c r="AF231" i="4"/>
  <c r="AI231" i="4" s="1"/>
  <c r="AF245" i="4"/>
  <c r="AF253" i="4"/>
  <c r="AI253" i="4" s="1"/>
  <c r="AF256" i="4"/>
  <c r="AI256" i="4" s="1"/>
  <c r="K66" i="4"/>
  <c r="T7" i="4"/>
  <c r="K68" i="4"/>
  <c r="K70" i="4"/>
  <c r="K74" i="4"/>
  <c r="K77" i="4"/>
  <c r="AF125" i="4"/>
  <c r="AG125" i="4" s="1"/>
  <c r="AH125" i="4" s="1"/>
  <c r="AJ125" i="4" s="1"/>
  <c r="AF150" i="4"/>
  <c r="AG150" i="4" s="1"/>
  <c r="AF158" i="4"/>
  <c r="AI158" i="4" s="1"/>
  <c r="AF166" i="4"/>
  <c r="AI166" i="4" s="1"/>
  <c r="AF171" i="4"/>
  <c r="AI171" i="4" s="1"/>
  <c r="AF180" i="4"/>
  <c r="AG180" i="4" s="1"/>
  <c r="AH180" i="4" s="1"/>
  <c r="AJ180" i="4" s="1"/>
  <c r="AF196" i="4"/>
  <c r="AG196" i="4" s="1"/>
  <c r="AH196" i="4" s="1"/>
  <c r="AJ196" i="4" s="1"/>
  <c r="W222" i="4"/>
  <c r="AF236" i="4"/>
  <c r="AI236" i="4" s="1"/>
  <c r="AF239" i="4"/>
  <c r="AI239" i="4" s="1"/>
  <c r="AF258" i="4"/>
  <c r="AI258" i="4" s="1"/>
  <c r="AF302" i="4"/>
  <c r="AG302" i="4" s="1"/>
  <c r="AH302" i="4" s="1"/>
  <c r="AJ302" i="4" s="1"/>
  <c r="AF316" i="4"/>
  <c r="AG316" i="4" s="1"/>
  <c r="AH316" i="4" s="1"/>
  <c r="AJ316" i="4" s="1"/>
  <c r="AF127" i="4"/>
  <c r="AG127" i="4" s="1"/>
  <c r="AF129" i="4"/>
  <c r="AG129" i="4" s="1"/>
  <c r="AF173" i="4"/>
  <c r="AI173" i="4" s="1"/>
  <c r="AF182" i="4"/>
  <c r="AG182" i="4" s="1"/>
  <c r="AH182" i="4" s="1"/>
  <c r="AJ182" i="4" s="1"/>
  <c r="AF203" i="4"/>
  <c r="AI203" i="4" s="1"/>
  <c r="AF224" i="4"/>
  <c r="AG224" i="4" s="1"/>
  <c r="AH224" i="4" s="1"/>
  <c r="AF233" i="4"/>
  <c r="AI233" i="4" s="1"/>
  <c r="AF244" i="4"/>
  <c r="AI244" i="4" s="1"/>
  <c r="AF247" i="4"/>
  <c r="AI247" i="4" s="1"/>
  <c r="AG265" i="4"/>
  <c r="AH265" i="4" s="1"/>
  <c r="AJ265" i="4" s="1"/>
  <c r="AI322" i="4"/>
  <c r="S327" i="4"/>
  <c r="AF148" i="4"/>
  <c r="AI148" i="4" s="1"/>
  <c r="AF131" i="4"/>
  <c r="AG131" i="4" s="1"/>
  <c r="AH131" i="4" s="1"/>
  <c r="AJ131" i="4" s="1"/>
  <c r="AF133" i="4"/>
  <c r="AG133" i="4" s="1"/>
  <c r="AH133" i="4" s="1"/>
  <c r="AJ133" i="4" s="1"/>
  <c r="AF144" i="4"/>
  <c r="AI144" i="4" s="1"/>
  <c r="AF152" i="4"/>
  <c r="AI152" i="4" s="1"/>
  <c r="AF160" i="4"/>
  <c r="AI160" i="4" s="1"/>
  <c r="AF168" i="4"/>
  <c r="AI168" i="4" s="1"/>
  <c r="AF175" i="4"/>
  <c r="AI175" i="4" s="1"/>
  <c r="AF184" i="4"/>
  <c r="AG184" i="4" s="1"/>
  <c r="AH184" i="4" s="1"/>
  <c r="AJ184" i="4" s="1"/>
  <c r="AF215" i="4"/>
  <c r="AG215" i="4" s="1"/>
  <c r="AF219" i="4"/>
  <c r="AG219" i="4" s="1"/>
  <c r="AF227" i="4"/>
  <c r="AI227" i="4" s="1"/>
  <c r="AF241" i="4"/>
  <c r="AI241" i="4" s="1"/>
  <c r="AF255" i="4"/>
  <c r="AI255" i="4" s="1"/>
  <c r="AF260" i="4"/>
  <c r="AG260" i="4" s="1"/>
  <c r="AH260" i="4" s="1"/>
  <c r="AF304" i="4"/>
  <c r="AI304" i="4" s="1"/>
  <c r="AF318" i="4"/>
  <c r="AG318" i="4" s="1"/>
  <c r="AH318" i="4" s="1"/>
  <c r="AJ318" i="4" s="1"/>
  <c r="T327" i="4"/>
  <c r="N68" i="4"/>
  <c r="N70" i="4"/>
  <c r="N74" i="4"/>
  <c r="N77" i="4"/>
  <c r="AF135" i="4"/>
  <c r="AI135" i="4" s="1"/>
  <c r="AF290" i="4"/>
  <c r="AG290" i="4" s="1"/>
  <c r="AH290" i="4" s="1"/>
  <c r="AJ290" i="4" s="1"/>
  <c r="AI310" i="4"/>
  <c r="AF312" i="4"/>
  <c r="AI312" i="4" s="1"/>
  <c r="AF326" i="4"/>
  <c r="AG326" i="4" s="1"/>
  <c r="AH326" i="4" s="1"/>
  <c r="AJ326" i="4" s="1"/>
  <c r="U327" i="4"/>
  <c r="AE327" i="4" s="1"/>
  <c r="AF327" i="4" s="1"/>
  <c r="V222" i="4"/>
  <c r="AF243" i="4"/>
  <c r="AI243" i="4" s="1"/>
  <c r="AF254" i="4"/>
  <c r="AG254" i="4" s="1"/>
  <c r="AF257" i="4"/>
  <c r="AI257" i="4" s="1"/>
  <c r="AF262" i="4"/>
  <c r="AG262" i="4" s="1"/>
  <c r="AF264" i="4"/>
  <c r="AG264" i="4" s="1"/>
  <c r="AH264" i="4" s="1"/>
  <c r="AJ264" i="4" s="1"/>
  <c r="AF298" i="4"/>
  <c r="AF320" i="4"/>
  <c r="AF128" i="4"/>
  <c r="AG128" i="4" s="1"/>
  <c r="AH128" i="4" s="1"/>
  <c r="AJ128" i="4" s="1"/>
  <c r="AF229" i="4"/>
  <c r="AG229" i="4" s="1"/>
  <c r="AF251" i="4"/>
  <c r="AI251" i="4" s="1"/>
  <c r="Z327" i="4"/>
  <c r="AC327" i="4"/>
  <c r="I66" i="4"/>
  <c r="Q66" i="4"/>
  <c r="I68" i="4"/>
  <c r="Q68" i="4"/>
  <c r="I70" i="4"/>
  <c r="Q70" i="4"/>
  <c r="I74" i="4"/>
  <c r="Q74" i="4"/>
  <c r="I77" i="4"/>
  <c r="Q77" i="4"/>
  <c r="I46" i="4"/>
  <c r="Q46" i="4"/>
  <c r="T30" i="4"/>
  <c r="J66" i="4"/>
  <c r="R66" i="4"/>
  <c r="J68" i="4"/>
  <c r="R68" i="4"/>
  <c r="J70" i="4"/>
  <c r="R70" i="4"/>
  <c r="J74" i="4"/>
  <c r="R74" i="4"/>
  <c r="J77" i="4"/>
  <c r="R77" i="4"/>
  <c r="J67" i="4"/>
  <c r="R67" i="4"/>
  <c r="J69" i="4"/>
  <c r="R69" i="4"/>
  <c r="J72" i="4"/>
  <c r="R72" i="4"/>
  <c r="J76" i="4"/>
  <c r="R76" i="4"/>
  <c r="R81" i="4"/>
  <c r="W43" i="4"/>
  <c r="M68" i="4"/>
  <c r="M70" i="4"/>
  <c r="M74" i="4"/>
  <c r="J81" i="4"/>
  <c r="P46" i="4"/>
  <c r="I67" i="4"/>
  <c r="Q67" i="4"/>
  <c r="I69" i="4"/>
  <c r="Q69" i="4"/>
  <c r="I72" i="4"/>
  <c r="Q72" i="4"/>
  <c r="I76" i="4"/>
  <c r="Q76" i="4"/>
  <c r="I81" i="4"/>
  <c r="Q81" i="4"/>
  <c r="AC19" i="4"/>
  <c r="AC21" i="4"/>
  <c r="Z24" i="4"/>
  <c r="AC26" i="4"/>
  <c r="H67" i="4"/>
  <c r="P67" i="4"/>
  <c r="H69" i="4"/>
  <c r="P69" i="4"/>
  <c r="H72" i="4"/>
  <c r="P72" i="4"/>
  <c r="H76" i="4"/>
  <c r="P76" i="4"/>
  <c r="H81" i="4"/>
  <c r="P81" i="4"/>
  <c r="X37" i="4"/>
  <c r="M11" i="4"/>
  <c r="M48" i="4" s="1"/>
  <c r="W6" i="4"/>
  <c r="X8" i="4"/>
  <c r="AC20" i="4"/>
  <c r="AC28" i="4"/>
  <c r="H66" i="4"/>
  <c r="P66" i="4"/>
  <c r="H68" i="4"/>
  <c r="P68" i="4"/>
  <c r="H70" i="4"/>
  <c r="P70" i="4"/>
  <c r="H74" i="4"/>
  <c r="P74" i="4"/>
  <c r="H77" i="4"/>
  <c r="P77" i="4"/>
  <c r="AD28" i="4"/>
  <c r="V41" i="4"/>
  <c r="Y10" i="4"/>
  <c r="Y21" i="4"/>
  <c r="AA30" i="4"/>
  <c r="T36" i="4"/>
  <c r="H38" i="4"/>
  <c r="L39" i="4"/>
  <c r="S41" i="4"/>
  <c r="M44" i="4"/>
  <c r="I44" i="4"/>
  <c r="Z10" i="4"/>
  <c r="Z21" i="4"/>
  <c r="AB24" i="4"/>
  <c r="AB36" i="4"/>
  <c r="K38" i="4"/>
  <c r="O39" i="4"/>
  <c r="T41" i="4"/>
  <c r="Q44" i="4"/>
  <c r="O79" i="4"/>
  <c r="T6" i="4"/>
  <c r="Y9" i="4"/>
  <c r="H11" i="4"/>
  <c r="H71" i="4" s="1"/>
  <c r="T16" i="4"/>
  <c r="Y20" i="4"/>
  <c r="P39" i="4"/>
  <c r="V6" i="4"/>
  <c r="Z9" i="4"/>
  <c r="Z20" i="4"/>
  <c r="Z23" i="4"/>
  <c r="T24" i="4"/>
  <c r="Y14" i="4"/>
  <c r="Y19" i="4"/>
  <c r="X23" i="4"/>
  <c r="T28" i="4"/>
  <c r="Z14" i="4"/>
  <c r="Z19" i="4"/>
  <c r="Y23" i="4"/>
  <c r="AB28" i="4"/>
  <c r="P38" i="4"/>
  <c r="Y6" i="4"/>
  <c r="T26" i="4"/>
  <c r="AA43" i="4"/>
  <c r="H46" i="4"/>
  <c r="T12" i="4"/>
  <c r="AB25" i="4"/>
  <c r="AB26" i="4"/>
  <c r="R85" i="4"/>
  <c r="R143" i="4"/>
  <c r="R90" i="4"/>
  <c r="X6" i="4"/>
  <c r="V7" i="4"/>
  <c r="AD8" i="4"/>
  <c r="AB9" i="4"/>
  <c r="AB10" i="4"/>
  <c r="I11" i="4"/>
  <c r="V12" i="4"/>
  <c r="AB14" i="4"/>
  <c r="V16" i="4"/>
  <c r="V17" i="4"/>
  <c r="H138" i="4"/>
  <c r="H79" i="4"/>
  <c r="P138" i="4"/>
  <c r="P79" i="4"/>
  <c r="AB19" i="4"/>
  <c r="H80" i="4"/>
  <c r="P80" i="4"/>
  <c r="AB20" i="4"/>
  <c r="AB21" i="4"/>
  <c r="L83" i="4"/>
  <c r="V23" i="4"/>
  <c r="AD26" i="4"/>
  <c r="I142" i="4"/>
  <c r="I88" i="4"/>
  <c r="Q142" i="4"/>
  <c r="Q88" i="4"/>
  <c r="AB37" i="4"/>
  <c r="T37" i="4"/>
  <c r="Y37" i="4"/>
  <c r="W37" i="4"/>
  <c r="V37" i="4"/>
  <c r="U37" i="4"/>
  <c r="AD37" i="4"/>
  <c r="S37" i="4"/>
  <c r="AC37" i="4"/>
  <c r="AA37" i="4"/>
  <c r="Z37" i="4"/>
  <c r="J85" i="4"/>
  <c r="J143" i="4"/>
  <c r="J90" i="4"/>
  <c r="T8" i="4"/>
  <c r="AD9" i="4"/>
  <c r="AD10" i="4"/>
  <c r="J11" i="4"/>
  <c r="X12" i="4"/>
  <c r="AD14" i="4"/>
  <c r="X16" i="4"/>
  <c r="X17" i="4"/>
  <c r="I138" i="4"/>
  <c r="I79" i="4"/>
  <c r="Q138" i="4"/>
  <c r="Q79" i="4"/>
  <c r="AD19" i="4"/>
  <c r="I80" i="4"/>
  <c r="Q80" i="4"/>
  <c r="AD20" i="4"/>
  <c r="AD21" i="4"/>
  <c r="AC24" i="4"/>
  <c r="L85" i="4"/>
  <c r="Y25" i="4"/>
  <c r="Q86" i="4"/>
  <c r="J142" i="4"/>
  <c r="J88" i="4"/>
  <c r="R142" i="4"/>
  <c r="R88" i="4"/>
  <c r="Z30" i="4"/>
  <c r="I86" i="4"/>
  <c r="G66" i="4"/>
  <c r="G11" i="4"/>
  <c r="AC6" i="4"/>
  <c r="U6" i="4"/>
  <c r="AA6" i="4"/>
  <c r="S6" i="4"/>
  <c r="Y12" i="4"/>
  <c r="J138" i="4"/>
  <c r="J79" i="4"/>
  <c r="J80" i="4"/>
  <c r="R80" i="4"/>
  <c r="J86" i="4"/>
  <c r="O11" i="4"/>
  <c r="O66" i="4"/>
  <c r="W7" i="4"/>
  <c r="Z6" i="4"/>
  <c r="X7" i="4"/>
  <c r="V8" i="4"/>
  <c r="Y16" i="4"/>
  <c r="Y17" i="4"/>
  <c r="R138" i="4"/>
  <c r="R79" i="4"/>
  <c r="AD24" i="4"/>
  <c r="Z25" i="4"/>
  <c r="R86" i="4"/>
  <c r="AB6" i="4"/>
  <c r="AC7" i="4"/>
  <c r="U7" i="4"/>
  <c r="G67" i="4"/>
  <c r="AA7" i="4"/>
  <c r="S7" i="4"/>
  <c r="Y7" i="4"/>
  <c r="W8" i="4"/>
  <c r="T9" i="4"/>
  <c r="T10" i="4"/>
  <c r="N11" i="4"/>
  <c r="Z12" i="4"/>
  <c r="T14" i="4"/>
  <c r="Z16" i="4"/>
  <c r="AC17" i="4"/>
  <c r="Z17" i="4"/>
  <c r="T19" i="4"/>
  <c r="T20" i="4"/>
  <c r="T21" i="4"/>
  <c r="AC23" i="4"/>
  <c r="I84" i="4"/>
  <c r="Q84" i="4"/>
  <c r="L142" i="4"/>
  <c r="L88" i="4"/>
  <c r="Y28" i="4"/>
  <c r="AH43" i="4"/>
  <c r="P44" i="4"/>
  <c r="L11" i="4"/>
  <c r="N83" i="4"/>
  <c r="AD6" i="4"/>
  <c r="Z7" i="4"/>
  <c r="V9" i="4"/>
  <c r="V10" i="4"/>
  <c r="P11" i="4"/>
  <c r="AB12" i="4"/>
  <c r="V14" i="4"/>
  <c r="AB16" i="4"/>
  <c r="AB17" i="4"/>
  <c r="L138" i="4"/>
  <c r="L79" i="4"/>
  <c r="V19" i="4"/>
  <c r="L80" i="4"/>
  <c r="V20" i="4"/>
  <c r="V21" i="4"/>
  <c r="H83" i="4"/>
  <c r="P83" i="4"/>
  <c r="AB23" i="4"/>
  <c r="J84" i="4"/>
  <c r="R84" i="4"/>
  <c r="AC25" i="4"/>
  <c r="L86" i="4"/>
  <c r="Y26" i="4"/>
  <c r="Z28" i="4"/>
  <c r="AD30" i="4"/>
  <c r="I94" i="4"/>
  <c r="I92" i="4"/>
  <c r="Z36" i="4"/>
  <c r="I38" i="4"/>
  <c r="I39" i="4"/>
  <c r="AD36" i="4"/>
  <c r="Q92" i="4"/>
  <c r="Q94" i="4"/>
  <c r="Q38" i="4"/>
  <c r="Q39" i="4"/>
  <c r="AB41" i="4"/>
  <c r="AB96" i="4" s="1"/>
  <c r="AB8" i="4"/>
  <c r="AB7" i="4"/>
  <c r="G68" i="4"/>
  <c r="AC8" i="4"/>
  <c r="U8" i="4"/>
  <c r="AA8" i="4"/>
  <c r="S8" i="4"/>
  <c r="Y8" i="4"/>
  <c r="X9" i="4"/>
  <c r="X10" i="4"/>
  <c r="Q11" i="4"/>
  <c r="AD12" i="4"/>
  <c r="X14" i="4"/>
  <c r="AD16" i="4"/>
  <c r="AD17" i="4"/>
  <c r="X19" i="4"/>
  <c r="X20" i="4"/>
  <c r="X21" i="4"/>
  <c r="I83" i="4"/>
  <c r="Q83" i="4"/>
  <c r="AD23" i="4"/>
  <c r="AD25" i="4"/>
  <c r="Z26" i="4"/>
  <c r="V30" i="4"/>
  <c r="AD7" i="4"/>
  <c r="Z8" i="4"/>
  <c r="R11" i="4"/>
  <c r="N138" i="4"/>
  <c r="N79" i="4"/>
  <c r="N80" i="4"/>
  <c r="J83" i="4"/>
  <c r="R83" i="4"/>
  <c r="L84" i="4"/>
  <c r="Y24" i="4"/>
  <c r="I85" i="4"/>
  <c r="Q85" i="4"/>
  <c r="I143" i="4"/>
  <c r="I90" i="4"/>
  <c r="AC30" i="4"/>
  <c r="Q143" i="4"/>
  <c r="Q90" i="4"/>
  <c r="L46" i="4"/>
  <c r="L44" i="4"/>
  <c r="S9" i="4"/>
  <c r="AA9" i="4"/>
  <c r="S10" i="4"/>
  <c r="AA10" i="4"/>
  <c r="K11" i="4"/>
  <c r="S12" i="4"/>
  <c r="AA12" i="4"/>
  <c r="S14" i="4"/>
  <c r="AA14" i="4"/>
  <c r="S16" i="4"/>
  <c r="AA16" i="4"/>
  <c r="S17" i="4"/>
  <c r="AA17" i="4"/>
  <c r="K138" i="4"/>
  <c r="K79" i="4"/>
  <c r="S19" i="4"/>
  <c r="AA19" i="4"/>
  <c r="K80" i="4"/>
  <c r="S20" i="4"/>
  <c r="AA20" i="4"/>
  <c r="S21" i="4"/>
  <c r="AA21" i="4"/>
  <c r="K83" i="4"/>
  <c r="S23" i="4"/>
  <c r="AA23" i="4"/>
  <c r="K84" i="4"/>
  <c r="S24" i="4"/>
  <c r="AA24" i="4"/>
  <c r="K85" i="4"/>
  <c r="S25" i="4"/>
  <c r="AA25" i="4"/>
  <c r="K86" i="4"/>
  <c r="S26" i="4"/>
  <c r="AA26" i="4"/>
  <c r="K142" i="4"/>
  <c r="K88" i="4"/>
  <c r="S28" i="4"/>
  <c r="AA28" i="4"/>
  <c r="K143" i="4"/>
  <c r="K90" i="4"/>
  <c r="S30" i="4"/>
  <c r="AB30" i="4"/>
  <c r="AF34" i="4"/>
  <c r="AI34" i="4" s="1"/>
  <c r="J92" i="4"/>
  <c r="J94" i="4"/>
  <c r="J38" i="4"/>
  <c r="R94" i="4"/>
  <c r="R92" i="4"/>
  <c r="R38" i="4"/>
  <c r="AC36" i="4"/>
  <c r="G39" i="4"/>
  <c r="S39" i="4" s="1"/>
  <c r="AB43" i="4"/>
  <c r="J46" i="4"/>
  <c r="M66" i="4"/>
  <c r="L143" i="4"/>
  <c r="L90" i="4"/>
  <c r="W41" i="4"/>
  <c r="AC43" i="4"/>
  <c r="U9" i="4"/>
  <c r="AC9" i="4"/>
  <c r="U10" i="4"/>
  <c r="AC10" i="4"/>
  <c r="U12" i="4"/>
  <c r="AC12" i="4"/>
  <c r="U14" i="4"/>
  <c r="AC14" i="4"/>
  <c r="U16" i="4"/>
  <c r="AC16" i="4"/>
  <c r="M77" i="4"/>
  <c r="U17" i="4"/>
  <c r="M138" i="4"/>
  <c r="M79" i="4"/>
  <c r="U19" i="4"/>
  <c r="M80" i="4"/>
  <c r="U20" i="4"/>
  <c r="M81" i="4"/>
  <c r="U21" i="4"/>
  <c r="M83" i="4"/>
  <c r="U23" i="4"/>
  <c r="M84" i="4"/>
  <c r="U24" i="4"/>
  <c r="M85" i="4"/>
  <c r="U25" i="4"/>
  <c r="M86" i="4"/>
  <c r="U26" i="4"/>
  <c r="M142" i="4"/>
  <c r="M88" i="4"/>
  <c r="U28" i="4"/>
  <c r="M143" i="4"/>
  <c r="M90" i="4"/>
  <c r="U30" i="4"/>
  <c r="L92" i="4"/>
  <c r="L94" i="4"/>
  <c r="U36" i="4"/>
  <c r="U92" i="4" s="1"/>
  <c r="S38" i="4"/>
  <c r="Y41" i="4"/>
  <c r="G46" i="4"/>
  <c r="X41" i="4"/>
  <c r="G44" i="4"/>
  <c r="AC41" i="4"/>
  <c r="U41" i="4"/>
  <c r="O46" i="4"/>
  <c r="O44" i="4"/>
  <c r="Z41" i="4"/>
  <c r="S43" i="4"/>
  <c r="AE43" i="4"/>
  <c r="M46" i="4"/>
  <c r="N84" i="4"/>
  <c r="V24" i="4"/>
  <c r="N85" i="4"/>
  <c r="V25" i="4"/>
  <c r="N86" i="4"/>
  <c r="V26" i="4"/>
  <c r="N142" i="4"/>
  <c r="N88" i="4"/>
  <c r="V28" i="4"/>
  <c r="N143" i="4"/>
  <c r="N90" i="4"/>
  <c r="AE32" i="4"/>
  <c r="M94" i="4"/>
  <c r="M92" i="4"/>
  <c r="M38" i="4"/>
  <c r="V36" i="4"/>
  <c r="AA41" i="4"/>
  <c r="T43" i="4"/>
  <c r="AF43" i="4"/>
  <c r="N44" i="4"/>
  <c r="N46" i="4"/>
  <c r="W9" i="4"/>
  <c r="W10" i="4"/>
  <c r="W12" i="4"/>
  <c r="W14" i="4"/>
  <c r="W16" i="4"/>
  <c r="G77" i="4"/>
  <c r="W17" i="4"/>
  <c r="G138" i="4"/>
  <c r="G79" i="4"/>
  <c r="W19" i="4"/>
  <c r="G80" i="4"/>
  <c r="O80" i="4"/>
  <c r="W20" i="4"/>
  <c r="G81" i="4"/>
  <c r="W21" i="4"/>
  <c r="G83" i="4"/>
  <c r="W23" i="4"/>
  <c r="G84" i="4"/>
  <c r="O84" i="4"/>
  <c r="W24" i="4"/>
  <c r="G85" i="4"/>
  <c r="W25" i="4"/>
  <c r="G86" i="4"/>
  <c r="O86" i="4"/>
  <c r="W26" i="4"/>
  <c r="G142" i="4"/>
  <c r="G88" i="4"/>
  <c r="O142" i="4"/>
  <c r="O88" i="4"/>
  <c r="W28" i="4"/>
  <c r="G90" i="4"/>
  <c r="G143" i="4"/>
  <c r="X30" i="4"/>
  <c r="O143" i="4"/>
  <c r="O90" i="4"/>
  <c r="W30" i="4"/>
  <c r="N94" i="4"/>
  <c r="N92" i="4"/>
  <c r="N39" i="4"/>
  <c r="W36" i="4"/>
  <c r="AG43" i="4"/>
  <c r="U43" i="4"/>
  <c r="AI43" i="4"/>
  <c r="O85" i="4"/>
  <c r="H84" i="4"/>
  <c r="P84" i="4"/>
  <c r="X24" i="4"/>
  <c r="H85" i="4"/>
  <c r="P85" i="4"/>
  <c r="X25" i="4"/>
  <c r="H86" i="4"/>
  <c r="P86" i="4"/>
  <c r="X26" i="4"/>
  <c r="H142" i="4"/>
  <c r="H88" i="4"/>
  <c r="P142" i="4"/>
  <c r="P88" i="4"/>
  <c r="X28" i="4"/>
  <c r="H143" i="4"/>
  <c r="H90" i="4"/>
  <c r="Y30" i="4"/>
  <c r="G94" i="4"/>
  <c r="G92" i="4"/>
  <c r="AA36" i="4"/>
  <c r="S36" i="4"/>
  <c r="X36" i="4"/>
  <c r="O94" i="4"/>
  <c r="O92" i="4"/>
  <c r="Y36" i="4"/>
  <c r="M39" i="4"/>
  <c r="J44" i="4"/>
  <c r="R44" i="4"/>
  <c r="AD41" i="4"/>
  <c r="AJ43" i="4"/>
  <c r="O83" i="4"/>
  <c r="P90" i="4"/>
  <c r="K44" i="4"/>
  <c r="Z43" i="4"/>
  <c r="Y43" i="4"/>
  <c r="AD43" i="4"/>
  <c r="AD97" i="4" s="1"/>
  <c r="V43" i="4"/>
  <c r="X43" i="4"/>
  <c r="AK43" i="4"/>
  <c r="H94" i="4"/>
  <c r="H92" i="4"/>
  <c r="K39" i="4"/>
  <c r="K94" i="4"/>
  <c r="X139" i="4"/>
  <c r="AF132" i="4"/>
  <c r="AG132" i="4" s="1"/>
  <c r="P94" i="4"/>
  <c r="AF130" i="4"/>
  <c r="AG130" i="4" s="1"/>
  <c r="AI128" i="4"/>
  <c r="X140" i="4"/>
  <c r="AF126" i="4"/>
  <c r="AG126" i="4" s="1"/>
  <c r="V139" i="4"/>
  <c r="V140" i="4"/>
  <c r="AF141" i="4"/>
  <c r="AI141" i="4" s="1"/>
  <c r="AF151" i="4"/>
  <c r="AI151" i="4" s="1"/>
  <c r="AF159" i="4"/>
  <c r="AI159" i="4" s="1"/>
  <c r="AF167" i="4"/>
  <c r="AI167" i="4" s="1"/>
  <c r="AF174" i="4"/>
  <c r="AG174" i="4" s="1"/>
  <c r="AF192" i="4"/>
  <c r="AG192" i="4" s="1"/>
  <c r="AH192" i="4" s="1"/>
  <c r="W139" i="4"/>
  <c r="W140" i="4"/>
  <c r="AH190" i="4"/>
  <c r="AJ190" i="4" s="1"/>
  <c r="AF145" i="4"/>
  <c r="AI145" i="4" s="1"/>
  <c r="AF153" i="4"/>
  <c r="AI153" i="4" s="1"/>
  <c r="AF161" i="4"/>
  <c r="AI161" i="4" s="1"/>
  <c r="AF169" i="4"/>
  <c r="AI169" i="4" s="1"/>
  <c r="AF170" i="4"/>
  <c r="AG170" i="4" s="1"/>
  <c r="AH170" i="4" s="1"/>
  <c r="AF172" i="4"/>
  <c r="AG172" i="4" s="1"/>
  <c r="AH172" i="4" s="1"/>
  <c r="AC139" i="4"/>
  <c r="U139" i="4"/>
  <c r="AE139" i="4" s="1"/>
  <c r="AB139" i="4"/>
  <c r="T139" i="4"/>
  <c r="Y139" i="4"/>
  <c r="Z139" i="4"/>
  <c r="AC140" i="4"/>
  <c r="U140" i="4"/>
  <c r="AE140" i="4" s="1"/>
  <c r="AB140" i="4"/>
  <c r="T140" i="4"/>
  <c r="Y140" i="4"/>
  <c r="Z140" i="4"/>
  <c r="AA139" i="4"/>
  <c r="AA140" i="4"/>
  <c r="AG144" i="4"/>
  <c r="AH144" i="4" s="1"/>
  <c r="AF147" i="4"/>
  <c r="AI147" i="4" s="1"/>
  <c r="AF155" i="4"/>
  <c r="AI155" i="4" s="1"/>
  <c r="AF163" i="4"/>
  <c r="AG163" i="4" s="1"/>
  <c r="AG173" i="4"/>
  <c r="AI184" i="4"/>
  <c r="AD139" i="4"/>
  <c r="AD140" i="4"/>
  <c r="AF149" i="4"/>
  <c r="AI149" i="4" s="1"/>
  <c r="AF157" i="4"/>
  <c r="AI157" i="4" s="1"/>
  <c r="AG162" i="4"/>
  <c r="AH162" i="4" s="1"/>
  <c r="AF165" i="4"/>
  <c r="AI165" i="4" s="1"/>
  <c r="AF176" i="4"/>
  <c r="AG176" i="4" s="1"/>
  <c r="AH176" i="4" s="1"/>
  <c r="AF188" i="4"/>
  <c r="AG188" i="4" s="1"/>
  <c r="AH188" i="4" s="1"/>
  <c r="AF183" i="4"/>
  <c r="AG183" i="4" s="1"/>
  <c r="AF191" i="4"/>
  <c r="AI191" i="4" s="1"/>
  <c r="AF202" i="4"/>
  <c r="AG202" i="4" s="1"/>
  <c r="AF218" i="4"/>
  <c r="AI218" i="4" s="1"/>
  <c r="AF177" i="4"/>
  <c r="AG177" i="4" s="1"/>
  <c r="AF185" i="4"/>
  <c r="AG185" i="4" s="1"/>
  <c r="AF193" i="4"/>
  <c r="AI193" i="4" s="1"/>
  <c r="AF275" i="4"/>
  <c r="AG275" i="4" s="1"/>
  <c r="AH310" i="4"/>
  <c r="AJ310" i="4" s="1"/>
  <c r="AF178" i="4"/>
  <c r="AI178" i="4" s="1"/>
  <c r="AF186" i="4"/>
  <c r="AG186" i="4" s="1"/>
  <c r="AF194" i="4"/>
  <c r="AI194" i="4" s="1"/>
  <c r="AF204" i="4"/>
  <c r="AI204" i="4" s="1"/>
  <c r="AF179" i="4"/>
  <c r="AG179" i="4" s="1"/>
  <c r="AF187" i="4"/>
  <c r="AI187" i="4" s="1"/>
  <c r="AF195" i="4"/>
  <c r="AG195" i="4" s="1"/>
  <c r="AF200" i="4"/>
  <c r="AG200" i="4" s="1"/>
  <c r="AH219" i="4"/>
  <c r="AJ219" i="4" s="1"/>
  <c r="AF226" i="4"/>
  <c r="AI226" i="4" s="1"/>
  <c r="AI245" i="4"/>
  <c r="AF181" i="4"/>
  <c r="AI181" i="4" s="1"/>
  <c r="AF189" i="4"/>
  <c r="AG189" i="4" s="1"/>
  <c r="AF197" i="4"/>
  <c r="AG197" i="4" s="1"/>
  <c r="AF198" i="4"/>
  <c r="AG198" i="4" s="1"/>
  <c r="AF213" i="4"/>
  <c r="AG213" i="4" s="1"/>
  <c r="AF225" i="4"/>
  <c r="AG225" i="4" s="1"/>
  <c r="AF220" i="4"/>
  <c r="AG220" i="4" s="1"/>
  <c r="AH220" i="4" s="1"/>
  <c r="AF230" i="4"/>
  <c r="AG230" i="4" s="1"/>
  <c r="AH230" i="4" s="1"/>
  <c r="AF238" i="4"/>
  <c r="AI238" i="4" s="1"/>
  <c r="AF246" i="4"/>
  <c r="AI246" i="4" s="1"/>
  <c r="AF319" i="4"/>
  <c r="AG319" i="4" s="1"/>
  <c r="AC222" i="4"/>
  <c r="U222" i="4"/>
  <c r="AE222" i="4" s="1"/>
  <c r="Z222" i="4"/>
  <c r="X222" i="4"/>
  <c r="AI260" i="4"/>
  <c r="AI221" i="4"/>
  <c r="Y222" i="4"/>
  <c r="AF223" i="4"/>
  <c r="AI223" i="4" s="1"/>
  <c r="AF232" i="4"/>
  <c r="AI232" i="4" s="1"/>
  <c r="AF240" i="4"/>
  <c r="AI240" i="4" s="1"/>
  <c r="AG245" i="4"/>
  <c r="AH245" i="4" s="1"/>
  <c r="AF248" i="4"/>
  <c r="AI248" i="4" s="1"/>
  <c r="AI266" i="4"/>
  <c r="AG266" i="4"/>
  <c r="AI276" i="4"/>
  <c r="AG276" i="4"/>
  <c r="AF295" i="4"/>
  <c r="AG295" i="4" s="1"/>
  <c r="AA222" i="4"/>
  <c r="AF283" i="4"/>
  <c r="AG283" i="4" s="1"/>
  <c r="AH294" i="4"/>
  <c r="AJ294" i="4" s="1"/>
  <c r="AH306" i="4"/>
  <c r="AJ306" i="4" s="1"/>
  <c r="AB222" i="4"/>
  <c r="AF234" i="4"/>
  <c r="AG234" i="4" s="1"/>
  <c r="AF242" i="4"/>
  <c r="AI242" i="4" s="1"/>
  <c r="AF252" i="4"/>
  <c r="AI252" i="4" s="1"/>
  <c r="AI264" i="4"/>
  <c r="AF303" i="4"/>
  <c r="AG303" i="4" s="1"/>
  <c r="S222" i="4"/>
  <c r="AD222" i="4"/>
  <c r="AF263" i="4"/>
  <c r="AG263" i="4" s="1"/>
  <c r="AH263" i="4" s="1"/>
  <c r="AF267" i="4"/>
  <c r="AG267" i="4" s="1"/>
  <c r="T222" i="4"/>
  <c r="AG233" i="4"/>
  <c r="G249" i="4"/>
  <c r="AI284" i="4"/>
  <c r="AG284" i="4"/>
  <c r="AF311" i="4"/>
  <c r="AG311" i="4" s="1"/>
  <c r="AB327" i="4"/>
  <c r="AA327" i="4"/>
  <c r="Y327" i="4"/>
  <c r="AF293" i="4"/>
  <c r="AG293" i="4" s="1"/>
  <c r="AF301" i="4"/>
  <c r="AG301" i="4" s="1"/>
  <c r="AF309" i="4"/>
  <c r="AG309" i="4" s="1"/>
  <c r="AF317" i="4"/>
  <c r="AG317" i="4" s="1"/>
  <c r="AF325" i="4"/>
  <c r="AG325" i="4" s="1"/>
  <c r="AF277" i="4"/>
  <c r="AG277" i="4" s="1"/>
  <c r="AF285" i="4"/>
  <c r="AG285" i="4" s="1"/>
  <c r="AH292" i="4"/>
  <c r="AJ292" i="4" s="1"/>
  <c r="AI287" i="4"/>
  <c r="AF291" i="4"/>
  <c r="AG291" i="4" s="1"/>
  <c r="AI292" i="4"/>
  <c r="AF299" i="4"/>
  <c r="AG299" i="4" s="1"/>
  <c r="AF307" i="4"/>
  <c r="AG307" i="4" s="1"/>
  <c r="AF315" i="4"/>
  <c r="AG315" i="4" s="1"/>
  <c r="AF323" i="4"/>
  <c r="AG323" i="4" s="1"/>
  <c r="AI324" i="4"/>
  <c r="AF280" i="4"/>
  <c r="AG280" i="4" s="1"/>
  <c r="AF288" i="4"/>
  <c r="AG288" i="4" s="1"/>
  <c r="AF289" i="4"/>
  <c r="AG289" i="4" s="1"/>
  <c r="AF297" i="4"/>
  <c r="AG297" i="4" s="1"/>
  <c r="AF305" i="4"/>
  <c r="AG305" i="4" s="1"/>
  <c r="AF313" i="4"/>
  <c r="AG313" i="4" s="1"/>
  <c r="AF321" i="4"/>
  <c r="AG321" i="4" s="1"/>
  <c r="AF281" i="4"/>
  <c r="AG281" i="4" s="1"/>
  <c r="V327" i="4"/>
  <c r="AD327" i="4"/>
  <c r="W327" i="4"/>
  <c r="S47" i="4" l="1"/>
  <c r="AD96" i="4"/>
  <c r="Z96" i="4"/>
  <c r="Y97" i="4"/>
  <c r="AK49" i="5"/>
  <c r="S97" i="4"/>
  <c r="AC97" i="4"/>
  <c r="AB97" i="4"/>
  <c r="AG244" i="4"/>
  <c r="AI278" i="4"/>
  <c r="AJ279" i="4"/>
  <c r="AI268" i="4"/>
  <c r="AG274" i="4"/>
  <c r="AH274" i="4" s="1"/>
  <c r="AJ274" i="4" s="1"/>
  <c r="AI316" i="4"/>
  <c r="AI279" i="4"/>
  <c r="AG235" i="4"/>
  <c r="AH235" i="4" s="1"/>
  <c r="AJ235" i="4" s="1"/>
  <c r="AK235" i="4" s="1"/>
  <c r="AL235" i="4" s="1"/>
  <c r="AI131" i="4"/>
  <c r="AI224" i="4"/>
  <c r="AK310" i="4"/>
  <c r="AL310" i="4" s="1"/>
  <c r="AI262" i="4"/>
  <c r="AG175" i="4"/>
  <c r="AI318" i="4"/>
  <c r="AK318" i="4" s="1"/>
  <c r="AL318" i="4" s="1"/>
  <c r="AJ224" i="4"/>
  <c r="AI314" i="4"/>
  <c r="AK314" i="4" s="1"/>
  <c r="AL314" i="4" s="1"/>
  <c r="T97" i="4"/>
  <c r="AK50" i="5"/>
  <c r="AK100" i="5" s="1"/>
  <c r="AG167" i="4"/>
  <c r="AH167" i="4" s="1"/>
  <c r="AJ167" i="4" s="1"/>
  <c r="AK167" i="4" s="1"/>
  <c r="AL167" i="4" s="1"/>
  <c r="Z97" i="4"/>
  <c r="AK268" i="4"/>
  <c r="AL268" i="4" s="1"/>
  <c r="AI296" i="4"/>
  <c r="AK296" i="4" s="1"/>
  <c r="AL296" i="4" s="1"/>
  <c r="AI308" i="4"/>
  <c r="Y96" i="4"/>
  <c r="W96" i="4"/>
  <c r="AI269" i="4"/>
  <c r="U97" i="4"/>
  <c r="AI294" i="4"/>
  <c r="AG231" i="4"/>
  <c r="AH231" i="4" s="1"/>
  <c r="AI261" i="4"/>
  <c r="G51" i="4"/>
  <c r="V97" i="4"/>
  <c r="AA47" i="4"/>
  <c r="AA98" i="4" s="1"/>
  <c r="H98" i="4"/>
  <c r="AA96" i="4"/>
  <c r="U96" i="4"/>
  <c r="X97" i="4"/>
  <c r="AC96" i="4"/>
  <c r="T47" i="4"/>
  <c r="T98" i="4" s="1"/>
  <c r="AA97" i="4"/>
  <c r="W97" i="4"/>
  <c r="S98" i="4"/>
  <c r="S46" i="4"/>
  <c r="S96" i="4"/>
  <c r="AK99" i="5"/>
  <c r="AL49" i="5"/>
  <c r="X96" i="4"/>
  <c r="T46" i="4"/>
  <c r="T96" i="4"/>
  <c r="V46" i="4"/>
  <c r="V96" i="4"/>
  <c r="AI272" i="4"/>
  <c r="AG282" i="4"/>
  <c r="AH282" i="4" s="1"/>
  <c r="AK265" i="4"/>
  <c r="AL265" i="4" s="1"/>
  <c r="AI254" i="4"/>
  <c r="AI290" i="4"/>
  <c r="AK290" i="4" s="1"/>
  <c r="AL290" i="4" s="1"/>
  <c r="AI300" i="4"/>
  <c r="AI306" i="4"/>
  <c r="AK306" i="4" s="1"/>
  <c r="AL306" i="4" s="1"/>
  <c r="AG246" i="4"/>
  <c r="AI229" i="4"/>
  <c r="AG257" i="4"/>
  <c r="AH257" i="4" s="1"/>
  <c r="AG148" i="4"/>
  <c r="Y47" i="4"/>
  <c r="Y98" i="4" s="1"/>
  <c r="X47" i="4"/>
  <c r="X98" i="4" s="1"/>
  <c r="AG240" i="4"/>
  <c r="AH240" i="4" s="1"/>
  <c r="AJ240" i="4" s="1"/>
  <c r="AK240" i="4" s="1"/>
  <c r="AL240" i="4" s="1"/>
  <c r="AG171" i="4"/>
  <c r="AI180" i="4"/>
  <c r="V47" i="4"/>
  <c r="V98" i="4" s="1"/>
  <c r="AC47" i="4"/>
  <c r="AC98" i="4" s="1"/>
  <c r="AD47" i="4"/>
  <c r="AD98" i="4" s="1"/>
  <c r="U47" i="4"/>
  <c r="U98" i="4" s="1"/>
  <c r="Z47" i="4"/>
  <c r="Z98" i="4" s="1"/>
  <c r="W47" i="4"/>
  <c r="W98" i="4" s="1"/>
  <c r="AB47" i="4"/>
  <c r="AB98" i="4" s="1"/>
  <c r="AJ260" i="4"/>
  <c r="AI259" i="4"/>
  <c r="AI183" i="4"/>
  <c r="AJ259" i="4"/>
  <c r="AI150" i="4"/>
  <c r="AB67" i="4"/>
  <c r="AG273" i="4"/>
  <c r="AH273" i="4" s="1"/>
  <c r="AJ273" i="4" s="1"/>
  <c r="AK273" i="4" s="1"/>
  <c r="AL273" i="4" s="1"/>
  <c r="AG270" i="4"/>
  <c r="AH270" i="4" s="1"/>
  <c r="AJ270" i="4" s="1"/>
  <c r="AK270" i="4" s="1"/>
  <c r="AL270" i="4" s="1"/>
  <c r="AI299" i="4"/>
  <c r="AG242" i="4"/>
  <c r="AH242" i="4" s="1"/>
  <c r="AJ242" i="4" s="1"/>
  <c r="AK242" i="4" s="1"/>
  <c r="AL242" i="4" s="1"/>
  <c r="AI213" i="4"/>
  <c r="AI129" i="4"/>
  <c r="AG232" i="4"/>
  <c r="AH232" i="4" s="1"/>
  <c r="AJ232" i="4" s="1"/>
  <c r="AK232" i="4" s="1"/>
  <c r="AL232" i="4" s="1"/>
  <c r="AI192" i="4"/>
  <c r="AI124" i="4"/>
  <c r="AK278" i="4"/>
  <c r="AL278" i="4" s="1"/>
  <c r="AI125" i="4"/>
  <c r="AK125" i="4" s="1"/>
  <c r="AL125" i="4" s="1"/>
  <c r="AI325" i="4"/>
  <c r="AI319" i="4"/>
  <c r="AI237" i="4"/>
  <c r="AI286" i="4"/>
  <c r="AK286" i="4" s="1"/>
  <c r="AL286" i="4" s="1"/>
  <c r="AI190" i="4"/>
  <c r="AG212" i="4"/>
  <c r="AG253" i="4"/>
  <c r="AI196" i="4"/>
  <c r="AG164" i="4"/>
  <c r="AH164" i="4" s="1"/>
  <c r="AJ164" i="4" s="1"/>
  <c r="AK164" i="4" s="1"/>
  <c r="AL164" i="4" s="1"/>
  <c r="AG204" i="4"/>
  <c r="AH204" i="4" s="1"/>
  <c r="AG134" i="4"/>
  <c r="AH134" i="4" s="1"/>
  <c r="AI179" i="4"/>
  <c r="AI271" i="4"/>
  <c r="AI327" i="4"/>
  <c r="AJ271" i="4"/>
  <c r="AI182" i="4"/>
  <c r="AK182" i="4" s="1"/>
  <c r="AL182" i="4" s="1"/>
  <c r="AG227" i="4"/>
  <c r="AH227" i="4" s="1"/>
  <c r="AJ227" i="4" s="1"/>
  <c r="AK227" i="4" s="1"/>
  <c r="AL227" i="4" s="1"/>
  <c r="AK322" i="4"/>
  <c r="AL322" i="4" s="1"/>
  <c r="AG154" i="4"/>
  <c r="AH154" i="4" s="1"/>
  <c r="AJ154" i="4" s="1"/>
  <c r="AK154" i="4" s="1"/>
  <c r="AL154" i="4" s="1"/>
  <c r="AG168" i="4"/>
  <c r="AH168" i="4" s="1"/>
  <c r="AJ168" i="4" s="1"/>
  <c r="AK168" i="4" s="1"/>
  <c r="AL168" i="4" s="1"/>
  <c r="AG258" i="4"/>
  <c r="AH258" i="4" s="1"/>
  <c r="AJ258" i="4" s="1"/>
  <c r="AK258" i="4" s="1"/>
  <c r="AL258" i="4" s="1"/>
  <c r="AK294" i="4"/>
  <c r="AL294" i="4" s="1"/>
  <c r="AG255" i="4"/>
  <c r="AH255" i="4" s="1"/>
  <c r="AJ255" i="4" s="1"/>
  <c r="AK255" i="4" s="1"/>
  <c r="AL255" i="4" s="1"/>
  <c r="AI305" i="4"/>
  <c r="AI309" i="4"/>
  <c r="AG239" i="4"/>
  <c r="AH239" i="4" s="1"/>
  <c r="AJ239" i="4" s="1"/>
  <c r="AK239" i="4" s="1"/>
  <c r="AL239" i="4" s="1"/>
  <c r="AK274" i="4"/>
  <c r="AL274" i="4" s="1"/>
  <c r="AG236" i="4"/>
  <c r="AH236" i="4" s="1"/>
  <c r="AJ236" i="4" s="1"/>
  <c r="AK236" i="4" s="1"/>
  <c r="AL236" i="4" s="1"/>
  <c r="AG252" i="4"/>
  <c r="AH252" i="4" s="1"/>
  <c r="AJ252" i="4" s="1"/>
  <c r="AK252" i="4" s="1"/>
  <c r="AL252" i="4" s="1"/>
  <c r="AG161" i="4"/>
  <c r="AG135" i="4"/>
  <c r="AH135" i="4" s="1"/>
  <c r="AG166" i="4"/>
  <c r="AH166" i="4" s="1"/>
  <c r="AG199" i="4"/>
  <c r="AH199" i="4" s="1"/>
  <c r="AJ199" i="4" s="1"/>
  <c r="AK199" i="4" s="1"/>
  <c r="AL199" i="4" s="1"/>
  <c r="AG214" i="4"/>
  <c r="AH214" i="4" s="1"/>
  <c r="AI277" i="4"/>
  <c r="AG191" i="4"/>
  <c r="AH191" i="4" s="1"/>
  <c r="AJ191" i="4" s="1"/>
  <c r="AK191" i="4" s="1"/>
  <c r="AL191" i="4" s="1"/>
  <c r="AG251" i="4"/>
  <c r="AH251" i="4" s="1"/>
  <c r="AG228" i="4"/>
  <c r="AI230" i="4"/>
  <c r="AG146" i="4"/>
  <c r="AH146" i="4" s="1"/>
  <c r="AJ146" i="4" s="1"/>
  <c r="AK146" i="4" s="1"/>
  <c r="AL146" i="4" s="1"/>
  <c r="AG160" i="4"/>
  <c r="AH160" i="4" s="1"/>
  <c r="AI326" i="4"/>
  <c r="AK326" i="4" s="1"/>
  <c r="AL326" i="4" s="1"/>
  <c r="AG151" i="4"/>
  <c r="AH151" i="4" s="1"/>
  <c r="AF222" i="4"/>
  <c r="AI222" i="4" s="1"/>
  <c r="AG158" i="4"/>
  <c r="AH158" i="4" s="1"/>
  <c r="AJ287" i="4"/>
  <c r="AI307" i="4"/>
  <c r="AI293" i="4"/>
  <c r="AI311" i="4"/>
  <c r="AG241" i="4"/>
  <c r="AH241" i="4" s="1"/>
  <c r="AG243" i="4"/>
  <c r="AH243" i="4" s="1"/>
  <c r="AJ243" i="4" s="1"/>
  <c r="AK243" i="4" s="1"/>
  <c r="AL243" i="4" s="1"/>
  <c r="AI225" i="4"/>
  <c r="AG203" i="4"/>
  <c r="AH203" i="4" s="1"/>
  <c r="AJ203" i="4" s="1"/>
  <c r="AK203" i="4" s="1"/>
  <c r="AL203" i="4" s="1"/>
  <c r="AG152" i="4"/>
  <c r="AH152" i="4" s="1"/>
  <c r="AG141" i="4"/>
  <c r="AH141" i="4" s="1"/>
  <c r="AG156" i="4"/>
  <c r="AH156" i="4" s="1"/>
  <c r="N51" i="4"/>
  <c r="K51" i="4"/>
  <c r="AG312" i="4"/>
  <c r="AH312" i="4" s="1"/>
  <c r="AJ312" i="4" s="1"/>
  <c r="AK312" i="4" s="1"/>
  <c r="AL312" i="4" s="1"/>
  <c r="AH129" i="4"/>
  <c r="AJ129" i="4" s="1"/>
  <c r="AH254" i="4"/>
  <c r="AJ254" i="4" s="1"/>
  <c r="AK287" i="4"/>
  <c r="AL287" i="4" s="1"/>
  <c r="AI195" i="4"/>
  <c r="AG178" i="4"/>
  <c r="AI163" i="4"/>
  <c r="AI170" i="4"/>
  <c r="AI127" i="4"/>
  <c r="AG298" i="4"/>
  <c r="AI298" i="4"/>
  <c r="AG201" i="4"/>
  <c r="AI301" i="4"/>
  <c r="AG327" i="4"/>
  <c r="AH327" i="4" s="1"/>
  <c r="AJ327" i="4" s="1"/>
  <c r="AK224" i="4"/>
  <c r="AL224" i="4" s="1"/>
  <c r="AG256" i="4"/>
  <c r="AI215" i="4"/>
  <c r="AI133" i="4"/>
  <c r="AK133" i="4" s="1"/>
  <c r="AL133" i="4" s="1"/>
  <c r="AH127" i="4"/>
  <c r="AJ127" i="4" s="1"/>
  <c r="AI177" i="4"/>
  <c r="AG304" i="4"/>
  <c r="AH304" i="4" s="1"/>
  <c r="AJ304" i="4" s="1"/>
  <c r="AK304" i="4" s="1"/>
  <c r="AL304" i="4" s="1"/>
  <c r="AG247" i="4"/>
  <c r="AH247" i="4" s="1"/>
  <c r="AI219" i="4"/>
  <c r="AK219" i="4" s="1"/>
  <c r="AL219" i="4" s="1"/>
  <c r="AI315" i="4"/>
  <c r="AI317" i="4"/>
  <c r="AI285" i="4"/>
  <c r="AG159" i="4"/>
  <c r="AH159" i="4" s="1"/>
  <c r="AK128" i="4"/>
  <c r="AL128" i="4" s="1"/>
  <c r="AI186" i="4"/>
  <c r="AI320" i="4"/>
  <c r="AG320" i="4"/>
  <c r="AH320" i="4" s="1"/>
  <c r="AJ320" i="4" s="1"/>
  <c r="AI302" i="4"/>
  <c r="AK302" i="4" s="1"/>
  <c r="AL302" i="4" s="1"/>
  <c r="Q51" i="4"/>
  <c r="AA90" i="4"/>
  <c r="I51" i="4"/>
  <c r="AC94" i="4"/>
  <c r="M51" i="4"/>
  <c r="Z92" i="4"/>
  <c r="AB76" i="4"/>
  <c r="V39" i="4"/>
  <c r="AB88" i="4"/>
  <c r="J51" i="4"/>
  <c r="AC72" i="4"/>
  <c r="AD88" i="4"/>
  <c r="R51" i="4"/>
  <c r="AC70" i="4"/>
  <c r="P51" i="4"/>
  <c r="H51" i="4"/>
  <c r="AD92" i="4"/>
  <c r="T81" i="4"/>
  <c r="T68" i="4"/>
  <c r="T86" i="4"/>
  <c r="T88" i="4"/>
  <c r="T66" i="4"/>
  <c r="T80" i="4"/>
  <c r="T70" i="4"/>
  <c r="T79" i="4"/>
  <c r="T69" i="4"/>
  <c r="Z84" i="4"/>
  <c r="T92" i="4"/>
  <c r="T83" i="4"/>
  <c r="T77" i="4"/>
  <c r="T94" i="4"/>
  <c r="T72" i="4"/>
  <c r="T76" i="4"/>
  <c r="T74" i="4"/>
  <c r="T84" i="4"/>
  <c r="U94" i="4"/>
  <c r="Z94" i="4"/>
  <c r="Z79" i="4"/>
  <c r="V92" i="4"/>
  <c r="S44" i="4"/>
  <c r="W92" i="4"/>
  <c r="T85" i="4"/>
  <c r="AC92" i="4"/>
  <c r="Z86" i="4"/>
  <c r="AB70" i="4"/>
  <c r="AB84" i="4"/>
  <c r="AC76" i="4"/>
  <c r="AC69" i="4"/>
  <c r="AB90" i="4"/>
  <c r="AB68" i="4"/>
  <c r="AB72" i="4"/>
  <c r="AB69" i="4"/>
  <c r="H48" i="4"/>
  <c r="H13" i="4"/>
  <c r="H73" i="4" s="1"/>
  <c r="AB94" i="4"/>
  <c r="T38" i="4"/>
  <c r="AB86" i="4"/>
  <c r="AB83" i="4"/>
  <c r="H42" i="4"/>
  <c r="AB80" i="4"/>
  <c r="V85" i="4"/>
  <c r="AC74" i="4"/>
  <c r="Z68" i="4"/>
  <c r="M13" i="4"/>
  <c r="M73" i="4" s="1"/>
  <c r="AB74" i="4"/>
  <c r="M71" i="4"/>
  <c r="AB79" i="4"/>
  <c r="AB92" i="4"/>
  <c r="M42" i="4"/>
  <c r="AB85" i="4"/>
  <c r="AB77" i="4"/>
  <c r="AB81" i="4"/>
  <c r="AA94" i="4"/>
  <c r="V11" i="4"/>
  <c r="V42" i="4" s="1"/>
  <c r="V86" i="4"/>
  <c r="T44" i="4"/>
  <c r="AC90" i="4"/>
  <c r="Z67" i="4"/>
  <c r="Z76" i="4"/>
  <c r="Y11" i="4"/>
  <c r="Y13" i="4" s="1"/>
  <c r="AD39" i="4"/>
  <c r="W80" i="4"/>
  <c r="W77" i="4"/>
  <c r="AC86" i="4"/>
  <c r="V81" i="4"/>
  <c r="V44" i="4"/>
  <c r="Z72" i="4"/>
  <c r="W11" i="4"/>
  <c r="W48" i="4" s="1"/>
  <c r="X39" i="4"/>
  <c r="AA39" i="4"/>
  <c r="Y69" i="4"/>
  <c r="Z88" i="4"/>
  <c r="T90" i="4"/>
  <c r="AI39" i="4"/>
  <c r="AC67" i="4"/>
  <c r="T67" i="4"/>
  <c r="AH195" i="4"/>
  <c r="AJ195" i="4" s="1"/>
  <c r="AH189" i="4"/>
  <c r="AJ189" i="4" s="1"/>
  <c r="AH185" i="4"/>
  <c r="AJ185" i="4" s="1"/>
  <c r="AH177" i="4"/>
  <c r="AJ177" i="4" s="1"/>
  <c r="AH198" i="4"/>
  <c r="AJ198" i="4" s="1"/>
  <c r="AH197" i="4"/>
  <c r="AJ197" i="4" s="1"/>
  <c r="AH186" i="4"/>
  <c r="AJ186" i="4" s="1"/>
  <c r="AH163" i="4"/>
  <c r="AJ163" i="4" s="1"/>
  <c r="AH202" i="4"/>
  <c r="AJ202" i="4" s="1"/>
  <c r="AH213" i="4"/>
  <c r="AJ213" i="4" s="1"/>
  <c r="AH200" i="4"/>
  <c r="AJ200" i="4" s="1"/>
  <c r="AH234" i="4"/>
  <c r="AJ234" i="4" s="1"/>
  <c r="AH275" i="4"/>
  <c r="AJ275" i="4" s="1"/>
  <c r="AI200" i="4"/>
  <c r="U77" i="4"/>
  <c r="AE17" i="4"/>
  <c r="AF17" i="4" s="1"/>
  <c r="S72" i="4"/>
  <c r="X79" i="4"/>
  <c r="Y38" i="4"/>
  <c r="U66" i="4"/>
  <c r="U11" i="4"/>
  <c r="AE6" i="4"/>
  <c r="AF6" i="4" s="1"/>
  <c r="AG6" i="4" s="1"/>
  <c r="AH6" i="4" s="1"/>
  <c r="AD69" i="4"/>
  <c r="AI313" i="4"/>
  <c r="AI281" i="4"/>
  <c r="AH315" i="4"/>
  <c r="AJ315" i="4" s="1"/>
  <c r="AI291" i="4"/>
  <c r="AH309" i="4"/>
  <c r="AJ309" i="4" s="1"/>
  <c r="AK309" i="4" s="1"/>
  <c r="AL309" i="4" s="1"/>
  <c r="AG226" i="4"/>
  <c r="AG248" i="4"/>
  <c r="AI288" i="4"/>
  <c r="AI283" i="4"/>
  <c r="AG238" i="4"/>
  <c r="AJ245" i="4"/>
  <c r="AK245" i="4" s="1"/>
  <c r="AL245" i="4" s="1"/>
  <c r="AG218" i="4"/>
  <c r="AI275" i="4"/>
  <c r="AG194" i="4"/>
  <c r="AJ162" i="4"/>
  <c r="AK162" i="4" s="1"/>
  <c r="AL162" i="4" s="1"/>
  <c r="AG169" i="4"/>
  <c r="AI197" i="4"/>
  <c r="AJ144" i="4"/>
  <c r="AK144" i="4" s="1"/>
  <c r="AL144" i="4" s="1"/>
  <c r="AI189" i="4"/>
  <c r="AI198" i="4"/>
  <c r="AJ170" i="4"/>
  <c r="AG165" i="4"/>
  <c r="AI172" i="4"/>
  <c r="AF140" i="4"/>
  <c r="AG140" i="4" s="1"/>
  <c r="AH140" i="4" s="1"/>
  <c r="X85" i="4"/>
  <c r="W88" i="4"/>
  <c r="AE36" i="4"/>
  <c r="AE92" i="4" s="1"/>
  <c r="U88" i="4"/>
  <c r="AE28" i="4"/>
  <c r="AF28" i="4" s="1"/>
  <c r="U70" i="4"/>
  <c r="AE10" i="4"/>
  <c r="AF10" i="4" s="1"/>
  <c r="AG10" i="4" s="1"/>
  <c r="W46" i="4"/>
  <c r="W44" i="4"/>
  <c r="AF38" i="4"/>
  <c r="AA80" i="4"/>
  <c r="AA77" i="4"/>
  <c r="K71" i="4"/>
  <c r="K42" i="4"/>
  <c r="K13" i="4"/>
  <c r="K48" i="4"/>
  <c r="AC88" i="4"/>
  <c r="AD83" i="4"/>
  <c r="AD77" i="4"/>
  <c r="Y68" i="4"/>
  <c r="AD90" i="4"/>
  <c r="V80" i="4"/>
  <c r="V74" i="4"/>
  <c r="AH39" i="4"/>
  <c r="Z77" i="4"/>
  <c r="AB66" i="4"/>
  <c r="AB11" i="4"/>
  <c r="Y77" i="4"/>
  <c r="O13" i="4"/>
  <c r="O48" i="4"/>
  <c r="O42" i="4"/>
  <c r="O71" i="4"/>
  <c r="AI132" i="4"/>
  <c r="AC66" i="4"/>
  <c r="AC11" i="4"/>
  <c r="V77" i="4"/>
  <c r="AK292" i="4"/>
  <c r="AL292" i="4" s="1"/>
  <c r="AH313" i="4"/>
  <c r="AJ313" i="4" s="1"/>
  <c r="AH285" i="4"/>
  <c r="AJ285" i="4" s="1"/>
  <c r="AJ230" i="4"/>
  <c r="AH161" i="4"/>
  <c r="AJ161" i="4" s="1"/>
  <c r="AK161" i="4" s="1"/>
  <c r="AL161" i="4" s="1"/>
  <c r="AK196" i="4"/>
  <c r="AL196" i="4" s="1"/>
  <c r="AH173" i="4"/>
  <c r="AJ173" i="4" s="1"/>
  <c r="AK173" i="4" s="1"/>
  <c r="AL173" i="4" s="1"/>
  <c r="AI188" i="4"/>
  <c r="AG157" i="4"/>
  <c r="AG155" i="4"/>
  <c r="AI202" i="4"/>
  <c r="AK131" i="4"/>
  <c r="AL131" i="4" s="1"/>
  <c r="AH132" i="4"/>
  <c r="AJ132" i="4" s="1"/>
  <c r="AH38" i="4"/>
  <c r="U38" i="4"/>
  <c r="AB123" i="4"/>
  <c r="T123" i="4"/>
  <c r="AA123" i="4"/>
  <c r="S123" i="4"/>
  <c r="Z123" i="4"/>
  <c r="X123" i="4"/>
  <c r="W123" i="4"/>
  <c r="AD123" i="4"/>
  <c r="V123" i="4"/>
  <c r="U123" i="4"/>
  <c r="AE123" i="4" s="1"/>
  <c r="AC123" i="4"/>
  <c r="Y123" i="4"/>
  <c r="AB121" i="4"/>
  <c r="AA121" i="4"/>
  <c r="S121" i="4"/>
  <c r="Z121" i="4"/>
  <c r="X121" i="4"/>
  <c r="W121" i="4"/>
  <c r="AD121" i="4"/>
  <c r="V121" i="4"/>
  <c r="U121" i="4"/>
  <c r="AE121" i="4" s="1"/>
  <c r="T121" i="4"/>
  <c r="AC121" i="4"/>
  <c r="Y121" i="4"/>
  <c r="W76" i="4"/>
  <c r="AG38" i="4"/>
  <c r="AJ38" i="4"/>
  <c r="X46" i="4"/>
  <c r="X44" i="4"/>
  <c r="U84" i="4"/>
  <c r="AE24" i="4"/>
  <c r="AF24" i="4" s="1"/>
  <c r="AG24" i="4" s="1"/>
  <c r="U80" i="4"/>
  <c r="AE20" i="4"/>
  <c r="AF20" i="4" s="1"/>
  <c r="Y94" i="4"/>
  <c r="AE39" i="4"/>
  <c r="W39" i="4"/>
  <c r="U39" i="4"/>
  <c r="T39" i="4"/>
  <c r="AB39" i="4"/>
  <c r="Z39" i="4"/>
  <c r="S80" i="4"/>
  <c r="S77" i="4"/>
  <c r="AA70" i="4"/>
  <c r="Y79" i="4"/>
  <c r="AD67" i="4"/>
  <c r="AD76" i="4"/>
  <c r="S68" i="4"/>
  <c r="X38" i="4"/>
  <c r="AC77" i="4"/>
  <c r="W68" i="4"/>
  <c r="V38" i="4"/>
  <c r="Y76" i="4"/>
  <c r="AC80" i="4"/>
  <c r="G71" i="4"/>
  <c r="G48" i="4"/>
  <c r="G13" i="4"/>
  <c r="G42" i="4"/>
  <c r="X77" i="4"/>
  <c r="AD86" i="4"/>
  <c r="V76" i="4"/>
  <c r="AD68" i="4"/>
  <c r="AH284" i="4"/>
  <c r="AJ284" i="4" s="1"/>
  <c r="AK284" i="4" s="1"/>
  <c r="AL284" i="4" s="1"/>
  <c r="AH283" i="4"/>
  <c r="AJ283" i="4" s="1"/>
  <c r="AH171" i="4"/>
  <c r="AJ171" i="4" s="1"/>
  <c r="AK171" i="4" s="1"/>
  <c r="AL171" i="4" s="1"/>
  <c r="U81" i="4"/>
  <c r="AE21" i="4"/>
  <c r="AF21" i="4" s="1"/>
  <c r="AG21" i="4" s="1"/>
  <c r="AH21" i="4" s="1"/>
  <c r="S81" i="4"/>
  <c r="AK308" i="4"/>
  <c r="AL308" i="4" s="1"/>
  <c r="AH266" i="4"/>
  <c r="AJ266" i="4" s="1"/>
  <c r="AK266" i="4" s="1"/>
  <c r="AL266" i="4" s="1"/>
  <c r="AG223" i="4"/>
  <c r="AJ188" i="4"/>
  <c r="AG153" i="4"/>
  <c r="AG187" i="4"/>
  <c r="AK190" i="4"/>
  <c r="AL190" i="4" s="1"/>
  <c r="AG149" i="4"/>
  <c r="AG193" i="4"/>
  <c r="AI130" i="4"/>
  <c r="AK124" i="4"/>
  <c r="AL124" i="4" s="1"/>
  <c r="X94" i="4"/>
  <c r="AC38" i="4"/>
  <c r="W90" i="4"/>
  <c r="W85" i="4"/>
  <c r="W83" i="4"/>
  <c r="W74" i="4"/>
  <c r="Z44" i="4"/>
  <c r="Z46" i="4"/>
  <c r="AE16" i="4"/>
  <c r="AF16" i="4" s="1"/>
  <c r="U76" i="4"/>
  <c r="AE9" i="4"/>
  <c r="AF9" i="4" s="1"/>
  <c r="AG9" i="4" s="1"/>
  <c r="AH9" i="4" s="1"/>
  <c r="U69" i="4"/>
  <c r="S92" i="4"/>
  <c r="AA38" i="4"/>
  <c r="AA88" i="4"/>
  <c r="AA85" i="4"/>
  <c r="AA83" i="4"/>
  <c r="AA76" i="4"/>
  <c r="S70" i="4"/>
  <c r="V66" i="4"/>
  <c r="X74" i="4"/>
  <c r="AA68" i="4"/>
  <c r="W66" i="4"/>
  <c r="AI38" i="4"/>
  <c r="Y86" i="4"/>
  <c r="P71" i="4"/>
  <c r="P42" i="4"/>
  <c r="P48" i="4"/>
  <c r="P13" i="4"/>
  <c r="L71" i="4"/>
  <c r="L48" i="4"/>
  <c r="L42" i="4"/>
  <c r="L13" i="4"/>
  <c r="Y67" i="4"/>
  <c r="T11" i="4"/>
  <c r="AD94" i="4"/>
  <c r="Y92" i="4"/>
  <c r="Y85" i="4"/>
  <c r="X76" i="4"/>
  <c r="V83" i="4"/>
  <c r="V67" i="4"/>
  <c r="Z83" i="4"/>
  <c r="Y66" i="4"/>
  <c r="AH289" i="4"/>
  <c r="AJ289" i="4" s="1"/>
  <c r="AK221" i="4"/>
  <c r="AL221" i="4" s="1"/>
  <c r="S84" i="4"/>
  <c r="AD85" i="4"/>
  <c r="AH288" i="4"/>
  <c r="AJ288" i="4" s="1"/>
  <c r="AH301" i="4"/>
  <c r="AJ301" i="4" s="1"/>
  <c r="AK301" i="4" s="1"/>
  <c r="AL301" i="4" s="1"/>
  <c r="AH272" i="4"/>
  <c r="AJ272" i="4" s="1"/>
  <c r="AH307" i="4"/>
  <c r="AJ307" i="4" s="1"/>
  <c r="AK279" i="4"/>
  <c r="AL279" i="4" s="1"/>
  <c r="AH267" i="4"/>
  <c r="AJ267" i="4" s="1"/>
  <c r="AH244" i="4"/>
  <c r="AJ244" i="4" s="1"/>
  <c r="AK244" i="4" s="1"/>
  <c r="AL244" i="4" s="1"/>
  <c r="AH319" i="4"/>
  <c r="AJ319" i="4" s="1"/>
  <c r="AK319" i="4" s="1"/>
  <c r="AL319" i="4" s="1"/>
  <c r="AI220" i="4"/>
  <c r="AH174" i="4"/>
  <c r="AJ174" i="4" s="1"/>
  <c r="AG181" i="4"/>
  <c r="AG145" i="4"/>
  <c r="AI185" i="4"/>
  <c r="AJ192" i="4"/>
  <c r="AK192" i="4" s="1"/>
  <c r="AL192" i="4" s="1"/>
  <c r="AG147" i="4"/>
  <c r="Z38" i="4"/>
  <c r="AK38" i="4"/>
  <c r="Y90" i="4"/>
  <c r="X86" i="4"/>
  <c r="Z119" i="4"/>
  <c r="X119" i="4"/>
  <c r="W119" i="4"/>
  <c r="AD119" i="4"/>
  <c r="V119" i="4"/>
  <c r="AB119" i="4"/>
  <c r="AA119" i="4"/>
  <c r="T119" i="4"/>
  <c r="U119" i="4"/>
  <c r="AE119" i="4" s="1"/>
  <c r="S119" i="4"/>
  <c r="AC119" i="4"/>
  <c r="Y119" i="4"/>
  <c r="W72" i="4"/>
  <c r="V88" i="4"/>
  <c r="Y46" i="4"/>
  <c r="Y44" i="4"/>
  <c r="U86" i="4"/>
  <c r="AE26" i="4"/>
  <c r="AF26" i="4" s="1"/>
  <c r="AA92" i="4"/>
  <c r="S88" i="4"/>
  <c r="S85" i="4"/>
  <c r="S83" i="4"/>
  <c r="S76" i="4"/>
  <c r="AA69" i="4"/>
  <c r="U68" i="4"/>
  <c r="AE8" i="4"/>
  <c r="AB46" i="4"/>
  <c r="AB44" i="4"/>
  <c r="AB38" i="4"/>
  <c r="Y39" i="4"/>
  <c r="V79" i="4"/>
  <c r="V70" i="4"/>
  <c r="S67" i="4"/>
  <c r="V68" i="4"/>
  <c r="Z69" i="4"/>
  <c r="V94" i="4"/>
  <c r="Z81" i="4"/>
  <c r="Z90" i="4"/>
  <c r="AD74" i="4"/>
  <c r="AF32" i="4"/>
  <c r="X66" i="4"/>
  <c r="X11" i="4"/>
  <c r="Y83" i="4"/>
  <c r="AH321" i="4"/>
  <c r="AJ321" i="4" s="1"/>
  <c r="AJ151" i="4"/>
  <c r="AK151" i="4" s="1"/>
  <c r="AL151" i="4" s="1"/>
  <c r="S86" i="4"/>
  <c r="X69" i="4"/>
  <c r="AH291" i="4"/>
  <c r="AJ291" i="4" s="1"/>
  <c r="AH280" i="4"/>
  <c r="AJ280" i="4" s="1"/>
  <c r="AH277" i="4"/>
  <c r="AJ277" i="4" s="1"/>
  <c r="AH305" i="4"/>
  <c r="AJ305" i="4" s="1"/>
  <c r="AK305" i="4" s="1"/>
  <c r="AL305" i="4" s="1"/>
  <c r="AK324" i="4"/>
  <c r="AL324" i="4" s="1"/>
  <c r="AH281" i="4"/>
  <c r="AJ281" i="4" s="1"/>
  <c r="AI297" i="4"/>
  <c r="AI323" i="4"/>
  <c r="AK300" i="4"/>
  <c r="AL300" i="4" s="1"/>
  <c r="AH325" i="4"/>
  <c r="AJ325" i="4" s="1"/>
  <c r="AH293" i="4"/>
  <c r="AJ293" i="4" s="1"/>
  <c r="AK293" i="4" s="1"/>
  <c r="AL293" i="4" s="1"/>
  <c r="AI267" i="4"/>
  <c r="AK269" i="4"/>
  <c r="AL269" i="4" s="1"/>
  <c r="AI295" i="4"/>
  <c r="AI234" i="4"/>
  <c r="AH229" i="4"/>
  <c r="AJ229" i="4" s="1"/>
  <c r="AH233" i="4"/>
  <c r="AJ233" i="4" s="1"/>
  <c r="AK233" i="4" s="1"/>
  <c r="AL233" i="4" s="1"/>
  <c r="AK184" i="4"/>
  <c r="AL184" i="4" s="1"/>
  <c r="AI176" i="4"/>
  <c r="AK180" i="4"/>
  <c r="AL180" i="4" s="1"/>
  <c r="AH178" i="4"/>
  <c r="AJ178" i="4" s="1"/>
  <c r="AK178" i="4" s="1"/>
  <c r="AL178" i="4" s="1"/>
  <c r="AI126" i="4"/>
  <c r="AJ39" i="4"/>
  <c r="AG39" i="4"/>
  <c r="Y142" i="4"/>
  <c r="X142" i="4"/>
  <c r="AC142" i="4"/>
  <c r="U142" i="4"/>
  <c r="AE142" i="4" s="1"/>
  <c r="W142" i="4"/>
  <c r="V142" i="4"/>
  <c r="T142" i="4"/>
  <c r="S142" i="4"/>
  <c r="AD142" i="4"/>
  <c r="AB142" i="4"/>
  <c r="AA142" i="4"/>
  <c r="Z142" i="4"/>
  <c r="AB122" i="4"/>
  <c r="T122" i="4"/>
  <c r="AA122" i="4"/>
  <c r="S122" i="4"/>
  <c r="Z122" i="4"/>
  <c r="X122" i="4"/>
  <c r="W122" i="4"/>
  <c r="AD122" i="4"/>
  <c r="V122" i="4"/>
  <c r="U122" i="4"/>
  <c r="AE122" i="4" s="1"/>
  <c r="AC122" i="4"/>
  <c r="Y122" i="4"/>
  <c r="AA120" i="4"/>
  <c r="S120" i="4"/>
  <c r="Z120" i="4"/>
  <c r="X120" i="4"/>
  <c r="W120" i="4"/>
  <c r="AD120" i="4"/>
  <c r="V120" i="4"/>
  <c r="AC120" i="4"/>
  <c r="U120" i="4"/>
  <c r="AE120" i="4" s="1"/>
  <c r="AB120" i="4"/>
  <c r="Y120" i="4"/>
  <c r="T120" i="4"/>
  <c r="W79" i="4"/>
  <c r="W70" i="4"/>
  <c r="V84" i="4"/>
  <c r="U83" i="4"/>
  <c r="AE23" i="4"/>
  <c r="U79" i="4"/>
  <c r="AE19" i="4"/>
  <c r="U74" i="4"/>
  <c r="AE14" i="4"/>
  <c r="AF14" i="4" s="1"/>
  <c r="AG34" i="4"/>
  <c r="AA79" i="4"/>
  <c r="AA74" i="4"/>
  <c r="S69" i="4"/>
  <c r="Y74" i="4"/>
  <c r="V90" i="4"/>
  <c r="AD72" i="4"/>
  <c r="AC68" i="4"/>
  <c r="AC39" i="4"/>
  <c r="AK39" i="4"/>
  <c r="V69" i="4"/>
  <c r="W94" i="4"/>
  <c r="AC83" i="4"/>
  <c r="AA67" i="4"/>
  <c r="Z85" i="4"/>
  <c r="X67" i="4"/>
  <c r="Y72" i="4"/>
  <c r="AD79" i="4"/>
  <c r="X72" i="4"/>
  <c r="AE37" i="4"/>
  <c r="AE97" i="4" s="1"/>
  <c r="X92" i="4"/>
  <c r="X68" i="4"/>
  <c r="AH303" i="4"/>
  <c r="AJ303" i="4" s="1"/>
  <c r="AH253" i="4"/>
  <c r="AJ253" i="4" s="1"/>
  <c r="AK253" i="4" s="1"/>
  <c r="AL253" i="4" s="1"/>
  <c r="AK261" i="4"/>
  <c r="AL261" i="4" s="1"/>
  <c r="AJ172" i="4"/>
  <c r="AC46" i="4"/>
  <c r="AC44" i="4"/>
  <c r="AD80" i="4"/>
  <c r="AH323" i="4"/>
  <c r="AJ323" i="4" s="1"/>
  <c r="AJ263" i="4"/>
  <c r="AH295" i="4"/>
  <c r="AJ295" i="4" s="1"/>
  <c r="AH228" i="4"/>
  <c r="AJ228" i="4" s="1"/>
  <c r="AK228" i="4" s="1"/>
  <c r="AL228" i="4" s="1"/>
  <c r="AI280" i="4"/>
  <c r="AJ176" i="4"/>
  <c r="AH183" i="4"/>
  <c r="AJ183" i="4" s="1"/>
  <c r="AK183" i="4" s="1"/>
  <c r="AL183" i="4" s="1"/>
  <c r="AH237" i="4"/>
  <c r="AJ237" i="4" s="1"/>
  <c r="AJ135" i="4"/>
  <c r="AK135" i="4" s="1"/>
  <c r="AL135" i="4" s="1"/>
  <c r="AH179" i="4"/>
  <c r="AJ179" i="4" s="1"/>
  <c r="AK179" i="4" s="1"/>
  <c r="AL179" i="4" s="1"/>
  <c r="AJ156" i="4"/>
  <c r="AK156" i="4" s="1"/>
  <c r="AL156" i="4" s="1"/>
  <c r="W38" i="4"/>
  <c r="X84" i="4"/>
  <c r="X90" i="4"/>
  <c r="W86" i="4"/>
  <c r="W84" i="4"/>
  <c r="W81" i="4"/>
  <c r="W69" i="4"/>
  <c r="AA44" i="4"/>
  <c r="AA46" i="4"/>
  <c r="AF39" i="4"/>
  <c r="U90" i="4"/>
  <c r="AE30" i="4"/>
  <c r="AF30" i="4" s="1"/>
  <c r="S79" i="4"/>
  <c r="S74" i="4"/>
  <c r="Y81" i="4"/>
  <c r="R71" i="4"/>
  <c r="R48" i="4"/>
  <c r="R42" i="4"/>
  <c r="R13" i="4"/>
  <c r="X81" i="4"/>
  <c r="Q42" i="4"/>
  <c r="Q71" i="4"/>
  <c r="Q48" i="4"/>
  <c r="Q13" i="4"/>
  <c r="AC85" i="4"/>
  <c r="Y88" i="4"/>
  <c r="AD84" i="4"/>
  <c r="Z66" i="4"/>
  <c r="Z11" i="4"/>
  <c r="S66" i="4"/>
  <c r="S11" i="4"/>
  <c r="AC84" i="4"/>
  <c r="J48" i="4"/>
  <c r="J71" i="4"/>
  <c r="J42" i="4"/>
  <c r="J13" i="4"/>
  <c r="Z80" i="4"/>
  <c r="V72" i="4"/>
  <c r="Z70" i="4"/>
  <c r="X83" i="4"/>
  <c r="S90" i="4"/>
  <c r="AH297" i="4"/>
  <c r="AJ297" i="4" s="1"/>
  <c r="Y249" i="4"/>
  <c r="X249" i="4"/>
  <c r="AC249" i="4"/>
  <c r="U249" i="4"/>
  <c r="AE249" i="4" s="1"/>
  <c r="T249" i="4"/>
  <c r="S249" i="4"/>
  <c r="AD249" i="4"/>
  <c r="AB249" i="4"/>
  <c r="AA249" i="4"/>
  <c r="Z249" i="4"/>
  <c r="W249" i="4"/>
  <c r="V249" i="4"/>
  <c r="AI321" i="4"/>
  <c r="AI289" i="4"/>
  <c r="AK316" i="4"/>
  <c r="AL316" i="4" s="1"/>
  <c r="AH299" i="4"/>
  <c r="AJ299" i="4" s="1"/>
  <c r="AK299" i="4" s="1"/>
  <c r="AL299" i="4" s="1"/>
  <c r="AH317" i="4"/>
  <c r="AJ317" i="4" s="1"/>
  <c r="AH311" i="4"/>
  <c r="AJ311" i="4" s="1"/>
  <c r="AJ241" i="4"/>
  <c r="AK241" i="4" s="1"/>
  <c r="AL241" i="4" s="1"/>
  <c r="AI303" i="4"/>
  <c r="AK264" i="4"/>
  <c r="AL264" i="4" s="1"/>
  <c r="AI263" i="4"/>
  <c r="AH276" i="4"/>
  <c r="AJ276" i="4" s="1"/>
  <c r="AK276" i="4" s="1"/>
  <c r="AL276" i="4" s="1"/>
  <c r="AK260" i="4"/>
  <c r="AL260" i="4" s="1"/>
  <c r="AJ220" i="4"/>
  <c r="AH225" i="4"/>
  <c r="AJ225" i="4" s="1"/>
  <c r="AH246" i="4"/>
  <c r="AJ246" i="4" s="1"/>
  <c r="AK246" i="4" s="1"/>
  <c r="AL246" i="4" s="1"/>
  <c r="AH262" i="4"/>
  <c r="AJ262" i="4" s="1"/>
  <c r="AK262" i="4" s="1"/>
  <c r="AL262" i="4" s="1"/>
  <c r="AI174" i="4"/>
  <c r="AH215" i="4"/>
  <c r="AJ215" i="4" s="1"/>
  <c r="AJ152" i="4"/>
  <c r="AK152" i="4" s="1"/>
  <c r="AL152" i="4" s="1"/>
  <c r="AJ159" i="4"/>
  <c r="AK159" i="4" s="1"/>
  <c r="AL159" i="4" s="1"/>
  <c r="AH175" i="4"/>
  <c r="AJ175" i="4" s="1"/>
  <c r="AK175" i="4" s="1"/>
  <c r="AL175" i="4" s="1"/>
  <c r="AH126" i="4"/>
  <c r="AJ126" i="4" s="1"/>
  <c r="AH148" i="4"/>
  <c r="AJ148" i="4" s="1"/>
  <c r="AK148" i="4" s="1"/>
  <c r="AL148" i="4" s="1"/>
  <c r="AH130" i="4"/>
  <c r="AJ130" i="4" s="1"/>
  <c r="AH150" i="4"/>
  <c r="AJ150" i="4" s="1"/>
  <c r="S94" i="4"/>
  <c r="AF139" i="4"/>
  <c r="AG139" i="4" s="1"/>
  <c r="AD46" i="4"/>
  <c r="AD44" i="4"/>
  <c r="X88" i="4"/>
  <c r="Y143" i="4"/>
  <c r="X143" i="4"/>
  <c r="AC143" i="4"/>
  <c r="U143" i="4"/>
  <c r="AE143" i="4" s="1"/>
  <c r="AD143" i="4"/>
  <c r="AB143" i="4"/>
  <c r="AA143" i="4"/>
  <c r="Z143" i="4"/>
  <c r="W143" i="4"/>
  <c r="V143" i="4"/>
  <c r="T143" i="4"/>
  <c r="S143" i="4"/>
  <c r="AC138" i="4"/>
  <c r="U138" i="4"/>
  <c r="AE138" i="4" s="1"/>
  <c r="AB138" i="4"/>
  <c r="T138" i="4"/>
  <c r="Y138" i="4"/>
  <c r="AD138" i="4"/>
  <c r="AA138" i="4"/>
  <c r="Z138" i="4"/>
  <c r="X138" i="4"/>
  <c r="W138" i="4"/>
  <c r="V138" i="4"/>
  <c r="S138" i="4"/>
  <c r="AE38" i="4"/>
  <c r="AE41" i="4"/>
  <c r="U46" i="4"/>
  <c r="U44" i="4"/>
  <c r="AD38" i="4"/>
  <c r="U85" i="4"/>
  <c r="AE25" i="4"/>
  <c r="AE12" i="4"/>
  <c r="AF12" i="4" s="1"/>
  <c r="U72" i="4"/>
  <c r="AA86" i="4"/>
  <c r="AA84" i="4"/>
  <c r="AA81" i="4"/>
  <c r="AA72" i="4"/>
  <c r="Y84" i="4"/>
  <c r="Y80" i="4"/>
  <c r="Y70" i="4"/>
  <c r="X80" i="4"/>
  <c r="X70" i="4"/>
  <c r="AD66" i="4"/>
  <c r="AD11" i="4"/>
  <c r="N71" i="4"/>
  <c r="N48" i="4"/>
  <c r="N13" i="4"/>
  <c r="N42" i="4"/>
  <c r="U67" i="4"/>
  <c r="AE7" i="4"/>
  <c r="AF7" i="4" s="1"/>
  <c r="AG7" i="4" s="1"/>
  <c r="AH7" i="4" s="1"/>
  <c r="W67" i="4"/>
  <c r="AA66" i="4"/>
  <c r="AA11" i="4"/>
  <c r="AD81" i="4"/>
  <c r="AD70" i="4"/>
  <c r="Z74" i="4"/>
  <c r="I71" i="4"/>
  <c r="I42" i="4"/>
  <c r="I48" i="4"/>
  <c r="I13" i="4"/>
  <c r="AC79" i="4"/>
  <c r="AC81" i="4"/>
  <c r="AK259" i="4" l="1"/>
  <c r="AL259" i="4" s="1"/>
  <c r="AL50" i="5"/>
  <c r="AE96" i="4"/>
  <c r="AJ257" i="4"/>
  <c r="AK257" i="4" s="1"/>
  <c r="AL257" i="4" s="1"/>
  <c r="AK285" i="4"/>
  <c r="AL285" i="4" s="1"/>
  <c r="AK150" i="4"/>
  <c r="AL150" i="4" s="1"/>
  <c r="AK213" i="4"/>
  <c r="AL213" i="4" s="1"/>
  <c r="AK254" i="4"/>
  <c r="AL254" i="4" s="1"/>
  <c r="AK272" i="4"/>
  <c r="AL272" i="4" s="1"/>
  <c r="AK327" i="4"/>
  <c r="AL327" i="4" s="1"/>
  <c r="AK311" i="4"/>
  <c r="AL311" i="4" s="1"/>
  <c r="AK325" i="4"/>
  <c r="AL325" i="4" s="1"/>
  <c r="AK229" i="4"/>
  <c r="AL229" i="4" s="1"/>
  <c r="AJ231" i="4"/>
  <c r="AK231" i="4" s="1"/>
  <c r="AL231" i="4" s="1"/>
  <c r="AK263" i="4"/>
  <c r="AL263" i="4" s="1"/>
  <c r="AK315" i="4"/>
  <c r="AL315" i="4" s="1"/>
  <c r="AJ214" i="4"/>
  <c r="AK214" i="4" s="1"/>
  <c r="AL214" i="4" s="1"/>
  <c r="AJ282" i="4"/>
  <c r="AK282" i="4" s="1"/>
  <c r="AL282" i="4" s="1"/>
  <c r="AK277" i="4"/>
  <c r="AL277" i="4" s="1"/>
  <c r="AK271" i="4"/>
  <c r="AL271" i="4" s="1"/>
  <c r="AJ160" i="4"/>
  <c r="AK160" i="4" s="1"/>
  <c r="AL160" i="4" s="1"/>
  <c r="AJ247" i="4"/>
  <c r="AK247" i="4" s="1"/>
  <c r="AL247" i="4" s="1"/>
  <c r="AK163" i="4"/>
  <c r="AL163" i="4" s="1"/>
  <c r="AK129" i="4"/>
  <c r="AL129" i="4" s="1"/>
  <c r="AK230" i="4"/>
  <c r="AL230" i="4" s="1"/>
  <c r="AJ134" i="4"/>
  <c r="AK134" i="4" s="1"/>
  <c r="AL134" i="4" s="1"/>
  <c r="AE47" i="4"/>
  <c r="AE98" i="4" s="1"/>
  <c r="AJ166" i="4"/>
  <c r="AK166" i="4" s="1"/>
  <c r="AL166" i="4" s="1"/>
  <c r="AJ141" i="4"/>
  <c r="AK141" i="4" s="1"/>
  <c r="AL141" i="4" s="1"/>
  <c r="AK195" i="4"/>
  <c r="AL195" i="4" s="1"/>
  <c r="AK237" i="4"/>
  <c r="AL237" i="4" s="1"/>
  <c r="AJ204" i="4"/>
  <c r="AK204" i="4" s="1"/>
  <c r="AL204" i="4" s="1"/>
  <c r="AK307" i="4"/>
  <c r="AL307" i="4" s="1"/>
  <c r="AK177" i="4"/>
  <c r="AL177" i="4" s="1"/>
  <c r="AK320" i="4"/>
  <c r="AL320" i="4" s="1"/>
  <c r="AG222" i="4"/>
  <c r="AH222" i="4" s="1"/>
  <c r="AJ222" i="4" s="1"/>
  <c r="AH212" i="4"/>
  <c r="AJ212" i="4" s="1"/>
  <c r="AK212" i="4" s="1"/>
  <c r="AL212" i="4" s="1"/>
  <c r="AK225" i="4"/>
  <c r="AL225" i="4" s="1"/>
  <c r="AK215" i="4"/>
  <c r="AL215" i="4" s="1"/>
  <c r="AK202" i="4"/>
  <c r="AL202" i="4" s="1"/>
  <c r="AJ251" i="4"/>
  <c r="AK251" i="4" s="1"/>
  <c r="AL251" i="4" s="1"/>
  <c r="AJ158" i="4"/>
  <c r="AK158" i="4" s="1"/>
  <c r="AL158" i="4" s="1"/>
  <c r="AK170" i="4"/>
  <c r="AL170" i="4" s="1"/>
  <c r="AK186" i="4"/>
  <c r="AL186" i="4" s="1"/>
  <c r="AH201" i="4"/>
  <c r="AJ201" i="4" s="1"/>
  <c r="AK201" i="4" s="1"/>
  <c r="AL201" i="4" s="1"/>
  <c r="AK126" i="4"/>
  <c r="AL126" i="4" s="1"/>
  <c r="AH298" i="4"/>
  <c r="AJ298" i="4" s="1"/>
  <c r="AK298" i="4" s="1"/>
  <c r="AL298" i="4" s="1"/>
  <c r="AK127" i="4"/>
  <c r="AL127" i="4" s="1"/>
  <c r="AH256" i="4"/>
  <c r="AJ256" i="4" s="1"/>
  <c r="AK256" i="4" s="1"/>
  <c r="AL256" i="4" s="1"/>
  <c r="AK317" i="4"/>
  <c r="AL317" i="4" s="1"/>
  <c r="AF249" i="4"/>
  <c r="AG249" i="4" s="1"/>
  <c r="AH249" i="4" s="1"/>
  <c r="AK291" i="4"/>
  <c r="AL291" i="4" s="1"/>
  <c r="Z51" i="4"/>
  <c r="H15" i="4"/>
  <c r="H75" i="4" s="1"/>
  <c r="AF36" i="4"/>
  <c r="AF88" i="4" s="1"/>
  <c r="AI140" i="4"/>
  <c r="AC51" i="4"/>
  <c r="AB51" i="4"/>
  <c r="T51" i="4"/>
  <c r="Y71" i="4"/>
  <c r="M15" i="4"/>
  <c r="M75" i="4" s="1"/>
  <c r="AF143" i="4"/>
  <c r="AI143" i="4" s="1"/>
  <c r="V48" i="4"/>
  <c r="AA51" i="4"/>
  <c r="W51" i="4"/>
  <c r="V71" i="4"/>
  <c r="Y48" i="4"/>
  <c r="Y42" i="4"/>
  <c r="V13" i="4"/>
  <c r="V15" i="4" s="1"/>
  <c r="U51" i="4"/>
  <c r="AF120" i="4"/>
  <c r="AI120" i="4" s="1"/>
  <c r="AF123" i="4"/>
  <c r="AG123" i="4" s="1"/>
  <c r="AH123" i="4" s="1"/>
  <c r="AJ123" i="4" s="1"/>
  <c r="W71" i="4"/>
  <c r="V51" i="4"/>
  <c r="W13" i="4"/>
  <c r="W73" i="4" s="1"/>
  <c r="W42" i="4"/>
  <c r="AH10" i="4"/>
  <c r="AH139" i="4"/>
  <c r="AJ139" i="4" s="1"/>
  <c r="AF86" i="4"/>
  <c r="AG26" i="4"/>
  <c r="AG16" i="4"/>
  <c r="AG30" i="4"/>
  <c r="AG14" i="4"/>
  <c r="I73" i="4"/>
  <c r="I15" i="4"/>
  <c r="L73" i="4"/>
  <c r="L15" i="4"/>
  <c r="O15" i="4"/>
  <c r="O73" i="4"/>
  <c r="AH194" i="4"/>
  <c r="AJ194" i="4" s="1"/>
  <c r="AK194" i="4" s="1"/>
  <c r="AL194" i="4" s="1"/>
  <c r="AH238" i="4"/>
  <c r="AJ238" i="4" s="1"/>
  <c r="AK238" i="4" s="1"/>
  <c r="AL238" i="4" s="1"/>
  <c r="U48" i="4"/>
  <c r="U42" i="4"/>
  <c r="U13" i="4"/>
  <c r="U71" i="4"/>
  <c r="AJ6" i="4"/>
  <c r="S71" i="4"/>
  <c r="S48" i="4"/>
  <c r="S42" i="4"/>
  <c r="S13" i="4"/>
  <c r="R73" i="4"/>
  <c r="R15" i="4"/>
  <c r="AE79" i="4"/>
  <c r="AG32" i="4"/>
  <c r="AI139" i="4"/>
  <c r="AK220" i="4"/>
  <c r="AL220" i="4" s="1"/>
  <c r="AH187" i="4"/>
  <c r="AJ187" i="4" s="1"/>
  <c r="AK187" i="4" s="1"/>
  <c r="AL187" i="4" s="1"/>
  <c r="AE81" i="4"/>
  <c r="AI21" i="4"/>
  <c r="AE84" i="4"/>
  <c r="AI24" i="4"/>
  <c r="AH155" i="4"/>
  <c r="AJ155" i="4" s="1"/>
  <c r="AK155" i="4" s="1"/>
  <c r="AL155" i="4" s="1"/>
  <c r="K73" i="4"/>
  <c r="K15" i="4"/>
  <c r="AE94" i="4"/>
  <c r="AK198" i="4"/>
  <c r="AL198" i="4" s="1"/>
  <c r="AK283" i="4"/>
  <c r="AL283" i="4" s="1"/>
  <c r="AI32" i="4"/>
  <c r="AE85" i="4"/>
  <c r="AJ7" i="4"/>
  <c r="AF122" i="4"/>
  <c r="AI122" i="4" s="1"/>
  <c r="AF142" i="4"/>
  <c r="AG142" i="4" s="1"/>
  <c r="AK295" i="4"/>
  <c r="AL295" i="4" s="1"/>
  <c r="AK185" i="4"/>
  <c r="AL185" i="4" s="1"/>
  <c r="AH223" i="4"/>
  <c r="AJ223" i="4" s="1"/>
  <c r="AK223" i="4" s="1"/>
  <c r="AL223" i="4" s="1"/>
  <c r="AF121" i="4"/>
  <c r="AG121" i="4" s="1"/>
  <c r="AH157" i="4"/>
  <c r="AJ157" i="4" s="1"/>
  <c r="AK157" i="4" s="1"/>
  <c r="AL157" i="4" s="1"/>
  <c r="AC48" i="4"/>
  <c r="AC71" i="4"/>
  <c r="AC42" i="4"/>
  <c r="AC13" i="4"/>
  <c r="AB48" i="4"/>
  <c r="AB71" i="4"/>
  <c r="AB42" i="4"/>
  <c r="AB13" i="4"/>
  <c r="AK275" i="4"/>
  <c r="AL275" i="4" s="1"/>
  <c r="AK288" i="4"/>
  <c r="AL288" i="4" s="1"/>
  <c r="AK321" i="4"/>
  <c r="AL321" i="4" s="1"/>
  <c r="Q73" i="4"/>
  <c r="Q15" i="4"/>
  <c r="AE83" i="4"/>
  <c r="AF23" i="4"/>
  <c r="AK130" i="4"/>
  <c r="AL130" i="4" s="1"/>
  <c r="AK189" i="4"/>
  <c r="AL189" i="4" s="1"/>
  <c r="AH218" i="4"/>
  <c r="AJ218" i="4" s="1"/>
  <c r="AK218" i="4" s="1"/>
  <c r="AL218" i="4" s="1"/>
  <c r="AH248" i="4"/>
  <c r="AJ248" i="4" s="1"/>
  <c r="AK248" i="4" s="1"/>
  <c r="AL248" i="4" s="1"/>
  <c r="AK281" i="4"/>
  <c r="AL281" i="4" s="1"/>
  <c r="AK200" i="4"/>
  <c r="AL200" i="4" s="1"/>
  <c r="N73" i="4"/>
  <c r="N15" i="4"/>
  <c r="AD71" i="4"/>
  <c r="AD48" i="4"/>
  <c r="AD42" i="4"/>
  <c r="AD13" i="4"/>
  <c r="J73" i="4"/>
  <c r="J15" i="4"/>
  <c r="AK280" i="4"/>
  <c r="AL280" i="4" s="1"/>
  <c r="AK323" i="4"/>
  <c r="AL323" i="4" s="1"/>
  <c r="AE68" i="4"/>
  <c r="AF8" i="4"/>
  <c r="AI8" i="4" s="1"/>
  <c r="AH145" i="4"/>
  <c r="AJ145" i="4" s="1"/>
  <c r="AK145" i="4" s="1"/>
  <c r="AL145" i="4" s="1"/>
  <c r="P73" i="4"/>
  <c r="P15" i="4"/>
  <c r="AE69" i="4"/>
  <c r="AI9" i="4"/>
  <c r="AH153" i="4"/>
  <c r="AJ153" i="4" s="1"/>
  <c r="AK153" i="4" s="1"/>
  <c r="AL153" i="4" s="1"/>
  <c r="G73" i="4"/>
  <c r="G15" i="4"/>
  <c r="AK132" i="4"/>
  <c r="AL132" i="4" s="1"/>
  <c r="AG17" i="4"/>
  <c r="AF25" i="4"/>
  <c r="AK172" i="4"/>
  <c r="AL172" i="4" s="1"/>
  <c r="AH226" i="4"/>
  <c r="AJ226" i="4" s="1"/>
  <c r="AK226" i="4" s="1"/>
  <c r="AL226" i="4" s="1"/>
  <c r="AK313" i="4"/>
  <c r="AL313" i="4" s="1"/>
  <c r="AF19" i="4"/>
  <c r="AI19" i="4" s="1"/>
  <c r="AE90" i="4"/>
  <c r="AI30" i="4"/>
  <c r="AA71" i="4"/>
  <c r="AA48" i="4"/>
  <c r="AA13" i="4"/>
  <c r="AA42" i="4"/>
  <c r="AK289" i="4"/>
  <c r="AL289" i="4" s="1"/>
  <c r="AF138" i="4"/>
  <c r="AI138" i="4" s="1"/>
  <c r="Z42" i="4"/>
  <c r="Z71" i="4"/>
  <c r="Z48" i="4"/>
  <c r="Z13" i="4"/>
  <c r="AE67" i="4"/>
  <c r="AI7" i="4"/>
  <c r="AG12" i="4"/>
  <c r="AE46" i="4"/>
  <c r="AE44" i="4"/>
  <c r="AH24" i="4"/>
  <c r="AH34" i="4"/>
  <c r="AJ34" i="4" s="1"/>
  <c r="AK176" i="4"/>
  <c r="AL176" i="4" s="1"/>
  <c r="AK267" i="4"/>
  <c r="AL267" i="4" s="1"/>
  <c r="AK297" i="4"/>
  <c r="AL297" i="4" s="1"/>
  <c r="AD51" i="4"/>
  <c r="AH193" i="4"/>
  <c r="AJ193" i="4" s="1"/>
  <c r="AK193" i="4" s="1"/>
  <c r="AL193" i="4" s="1"/>
  <c r="AF41" i="4"/>
  <c r="AF96" i="4" s="1"/>
  <c r="AE70" i="4"/>
  <c r="AI10" i="4"/>
  <c r="AK197" i="4"/>
  <c r="AL197" i="4" s="1"/>
  <c r="S51" i="4"/>
  <c r="AF37" i="4"/>
  <c r="AK234" i="4"/>
  <c r="AL234" i="4" s="1"/>
  <c r="X71" i="4"/>
  <c r="X42" i="4"/>
  <c r="X48" i="4"/>
  <c r="X13" i="4"/>
  <c r="AJ9" i="4"/>
  <c r="AE86" i="4"/>
  <c r="AI26" i="4"/>
  <c r="AH181" i="4"/>
  <c r="AJ181" i="4" s="1"/>
  <c r="AK181" i="4" s="1"/>
  <c r="AL181" i="4" s="1"/>
  <c r="T71" i="4"/>
  <c r="T48" i="4"/>
  <c r="T42" i="4"/>
  <c r="T13" i="4"/>
  <c r="X51" i="4"/>
  <c r="AE76" i="4"/>
  <c r="AI16" i="4"/>
  <c r="AH149" i="4"/>
  <c r="AJ149" i="4" s="1"/>
  <c r="AK149" i="4" s="1"/>
  <c r="AL149" i="4" s="1"/>
  <c r="AK188" i="4"/>
  <c r="AL188" i="4" s="1"/>
  <c r="AG20" i="4"/>
  <c r="AH165" i="4"/>
  <c r="AJ165" i="4" s="1"/>
  <c r="AK165" i="4" s="1"/>
  <c r="AL165" i="4" s="1"/>
  <c r="AH169" i="4"/>
  <c r="AJ169" i="4" s="1"/>
  <c r="AK169" i="4" s="1"/>
  <c r="AL169" i="4" s="1"/>
  <c r="AK222" i="4"/>
  <c r="AL222" i="4" s="1"/>
  <c r="AH147" i="4"/>
  <c r="AJ147" i="4" s="1"/>
  <c r="AK147" i="4" s="1"/>
  <c r="AL147" i="4" s="1"/>
  <c r="AJ21" i="4"/>
  <c r="AE72" i="4"/>
  <c r="AI12" i="4"/>
  <c r="AK174" i="4"/>
  <c r="AL174" i="4" s="1"/>
  <c r="AK303" i="4"/>
  <c r="AL303" i="4" s="1"/>
  <c r="Y51" i="4"/>
  <c r="AE74" i="4"/>
  <c r="AI14" i="4"/>
  <c r="AF119" i="4"/>
  <c r="AI119" i="4" s="1"/>
  <c r="AG28" i="4"/>
  <c r="AE80" i="4"/>
  <c r="AI20" i="4"/>
  <c r="AJ140" i="4"/>
  <c r="AE88" i="4"/>
  <c r="AI28" i="4"/>
  <c r="AE11" i="4"/>
  <c r="AE66" i="4"/>
  <c r="AI6" i="4"/>
  <c r="AE77" i="4"/>
  <c r="AI17" i="4"/>
  <c r="Y73" i="4"/>
  <c r="Y15" i="4"/>
  <c r="AF94" i="4" l="1"/>
  <c r="AI37" i="4"/>
  <c r="AI97" i="4" s="1"/>
  <c r="AF97" i="4"/>
  <c r="AI36" i="4"/>
  <c r="AI79" i="4" s="1"/>
  <c r="AF81" i="4"/>
  <c r="AF70" i="4"/>
  <c r="AF69" i="4"/>
  <c r="AF77" i="4"/>
  <c r="AF74" i="4"/>
  <c r="AF67" i="4"/>
  <c r="AF66" i="4"/>
  <c r="AF92" i="4"/>
  <c r="AF90" i="4"/>
  <c r="AG36" i="4"/>
  <c r="AG66" i="4" s="1"/>
  <c r="AF84" i="4"/>
  <c r="AF47" i="4"/>
  <c r="AF76" i="4"/>
  <c r="AF80" i="4"/>
  <c r="AF72" i="4"/>
  <c r="M18" i="4"/>
  <c r="M22" i="4" s="1"/>
  <c r="H18" i="4"/>
  <c r="H22" i="4" s="1"/>
  <c r="AI249" i="4"/>
  <c r="AK140" i="4"/>
  <c r="AL140" i="4" s="1"/>
  <c r="AG143" i="4"/>
  <c r="AH143" i="4" s="1"/>
  <c r="V73" i="4"/>
  <c r="AG138" i="4"/>
  <c r="AH138" i="4" s="1"/>
  <c r="AJ138" i="4" s="1"/>
  <c r="AK138" i="4" s="1"/>
  <c r="AL138" i="4" s="1"/>
  <c r="W15" i="4"/>
  <c r="W18" i="4" s="1"/>
  <c r="AG120" i="4"/>
  <c r="AH120" i="4" s="1"/>
  <c r="AG122" i="4"/>
  <c r="AH122" i="4" s="1"/>
  <c r="AI123" i="4"/>
  <c r="AK123" i="4" s="1"/>
  <c r="AL123" i="4" s="1"/>
  <c r="AH142" i="4"/>
  <c r="AJ142" i="4" s="1"/>
  <c r="AH121" i="4"/>
  <c r="AJ121" i="4" s="1"/>
  <c r="AH26" i="4"/>
  <c r="Y75" i="4"/>
  <c r="Y18" i="4"/>
  <c r="AI74" i="4"/>
  <c r="AH20" i="4"/>
  <c r="AJ20" i="4" s="1"/>
  <c r="AI142" i="4"/>
  <c r="J75" i="4"/>
  <c r="J18" i="4"/>
  <c r="AK34" i="4"/>
  <c r="I75" i="4"/>
  <c r="I18" i="4"/>
  <c r="AE51" i="4"/>
  <c r="T73" i="4"/>
  <c r="T15" i="4"/>
  <c r="M40" i="4"/>
  <c r="AK9" i="4"/>
  <c r="AC73" i="4"/>
  <c r="AC15" i="4"/>
  <c r="AK21" i="4"/>
  <c r="AH14" i="4"/>
  <c r="AH12" i="4"/>
  <c r="AF85" i="4"/>
  <c r="AG25" i="4"/>
  <c r="AI25" i="4"/>
  <c r="K75" i="4"/>
  <c r="K18" i="4"/>
  <c r="U73" i="4"/>
  <c r="U15" i="4"/>
  <c r="O18" i="4"/>
  <c r="O75" i="4"/>
  <c r="AF68" i="4"/>
  <c r="AG8" i="4"/>
  <c r="AI121" i="4"/>
  <c r="X73" i="4"/>
  <c r="X15" i="4"/>
  <c r="AG37" i="4"/>
  <c r="AG97" i="4" s="1"/>
  <c r="AK7" i="4"/>
  <c r="V75" i="4"/>
  <c r="V18" i="4"/>
  <c r="AH17" i="4"/>
  <c r="P75" i="4"/>
  <c r="P18" i="4"/>
  <c r="N75" i="4"/>
  <c r="N18" i="4"/>
  <c r="AF83" i="4"/>
  <c r="AG23" i="4"/>
  <c r="AG119" i="4"/>
  <c r="AH30" i="4"/>
  <c r="AK6" i="4"/>
  <c r="AI11" i="4"/>
  <c r="AH28" i="4"/>
  <c r="AD73" i="4"/>
  <c r="AD15" i="4"/>
  <c r="AI23" i="4"/>
  <c r="AI92" i="4"/>
  <c r="R75" i="4"/>
  <c r="R18" i="4"/>
  <c r="AJ24" i="4"/>
  <c r="AK24" i="4" s="1"/>
  <c r="L75" i="4"/>
  <c r="L18" i="4"/>
  <c r="AJ10" i="4"/>
  <c r="AK10" i="4" s="1"/>
  <c r="AH32" i="4"/>
  <c r="AJ32" i="4" s="1"/>
  <c r="AF46" i="4"/>
  <c r="AF44" i="4"/>
  <c r="AG41" i="4"/>
  <c r="Z73" i="4"/>
  <c r="Z15" i="4"/>
  <c r="AA73" i="4"/>
  <c r="AA15" i="4"/>
  <c r="AF79" i="4"/>
  <c r="AG19" i="4"/>
  <c r="G75" i="4"/>
  <c r="G18" i="4"/>
  <c r="H40" i="4"/>
  <c r="AB73" i="4"/>
  <c r="AB15" i="4"/>
  <c r="AH16" i="4"/>
  <c r="AE13" i="4"/>
  <c r="AE71" i="4"/>
  <c r="AE48" i="4"/>
  <c r="AE42" i="4"/>
  <c r="AF11" i="4"/>
  <c r="AJ249" i="4"/>
  <c r="AK249" i="4" s="1"/>
  <c r="AL249" i="4" s="1"/>
  <c r="AI41" i="4"/>
  <c r="Q75" i="4"/>
  <c r="Q18" i="4"/>
  <c r="AK139" i="4"/>
  <c r="AL139" i="4" s="1"/>
  <c r="S73" i="4"/>
  <c r="S15" i="4"/>
  <c r="AI70" i="4" l="1"/>
  <c r="AI72" i="4"/>
  <c r="AI80" i="4"/>
  <c r="AI69" i="4"/>
  <c r="AI66" i="4"/>
  <c r="AI77" i="4"/>
  <c r="AI90" i="4"/>
  <c r="AI96" i="4"/>
  <c r="AI84" i="4"/>
  <c r="M118" i="4"/>
  <c r="AI76" i="4"/>
  <c r="AI81" i="4"/>
  <c r="M78" i="4"/>
  <c r="AI86" i="4"/>
  <c r="AI67" i="4"/>
  <c r="AI94" i="4"/>
  <c r="AI88" i="4"/>
  <c r="AI68" i="4"/>
  <c r="AH36" i="4"/>
  <c r="AH70" i="4" s="1"/>
  <c r="AG69" i="4"/>
  <c r="AG90" i="4"/>
  <c r="AG77" i="4"/>
  <c r="AG81" i="4"/>
  <c r="AG84" i="4"/>
  <c r="AG92" i="4"/>
  <c r="AG72" i="4"/>
  <c r="AG80" i="4"/>
  <c r="AG96" i="4"/>
  <c r="AG67" i="4"/>
  <c r="AG88" i="4"/>
  <c r="AG70" i="4"/>
  <c r="AG74" i="4"/>
  <c r="AG76" i="4"/>
  <c r="AG94" i="4"/>
  <c r="AG86" i="4"/>
  <c r="AI47" i="4"/>
  <c r="AI98" i="4" s="1"/>
  <c r="AF98" i="4"/>
  <c r="M136" i="4"/>
  <c r="M137" i="4" s="1"/>
  <c r="AF51" i="4"/>
  <c r="H78" i="4"/>
  <c r="H118" i="4"/>
  <c r="AG47" i="4"/>
  <c r="AG98" i="4" s="1"/>
  <c r="AJ143" i="4"/>
  <c r="AK143" i="4" s="1"/>
  <c r="AL143" i="4" s="1"/>
  <c r="W75" i="4"/>
  <c r="AJ120" i="4"/>
  <c r="AK120" i="4" s="1"/>
  <c r="AL120" i="4" s="1"/>
  <c r="AJ122" i="4"/>
  <c r="AK122" i="4" s="1"/>
  <c r="AL122" i="4" s="1"/>
  <c r="AH94" i="4"/>
  <c r="AH74" i="4"/>
  <c r="AJ14" i="4"/>
  <c r="AJ30" i="4"/>
  <c r="AH88" i="4"/>
  <c r="AH77" i="4"/>
  <c r="S75" i="4"/>
  <c r="S18" i="4"/>
  <c r="G78" i="4"/>
  <c r="G118" i="4"/>
  <c r="G136" i="4" s="1"/>
  <c r="G40" i="4"/>
  <c r="G22" i="4"/>
  <c r="K78" i="4"/>
  <c r="K118" i="4"/>
  <c r="K40" i="4"/>
  <c r="K22" i="4"/>
  <c r="I118" i="4"/>
  <c r="I78" i="4"/>
  <c r="I40" i="4"/>
  <c r="I22" i="4"/>
  <c r="AL24" i="4"/>
  <c r="AI83" i="4"/>
  <c r="AJ28" i="4"/>
  <c r="P118" i="4"/>
  <c r="P78" i="4"/>
  <c r="P40" i="4"/>
  <c r="P22" i="4"/>
  <c r="AL7" i="4"/>
  <c r="AG68" i="4"/>
  <c r="AH8" i="4"/>
  <c r="AG11" i="4"/>
  <c r="AJ12" i="4"/>
  <c r="AK142" i="4"/>
  <c r="AL142" i="4" s="1"/>
  <c r="AB75" i="4"/>
  <c r="AB18" i="4"/>
  <c r="AG79" i="4"/>
  <c r="AH19" i="4"/>
  <c r="AH79" i="4" s="1"/>
  <c r="AG46" i="4"/>
  <c r="AG44" i="4"/>
  <c r="AH41" i="4"/>
  <c r="AH96" i="4" s="1"/>
  <c r="L78" i="4"/>
  <c r="L40" i="4"/>
  <c r="L118" i="4"/>
  <c r="L136" i="4" s="1"/>
  <c r="L22" i="4"/>
  <c r="AD75" i="4"/>
  <c r="AD18" i="4"/>
  <c r="AH37" i="4"/>
  <c r="AH97" i="4" s="1"/>
  <c r="AI85" i="4"/>
  <c r="AL9" i="4"/>
  <c r="AL34" i="4"/>
  <c r="AH80" i="4"/>
  <c r="AJ26" i="4"/>
  <c r="AE15" i="4"/>
  <c r="AE73" i="4"/>
  <c r="W40" i="4"/>
  <c r="W78" i="4"/>
  <c r="W22" i="4"/>
  <c r="AI71" i="4"/>
  <c r="AI48" i="4"/>
  <c r="AI42" i="4"/>
  <c r="AI13" i="4"/>
  <c r="AH119" i="4"/>
  <c r="AJ119" i="4" s="1"/>
  <c r="AK119" i="4" s="1"/>
  <c r="AL119" i="4" s="1"/>
  <c r="AL10" i="4"/>
  <c r="T75" i="4"/>
  <c r="T18" i="4"/>
  <c r="Q118" i="4"/>
  <c r="Q78" i="4"/>
  <c r="Q40" i="4"/>
  <c r="Q22" i="4"/>
  <c r="AF71" i="4"/>
  <c r="AF42" i="4"/>
  <c r="AF48" i="4"/>
  <c r="AF13" i="4"/>
  <c r="H82" i="4"/>
  <c r="H27" i="4"/>
  <c r="AA75" i="4"/>
  <c r="AA18" i="4"/>
  <c r="AL6" i="4"/>
  <c r="AG83" i="4"/>
  <c r="AH23" i="4"/>
  <c r="AH83" i="4" s="1"/>
  <c r="AJ17" i="4"/>
  <c r="X75" i="4"/>
  <c r="X18" i="4"/>
  <c r="AJ16" i="4"/>
  <c r="R118" i="4"/>
  <c r="R78" i="4"/>
  <c r="R40" i="4"/>
  <c r="R22" i="4"/>
  <c r="O118" i="4"/>
  <c r="O78" i="4"/>
  <c r="O40" i="4"/>
  <c r="O22" i="4"/>
  <c r="AL21" i="4"/>
  <c r="AI44" i="4"/>
  <c r="AI46" i="4"/>
  <c r="Z75" i="4"/>
  <c r="Z18" i="4"/>
  <c r="N118" i="4"/>
  <c r="N78" i="4"/>
  <c r="N40" i="4"/>
  <c r="N22" i="4"/>
  <c r="V78" i="4"/>
  <c r="V40" i="4"/>
  <c r="V22" i="4"/>
  <c r="AK121" i="4"/>
  <c r="AL121" i="4" s="1"/>
  <c r="U18" i="4"/>
  <c r="U75" i="4"/>
  <c r="AG85" i="4"/>
  <c r="AH25" i="4"/>
  <c r="AH85" i="4" s="1"/>
  <c r="AK20" i="4"/>
  <c r="M82" i="4"/>
  <c r="M27" i="4"/>
  <c r="AH69" i="4"/>
  <c r="AH81" i="4"/>
  <c r="AH66" i="4"/>
  <c r="AH67" i="4"/>
  <c r="J118" i="4"/>
  <c r="J78" i="4"/>
  <c r="J40" i="4"/>
  <c r="J22" i="4"/>
  <c r="AK32" i="4"/>
  <c r="AC75" i="4"/>
  <c r="AC18" i="4"/>
  <c r="Y78" i="4"/>
  <c r="Y40" i="4"/>
  <c r="Y22" i="4"/>
  <c r="AI51" i="4" l="1"/>
  <c r="AH92" i="4"/>
  <c r="AH90" i="4"/>
  <c r="AH84" i="4"/>
  <c r="AH86" i="4"/>
  <c r="AH76" i="4"/>
  <c r="AJ36" i="4"/>
  <c r="AJ92" i="4" s="1"/>
  <c r="AG51" i="4"/>
  <c r="AH72" i="4"/>
  <c r="M330" i="4"/>
  <c r="O136" i="4"/>
  <c r="O137" i="4" s="1"/>
  <c r="H136" i="4"/>
  <c r="H137" i="4" s="1"/>
  <c r="S136" i="4"/>
  <c r="K136" i="4"/>
  <c r="K137" i="4" s="1"/>
  <c r="R136" i="4"/>
  <c r="R137" i="4" s="1"/>
  <c r="I136" i="4"/>
  <c r="L137" i="4"/>
  <c r="J136" i="4"/>
  <c r="J137" i="4" s="1"/>
  <c r="P136" i="4"/>
  <c r="P137" i="4" s="1"/>
  <c r="Q136" i="4"/>
  <c r="Q137" i="4" s="1"/>
  <c r="N136" i="4"/>
  <c r="N137" i="4" s="1"/>
  <c r="AH47" i="4"/>
  <c r="AH98" i="4" s="1"/>
  <c r="AJ69" i="4"/>
  <c r="AJ84" i="4"/>
  <c r="AH51" i="4"/>
  <c r="AJ70" i="4"/>
  <c r="AK14" i="4"/>
  <c r="AL14" i="4" s="1"/>
  <c r="AJ90" i="4"/>
  <c r="AK30" i="4"/>
  <c r="AL30" i="4" s="1"/>
  <c r="AJ19" i="4"/>
  <c r="AJ79" i="4" s="1"/>
  <c r="AJ94" i="4"/>
  <c r="AJ81" i="4"/>
  <c r="AJ66" i="4"/>
  <c r="AJ25" i="4"/>
  <c r="AJ85" i="4" s="1"/>
  <c r="T78" i="4"/>
  <c r="T40" i="4"/>
  <c r="T22" i="4"/>
  <c r="AJ86" i="4"/>
  <c r="AK26" i="4"/>
  <c r="L82" i="4"/>
  <c r="L27" i="4"/>
  <c r="P82" i="4"/>
  <c r="P27" i="4"/>
  <c r="Y82" i="4"/>
  <c r="Y27" i="4"/>
  <c r="X78" i="4"/>
  <c r="X40" i="4"/>
  <c r="X22" i="4"/>
  <c r="AJ72" i="4"/>
  <c r="AK12" i="4"/>
  <c r="AH68" i="4"/>
  <c r="AH11" i="4"/>
  <c r="AC78" i="4"/>
  <c r="AC40" i="4"/>
  <c r="AC22" i="4"/>
  <c r="V27" i="4"/>
  <c r="V82" i="4"/>
  <c r="AH44" i="4"/>
  <c r="AH46" i="4"/>
  <c r="AJ8" i="4"/>
  <c r="AJ88" i="4"/>
  <c r="AK28" i="4"/>
  <c r="Z118" i="4"/>
  <c r="G137" i="4"/>
  <c r="X118" i="4"/>
  <c r="AD118" i="4"/>
  <c r="V118" i="4"/>
  <c r="AC118" i="4"/>
  <c r="AB118" i="4"/>
  <c r="W118" i="4"/>
  <c r="AA118" i="4"/>
  <c r="Y118" i="4"/>
  <c r="U118" i="4"/>
  <c r="AE118" i="4" s="1"/>
  <c r="T118" i="4"/>
  <c r="S118" i="4"/>
  <c r="AG71" i="4"/>
  <c r="AG42" i="4"/>
  <c r="AG48" i="4"/>
  <c r="AG13" i="4"/>
  <c r="W82" i="4"/>
  <c r="W27" i="4"/>
  <c r="AL20" i="4"/>
  <c r="AJ23" i="4"/>
  <c r="H87" i="4"/>
  <c r="H29" i="4"/>
  <c r="AJ37" i="4"/>
  <c r="AJ97" i="4" s="1"/>
  <c r="J82" i="4"/>
  <c r="J27" i="4"/>
  <c r="U78" i="4"/>
  <c r="U22" i="4"/>
  <c r="U40" i="4"/>
  <c r="R82" i="4"/>
  <c r="R27" i="4"/>
  <c r="I82" i="4"/>
  <c r="I27" i="4"/>
  <c r="Z78" i="4"/>
  <c r="Z40" i="4"/>
  <c r="Z22" i="4"/>
  <c r="AJ77" i="4"/>
  <c r="AK17" i="4"/>
  <c r="Q82" i="4"/>
  <c r="Q27" i="4"/>
  <c r="AL32" i="4"/>
  <c r="O82" i="4"/>
  <c r="O27" i="4"/>
  <c r="AJ76" i="4"/>
  <c r="AK16" i="4"/>
  <c r="AD78" i="4"/>
  <c r="AD40" i="4"/>
  <c r="AD22" i="4"/>
  <c r="AB78" i="4"/>
  <c r="AB40" i="4"/>
  <c r="AB22" i="4"/>
  <c r="K82" i="4"/>
  <c r="K27" i="4"/>
  <c r="S78" i="4"/>
  <c r="S40" i="4"/>
  <c r="S22" i="4"/>
  <c r="G82" i="4"/>
  <c r="G27" i="4"/>
  <c r="M87" i="4"/>
  <c r="M29" i="4"/>
  <c r="AA78" i="4"/>
  <c r="AA40" i="4"/>
  <c r="AA22" i="4"/>
  <c r="N82" i="4"/>
  <c r="N27" i="4"/>
  <c r="AF73" i="4"/>
  <c r="AF15" i="4"/>
  <c r="AI73" i="4"/>
  <c r="AI15" i="4"/>
  <c r="AE18" i="4"/>
  <c r="AE75" i="4"/>
  <c r="AJ41" i="4"/>
  <c r="AJ96" i="4" s="1"/>
  <c r="AJ67" i="4" l="1"/>
  <c r="AJ74" i="4"/>
  <c r="AK36" i="4"/>
  <c r="AK94" i="4" s="1"/>
  <c r="AJ80" i="4"/>
  <c r="AJ47" i="4"/>
  <c r="AJ98" i="4" s="1"/>
  <c r="P330" i="4"/>
  <c r="L330" i="4"/>
  <c r="N330" i="4"/>
  <c r="AB136" i="4"/>
  <c r="U136" i="4"/>
  <c r="AE136" i="4" s="1"/>
  <c r="R330" i="4"/>
  <c r="O330" i="4"/>
  <c r="K330" i="4"/>
  <c r="J330" i="4"/>
  <c r="Q330" i="4"/>
  <c r="I137" i="4"/>
  <c r="W136" i="4"/>
  <c r="AC136" i="4"/>
  <c r="Y136" i="4"/>
  <c r="X136" i="4"/>
  <c r="H330" i="4"/>
  <c r="AA136" i="4"/>
  <c r="Z136" i="4"/>
  <c r="V136" i="4"/>
  <c r="T136" i="4"/>
  <c r="AD136" i="4"/>
  <c r="AK67" i="4"/>
  <c r="AJ51" i="4"/>
  <c r="AK70" i="4"/>
  <c r="AK80" i="4"/>
  <c r="AK74" i="4"/>
  <c r="AK81" i="4"/>
  <c r="AK66" i="4"/>
  <c r="AK84" i="4"/>
  <c r="AK90" i="4"/>
  <c r="AK19" i="4"/>
  <c r="AK79" i="4" s="1"/>
  <c r="AK25" i="4"/>
  <c r="AK85" i="4" s="1"/>
  <c r="G87" i="4"/>
  <c r="G29" i="4"/>
  <c r="Q87" i="4"/>
  <c r="Q29" i="4"/>
  <c r="AG73" i="4"/>
  <c r="AG15" i="4"/>
  <c r="AF75" i="4"/>
  <c r="AF18" i="4"/>
  <c r="AB82" i="4"/>
  <c r="AB27" i="4"/>
  <c r="AK88" i="4"/>
  <c r="AL28" i="4"/>
  <c r="L87" i="4"/>
  <c r="L29" i="4"/>
  <c r="AA82" i="4"/>
  <c r="AA27" i="4"/>
  <c r="R87" i="4"/>
  <c r="R29" i="4"/>
  <c r="AJ68" i="4"/>
  <c r="AK8" i="4"/>
  <c r="AJ11" i="4"/>
  <c r="AH48" i="4"/>
  <c r="AH71" i="4"/>
  <c r="AH42" i="4"/>
  <c r="AH13" i="4"/>
  <c r="Y87" i="4"/>
  <c r="Y29" i="4"/>
  <c r="AK86" i="4"/>
  <c r="AL26" i="4"/>
  <c r="AJ46" i="4"/>
  <c r="AJ44" i="4"/>
  <c r="AK41" i="4"/>
  <c r="AK96" i="4" s="1"/>
  <c r="S82" i="4"/>
  <c r="S27" i="4"/>
  <c r="AD82" i="4"/>
  <c r="AD27" i="4"/>
  <c r="O29" i="4"/>
  <c r="O87" i="4"/>
  <c r="Z82" i="4"/>
  <c r="Z27" i="4"/>
  <c r="AK37" i="4"/>
  <c r="AK97" i="4" s="1"/>
  <c r="X82" i="4"/>
  <c r="X27" i="4"/>
  <c r="N87" i="4"/>
  <c r="N29" i="4"/>
  <c r="H89" i="4"/>
  <c r="H31" i="4"/>
  <c r="V87" i="4"/>
  <c r="V29" i="4"/>
  <c r="T82" i="4"/>
  <c r="T27" i="4"/>
  <c r="J87" i="4"/>
  <c r="J29" i="4"/>
  <c r="AK77" i="4"/>
  <c r="AL17" i="4"/>
  <c r="AE78" i="4"/>
  <c r="AE40" i="4"/>
  <c r="AE22" i="4"/>
  <c r="M89" i="4"/>
  <c r="M31" i="4"/>
  <c r="U82" i="4"/>
  <c r="U27" i="4"/>
  <c r="W87" i="4"/>
  <c r="W29" i="4"/>
  <c r="AF118" i="4"/>
  <c r="AG118" i="4" s="1"/>
  <c r="AC82" i="4"/>
  <c r="AC27" i="4"/>
  <c r="AK72" i="4"/>
  <c r="AL12" i="4"/>
  <c r="AK76" i="4"/>
  <c r="AL16" i="4"/>
  <c r="AI75" i="4"/>
  <c r="AI18" i="4"/>
  <c r="K87" i="4"/>
  <c r="K29" i="4"/>
  <c r="I87" i="4"/>
  <c r="I29" i="4"/>
  <c r="AJ83" i="4"/>
  <c r="AK23" i="4"/>
  <c r="G330" i="4"/>
  <c r="T137" i="4"/>
  <c r="T330" i="4" s="1"/>
  <c r="S137" i="4"/>
  <c r="S330" i="4" s="1"/>
  <c r="P87" i="4"/>
  <c r="P29" i="4"/>
  <c r="AK92" i="4" l="1"/>
  <c r="AK69" i="4"/>
  <c r="AK47" i="4"/>
  <c r="AK98" i="4" s="1"/>
  <c r="AL19" i="4"/>
  <c r="W137" i="4"/>
  <c r="W330" i="4" s="1"/>
  <c r="AF136" i="4"/>
  <c r="AI136" i="4" s="1"/>
  <c r="X137" i="4"/>
  <c r="X330" i="4" s="1"/>
  <c r="Y137" i="4"/>
  <c r="Y330" i="4" s="1"/>
  <c r="AB137" i="4"/>
  <c r="AB330" i="4" s="1"/>
  <c r="AD137" i="4"/>
  <c r="AD330" i="4" s="1"/>
  <c r="Z137" i="4"/>
  <c r="Z330" i="4" s="1"/>
  <c r="AA137" i="4"/>
  <c r="AA330" i="4" s="1"/>
  <c r="U137" i="4"/>
  <c r="U330" i="4" s="1"/>
  <c r="AC137" i="4"/>
  <c r="AC330" i="4" s="1"/>
  <c r="V137" i="4"/>
  <c r="V330" i="4" s="1"/>
  <c r="I330" i="4"/>
  <c r="AK51" i="4"/>
  <c r="AL47" i="4"/>
  <c r="AI118" i="4"/>
  <c r="AL25" i="4"/>
  <c r="AH118" i="4"/>
  <c r="AJ118" i="4" s="1"/>
  <c r="T87" i="4"/>
  <c r="T29" i="4"/>
  <c r="O89" i="4"/>
  <c r="O31" i="4"/>
  <c r="I89" i="4"/>
  <c r="I31" i="4"/>
  <c r="N89" i="4"/>
  <c r="N31" i="4"/>
  <c r="AD87" i="4"/>
  <c r="AD29" i="4"/>
  <c r="AJ48" i="4"/>
  <c r="AJ71" i="4"/>
  <c r="AJ42" i="4"/>
  <c r="AJ13" i="4"/>
  <c r="AA87" i="4"/>
  <c r="AA29" i="4"/>
  <c r="AF78" i="4"/>
  <c r="AF40" i="4"/>
  <c r="AF22" i="4"/>
  <c r="W89" i="4"/>
  <c r="W31" i="4"/>
  <c r="U87" i="4"/>
  <c r="U29" i="4"/>
  <c r="AK68" i="4"/>
  <c r="AL8" i="4"/>
  <c r="AK11" i="4"/>
  <c r="AK83" i="4"/>
  <c r="AL23" i="4"/>
  <c r="K89" i="4"/>
  <c r="K31" i="4"/>
  <c r="Y89" i="4"/>
  <c r="Y31" i="4"/>
  <c r="P89" i="4"/>
  <c r="P31" i="4"/>
  <c r="AC87" i="4"/>
  <c r="AC29" i="4"/>
  <c r="M91" i="4"/>
  <c r="M33" i="4"/>
  <c r="V89" i="4"/>
  <c r="V31" i="4"/>
  <c r="R89" i="4"/>
  <c r="R31" i="4"/>
  <c r="Q89" i="4"/>
  <c r="Q31" i="4"/>
  <c r="H91" i="4"/>
  <c r="H33" i="4"/>
  <c r="AI78" i="4"/>
  <c r="AI40" i="4"/>
  <c r="AI22" i="4"/>
  <c r="J89" i="4"/>
  <c r="J31" i="4"/>
  <c r="Z87" i="4"/>
  <c r="Z29" i="4"/>
  <c r="AK46" i="4"/>
  <c r="AL41" i="4"/>
  <c r="AK44" i="4"/>
  <c r="AH73" i="4"/>
  <c r="AH15" i="4"/>
  <c r="S87" i="4"/>
  <c r="S29" i="4"/>
  <c r="AE82" i="4"/>
  <c r="AE27" i="4"/>
  <c r="X87" i="4"/>
  <c r="X29" i="4"/>
  <c r="L89" i="4"/>
  <c r="L31" i="4"/>
  <c r="G89" i="4"/>
  <c r="G31" i="4"/>
  <c r="AB87" i="4"/>
  <c r="AB29" i="4"/>
  <c r="AG75" i="4"/>
  <c r="AG18" i="4"/>
  <c r="AG136" i="4" l="1"/>
  <c r="AH136" i="4" s="1"/>
  <c r="AJ136" i="4" s="1"/>
  <c r="AK136" i="4" s="1"/>
  <c r="AL136" i="4" s="1"/>
  <c r="AK118" i="4"/>
  <c r="AL118" i="4" s="1"/>
  <c r="AE137" i="4"/>
  <c r="R91" i="4"/>
  <c r="R33" i="4"/>
  <c r="G91" i="4"/>
  <c r="G33" i="4"/>
  <c r="W91" i="4"/>
  <c r="W33" i="4"/>
  <c r="I91" i="4"/>
  <c r="I33" i="4"/>
  <c r="AE330" i="4"/>
  <c r="V91" i="4"/>
  <c r="V33" i="4"/>
  <c r="Y91" i="4"/>
  <c r="Y33" i="4"/>
  <c r="AK48" i="4"/>
  <c r="AK42" i="4"/>
  <c r="AK71" i="4"/>
  <c r="AK13" i="4"/>
  <c r="AL11" i="4"/>
  <c r="O91" i="4"/>
  <c r="O33" i="4"/>
  <c r="Z89" i="4"/>
  <c r="Z31" i="4"/>
  <c r="AF82" i="4"/>
  <c r="AF27" i="4"/>
  <c r="P91" i="4"/>
  <c r="P33" i="4"/>
  <c r="L91" i="4"/>
  <c r="L33" i="4"/>
  <c r="H93" i="4"/>
  <c r="H35" i="4"/>
  <c r="H216" i="4" s="1"/>
  <c r="H217" i="4" s="1"/>
  <c r="M93" i="4"/>
  <c r="M35" i="4"/>
  <c r="M216" i="4" s="1"/>
  <c r="M217" i="4" s="1"/>
  <c r="AF137" i="4"/>
  <c r="AI137" i="4" s="1"/>
  <c r="AD89" i="4"/>
  <c r="AD31" i="4"/>
  <c r="T89" i="4"/>
  <c r="T31" i="4"/>
  <c r="AG78" i="4"/>
  <c r="AG40" i="4"/>
  <c r="AG22" i="4"/>
  <c r="X89" i="4"/>
  <c r="X31" i="4"/>
  <c r="AH75" i="4"/>
  <c r="AH18" i="4"/>
  <c r="J91" i="4"/>
  <c r="J33" i="4"/>
  <c r="U89" i="4"/>
  <c r="U31" i="4"/>
  <c r="S89" i="4"/>
  <c r="S31" i="4"/>
  <c r="AJ73" i="4"/>
  <c r="AJ15" i="4"/>
  <c r="Q33" i="4"/>
  <c r="Q91" i="4"/>
  <c r="AC89" i="4"/>
  <c r="AC31" i="4"/>
  <c r="K91" i="4"/>
  <c r="K33" i="4"/>
  <c r="AA89" i="4"/>
  <c r="AA31" i="4"/>
  <c r="N91" i="4"/>
  <c r="N33" i="4"/>
  <c r="AB89" i="4"/>
  <c r="AB31" i="4"/>
  <c r="AE87" i="4"/>
  <c r="AE29" i="4"/>
  <c r="AI82" i="4"/>
  <c r="AI27" i="4"/>
  <c r="H250" i="4" l="1"/>
  <c r="H49" i="4" s="1"/>
  <c r="H99" i="4" s="1"/>
  <c r="H328" i="4"/>
  <c r="H50" i="4" s="1"/>
  <c r="H100" i="4" s="1"/>
  <c r="M328" i="4"/>
  <c r="M50" i="4" s="1"/>
  <c r="M100" i="4" s="1"/>
  <c r="M250" i="4"/>
  <c r="M49" i="4" s="1"/>
  <c r="M99" i="4" s="1"/>
  <c r="AI330" i="4"/>
  <c r="AG82" i="4"/>
  <c r="AG27" i="4"/>
  <c r="Y93" i="4"/>
  <c r="Y35" i="4"/>
  <c r="AJ75" i="4"/>
  <c r="AJ18" i="4"/>
  <c r="AH78" i="4"/>
  <c r="AH40" i="4"/>
  <c r="AH22" i="4"/>
  <c r="O93" i="4"/>
  <c r="O35" i="4"/>
  <c r="O216" i="4" s="1"/>
  <c r="O217" i="4" s="1"/>
  <c r="I93" i="4"/>
  <c r="I35" i="4"/>
  <c r="I216" i="4" s="1"/>
  <c r="M95" i="4"/>
  <c r="M331" i="4"/>
  <c r="AE89" i="4"/>
  <c r="AE31" i="4"/>
  <c r="K35" i="4"/>
  <c r="K216" i="4" s="1"/>
  <c r="K217" i="4" s="1"/>
  <c r="K93" i="4"/>
  <c r="H95" i="4"/>
  <c r="H331" i="4"/>
  <c r="AF87" i="4"/>
  <c r="AF29" i="4"/>
  <c r="V93" i="4"/>
  <c r="V35" i="4"/>
  <c r="G93" i="4"/>
  <c r="G35" i="4"/>
  <c r="G216" i="4" s="1"/>
  <c r="AI87" i="4"/>
  <c r="AI29" i="4"/>
  <c r="S91" i="4"/>
  <c r="S33" i="4"/>
  <c r="T91" i="4"/>
  <c r="T33" i="4"/>
  <c r="W93" i="4"/>
  <c r="W35" i="4"/>
  <c r="AB91" i="4"/>
  <c r="AB33" i="4"/>
  <c r="AC91" i="4"/>
  <c r="AC33" i="4"/>
  <c r="Z91" i="4"/>
  <c r="Z33" i="4"/>
  <c r="AK15" i="4"/>
  <c r="AK73" i="4"/>
  <c r="AL13" i="4"/>
  <c r="R93" i="4"/>
  <c r="R35" i="4"/>
  <c r="R216" i="4" s="1"/>
  <c r="R217" i="4" s="1"/>
  <c r="U91" i="4"/>
  <c r="U33" i="4"/>
  <c r="AD91" i="4"/>
  <c r="AD33" i="4"/>
  <c r="P93" i="4"/>
  <c r="P35" i="4"/>
  <c r="P216" i="4" s="1"/>
  <c r="P217" i="4" s="1"/>
  <c r="N93" i="4"/>
  <c r="N35" i="4"/>
  <c r="N216" i="4" s="1"/>
  <c r="N217" i="4" s="1"/>
  <c r="X91" i="4"/>
  <c r="X33" i="4"/>
  <c r="L93" i="4"/>
  <c r="L35" i="4"/>
  <c r="L216" i="4" s="1"/>
  <c r="L217" i="4" s="1"/>
  <c r="AA91" i="4"/>
  <c r="AA33" i="4"/>
  <c r="Q93" i="4"/>
  <c r="Q35" i="4"/>
  <c r="Q216" i="4" s="1"/>
  <c r="Q217" i="4" s="1"/>
  <c r="J93" i="4"/>
  <c r="J35" i="4"/>
  <c r="J216" i="4" s="1"/>
  <c r="J217" i="4" s="1"/>
  <c r="AF330" i="4"/>
  <c r="AG137" i="4"/>
  <c r="J328" i="4" l="1"/>
  <c r="J50" i="4" s="1"/>
  <c r="J100" i="4" s="1"/>
  <c r="J250" i="4"/>
  <c r="J49" i="4" s="1"/>
  <c r="J99" i="4" s="1"/>
  <c r="R328" i="4"/>
  <c r="R50" i="4" s="1"/>
  <c r="R100" i="4" s="1"/>
  <c r="R250" i="4"/>
  <c r="R49" i="4" s="1"/>
  <c r="R99" i="4" s="1"/>
  <c r="Q328" i="4"/>
  <c r="Q50" i="4" s="1"/>
  <c r="Q100" i="4" s="1"/>
  <c r="Q250" i="4"/>
  <c r="Q49" i="4" s="1"/>
  <c r="Q99" i="4" s="1"/>
  <c r="N328" i="4"/>
  <c r="N50" i="4" s="1"/>
  <c r="N100" i="4" s="1"/>
  <c r="N250" i="4"/>
  <c r="N49" i="4" s="1"/>
  <c r="N99" i="4" s="1"/>
  <c r="P328" i="4"/>
  <c r="P50" i="4" s="1"/>
  <c r="P100" i="4" s="1"/>
  <c r="P250" i="4"/>
  <c r="P49" i="4" s="1"/>
  <c r="P99" i="4" s="1"/>
  <c r="V216" i="4"/>
  <c r="I217" i="4"/>
  <c r="G217" i="4"/>
  <c r="G331" i="4" s="1"/>
  <c r="T216" i="4"/>
  <c r="X216" i="4"/>
  <c r="S216" i="4"/>
  <c r="U216" i="4"/>
  <c r="AE216" i="4" s="1"/>
  <c r="Y216" i="4"/>
  <c r="AC216" i="4"/>
  <c r="Z216" i="4"/>
  <c r="AB216" i="4"/>
  <c r="AA216" i="4"/>
  <c r="AD216" i="4"/>
  <c r="W216" i="4"/>
  <c r="L328" i="4"/>
  <c r="L50" i="4" s="1"/>
  <c r="L100" i="4" s="1"/>
  <c r="L250" i="4"/>
  <c r="L49" i="4" s="1"/>
  <c r="L99" i="4" s="1"/>
  <c r="K328" i="4"/>
  <c r="K50" i="4" s="1"/>
  <c r="K100" i="4" s="1"/>
  <c r="K250" i="4"/>
  <c r="K49" i="4" s="1"/>
  <c r="K99" i="4" s="1"/>
  <c r="O328" i="4"/>
  <c r="O50" i="4" s="1"/>
  <c r="O100" i="4" s="1"/>
  <c r="O250" i="4"/>
  <c r="O49" i="4" s="1"/>
  <c r="O99" i="4" s="1"/>
  <c r="AA35" i="4"/>
  <c r="AA93" i="4"/>
  <c r="AJ78" i="4"/>
  <c r="AJ40" i="4"/>
  <c r="AJ22" i="4"/>
  <c r="Z93" i="4"/>
  <c r="Z35" i="4"/>
  <c r="I95" i="4"/>
  <c r="I331" i="4"/>
  <c r="AK75" i="4"/>
  <c r="AK18" i="4"/>
  <c r="AL15" i="4"/>
  <c r="W95" i="4"/>
  <c r="G95" i="4"/>
  <c r="Y95" i="4"/>
  <c r="N95" i="4"/>
  <c r="N331" i="4"/>
  <c r="P95" i="4"/>
  <c r="P331" i="4"/>
  <c r="R95" i="4"/>
  <c r="R331" i="4"/>
  <c r="K95" i="4"/>
  <c r="K331" i="4"/>
  <c r="O95" i="4"/>
  <c r="O331" i="4"/>
  <c r="J95" i="4"/>
  <c r="J331" i="4"/>
  <c r="L95" i="4"/>
  <c r="L331" i="4"/>
  <c r="T93" i="4"/>
  <c r="T35" i="4"/>
  <c r="V95" i="4"/>
  <c r="AE91" i="4"/>
  <c r="AE33" i="4"/>
  <c r="AG87" i="4"/>
  <c r="AG29" i="4"/>
  <c r="AI89" i="4"/>
  <c r="AI31" i="4"/>
  <c r="AC93" i="4"/>
  <c r="AC35" i="4"/>
  <c r="AH82" i="4"/>
  <c r="AH27" i="4"/>
  <c r="U93" i="4"/>
  <c r="U35" i="4"/>
  <c r="X93" i="4"/>
  <c r="X35" i="4"/>
  <c r="AD93" i="4"/>
  <c r="AD35" i="4"/>
  <c r="S93" i="4"/>
  <c r="S35" i="4"/>
  <c r="AF31" i="4"/>
  <c r="AF89" i="4"/>
  <c r="AG330" i="4"/>
  <c r="AH137" i="4"/>
  <c r="AH330" i="4" s="1"/>
  <c r="Q95" i="4"/>
  <c r="Q331" i="4"/>
  <c r="AB93" i="4"/>
  <c r="AB35" i="4"/>
  <c r="AF216" i="4" l="1"/>
  <c r="AI216" i="4" s="1"/>
  <c r="AG216" i="4"/>
  <c r="AH216" i="4" s="1"/>
  <c r="AJ216" i="4" s="1"/>
  <c r="AK216" i="4" s="1"/>
  <c r="AL216" i="4" s="1"/>
  <c r="T217" i="4"/>
  <c r="T331" i="4" s="1"/>
  <c r="S217" i="4"/>
  <c r="G250" i="4"/>
  <c r="G328" i="4"/>
  <c r="V217" i="4"/>
  <c r="V331" i="4" s="1"/>
  <c r="AA217" i="4"/>
  <c r="AA331" i="4" s="1"/>
  <c r="W217" i="4"/>
  <c r="W331" i="4" s="1"/>
  <c r="AC217" i="4"/>
  <c r="X217" i="4"/>
  <c r="AB217" i="4"/>
  <c r="AB331" i="4" s="1"/>
  <c r="U217" i="4"/>
  <c r="AE217" i="4" s="1"/>
  <c r="Y217" i="4"/>
  <c r="Y331" i="4" s="1"/>
  <c r="Z217" i="4"/>
  <c r="Z331" i="4" s="1"/>
  <c r="AD217" i="4"/>
  <c r="I250" i="4"/>
  <c r="I49" i="4" s="1"/>
  <c r="I99" i="4" s="1"/>
  <c r="I328" i="4"/>
  <c r="I50" i="4" s="1"/>
  <c r="I100" i="4" s="1"/>
  <c r="AI91" i="4"/>
  <c r="AI33" i="4"/>
  <c r="T95" i="4"/>
  <c r="Z95" i="4"/>
  <c r="X95" i="4"/>
  <c r="X331" i="4"/>
  <c r="AB95" i="4"/>
  <c r="U95" i="4"/>
  <c r="AJ82" i="4"/>
  <c r="AJ27" i="4"/>
  <c r="AG89" i="4"/>
  <c r="AG31" i="4"/>
  <c r="S95" i="4"/>
  <c r="S331" i="4"/>
  <c r="AH87" i="4"/>
  <c r="AH29" i="4"/>
  <c r="AF91" i="4"/>
  <c r="AF33" i="4"/>
  <c r="AE93" i="4"/>
  <c r="AE35" i="4"/>
  <c r="AK78" i="4"/>
  <c r="AK22" i="4"/>
  <c r="AK40" i="4"/>
  <c r="AL18" i="4"/>
  <c r="AJ137" i="4"/>
  <c r="AD95" i="4"/>
  <c r="AC95" i="4"/>
  <c r="AC331" i="4"/>
  <c r="AA95" i="4"/>
  <c r="U331" i="4" l="1"/>
  <c r="G50" i="4"/>
  <c r="U328" i="4"/>
  <c r="AE328" i="4" s="1"/>
  <c r="AB328" i="4"/>
  <c r="S328" i="4"/>
  <c r="X328" i="4"/>
  <c r="T328" i="4"/>
  <c r="W328" i="4"/>
  <c r="AC328" i="4"/>
  <c r="V328" i="4"/>
  <c r="Y328" i="4"/>
  <c r="Z328" i="4"/>
  <c r="AA328" i="4"/>
  <c r="AD328" i="4"/>
  <c r="AD331" i="4"/>
  <c r="G49" i="4"/>
  <c r="T250" i="4"/>
  <c r="S250" i="4"/>
  <c r="Z250" i="4"/>
  <c r="AB250" i="4"/>
  <c r="U250" i="4"/>
  <c r="AE250" i="4" s="1"/>
  <c r="X250" i="4"/>
  <c r="Y250" i="4"/>
  <c r="AD250" i="4"/>
  <c r="V250" i="4"/>
  <c r="AC250" i="4"/>
  <c r="W250" i="4"/>
  <c r="AA250" i="4"/>
  <c r="AF217" i="4"/>
  <c r="AI217" i="4" s="1"/>
  <c r="AK82" i="4"/>
  <c r="AK27" i="4"/>
  <c r="AL22" i="4"/>
  <c r="AJ87" i="4"/>
  <c r="AJ29" i="4"/>
  <c r="AH89" i="4"/>
  <c r="AH31" i="4"/>
  <c r="AF93" i="4"/>
  <c r="AF35" i="4"/>
  <c r="AJ330" i="4"/>
  <c r="AK137" i="4"/>
  <c r="AG91" i="4"/>
  <c r="AG33" i="4"/>
  <c r="AI93" i="4"/>
  <c r="AI35" i="4"/>
  <c r="AE95" i="4"/>
  <c r="AE331" i="4"/>
  <c r="AF250" i="4" l="1"/>
  <c r="AI250" i="4" s="1"/>
  <c r="AF328" i="4"/>
  <c r="AI328" i="4" s="1"/>
  <c r="AG328" i="4"/>
  <c r="AH328" i="4" s="1"/>
  <c r="AJ328" i="4" s="1"/>
  <c r="AK328" i="4" s="1"/>
  <c r="AL328" i="4" s="1"/>
  <c r="AG250" i="4"/>
  <c r="G100" i="4"/>
  <c r="S50" i="4"/>
  <c r="S100" i="4" s="1"/>
  <c r="AD50" i="4"/>
  <c r="T50" i="4"/>
  <c r="T100" i="4" s="1"/>
  <c r="W50" i="4"/>
  <c r="W100" i="4" s="1"/>
  <c r="AC50" i="4"/>
  <c r="AC100" i="4" s="1"/>
  <c r="U50" i="4"/>
  <c r="Y50" i="4"/>
  <c r="Y100" i="4" s="1"/>
  <c r="V50" i="4"/>
  <c r="V100" i="4" s="1"/>
  <c r="Z50" i="4"/>
  <c r="Z100" i="4" s="1"/>
  <c r="X50" i="4"/>
  <c r="AB50" i="4"/>
  <c r="AB100" i="4" s="1"/>
  <c r="AA50" i="4"/>
  <c r="G99" i="4"/>
  <c r="T49" i="4"/>
  <c r="T99" i="4" s="1"/>
  <c r="S49" i="4"/>
  <c r="S99" i="4" s="1"/>
  <c r="V49" i="4"/>
  <c r="V99" i="4" s="1"/>
  <c r="Y49" i="4"/>
  <c r="Y99" i="4" s="1"/>
  <c r="Z49" i="4"/>
  <c r="Z99" i="4" s="1"/>
  <c r="AB49" i="4"/>
  <c r="AB99" i="4" s="1"/>
  <c r="AC49" i="4"/>
  <c r="AC99" i="4" s="1"/>
  <c r="X49" i="4"/>
  <c r="W49" i="4"/>
  <c r="W99" i="4" s="1"/>
  <c r="AA49" i="4"/>
  <c r="U49" i="4"/>
  <c r="AD49" i="4"/>
  <c r="AG217" i="4"/>
  <c r="AH217" i="4" s="1"/>
  <c r="AJ217" i="4" s="1"/>
  <c r="AK217" i="4" s="1"/>
  <c r="AL217" i="4" s="1"/>
  <c r="AG93" i="4"/>
  <c r="AG35" i="4"/>
  <c r="AJ89" i="4"/>
  <c r="AJ31" i="4"/>
  <c r="AI95" i="4"/>
  <c r="AI331" i="4"/>
  <c r="AH91" i="4"/>
  <c r="AH33" i="4"/>
  <c r="AK330" i="4"/>
  <c r="AL137" i="4"/>
  <c r="AK87" i="4"/>
  <c r="AL27" i="4"/>
  <c r="AK29" i="4"/>
  <c r="AF95" i="4"/>
  <c r="AF331" i="4"/>
  <c r="AE50" i="4" l="1"/>
  <c r="AF50" i="4" s="1"/>
  <c r="AF100" i="4" s="1"/>
  <c r="U100" i="4"/>
  <c r="AA100" i="4"/>
  <c r="X99" i="4"/>
  <c r="X100" i="4"/>
  <c r="AD100" i="4"/>
  <c r="AE49" i="4"/>
  <c r="AF49" i="4" s="1"/>
  <c r="AF99" i="4" s="1"/>
  <c r="U99" i="4"/>
  <c r="AD99" i="4"/>
  <c r="AA99" i="4"/>
  <c r="AH250" i="4"/>
  <c r="AJ250" i="4" s="1"/>
  <c r="AK250" i="4" s="1"/>
  <c r="AL250" i="4" s="1"/>
  <c r="AH93" i="4"/>
  <c r="AH35" i="4"/>
  <c r="AJ91" i="4"/>
  <c r="AJ33" i="4"/>
  <c r="AK89" i="4"/>
  <c r="AL29" i="4"/>
  <c r="AK31" i="4"/>
  <c r="AG95" i="4"/>
  <c r="AG331" i="4"/>
  <c r="AG49" i="4" l="1"/>
  <c r="AG99" i="4" s="1"/>
  <c r="AG50" i="4"/>
  <c r="AE99" i="4"/>
  <c r="AI49" i="4"/>
  <c r="AE100" i="4"/>
  <c r="AI50" i="4"/>
  <c r="AK91" i="4"/>
  <c r="AK33" i="4"/>
  <c r="AL31" i="4"/>
  <c r="AJ93" i="4"/>
  <c r="AJ35" i="4"/>
  <c r="AH95" i="4"/>
  <c r="AH331" i="4"/>
  <c r="AH49" i="4" l="1"/>
  <c r="AH99" i="4" s="1"/>
  <c r="AG100" i="4"/>
  <c r="AH50" i="4"/>
  <c r="AH100" i="4" s="1"/>
  <c r="AI100" i="4"/>
  <c r="AI99" i="4"/>
  <c r="AJ95" i="4"/>
  <c r="AJ331" i="4"/>
  <c r="AK93" i="4"/>
  <c r="AK35" i="4"/>
  <c r="AL33" i="4"/>
  <c r="AJ49" i="4" l="1"/>
  <c r="AJ50" i="4"/>
  <c r="AK95" i="4"/>
  <c r="AL35" i="4"/>
  <c r="AK331" i="4"/>
  <c r="AJ99" i="4" l="1"/>
  <c r="AK49" i="4"/>
  <c r="AJ100" i="4"/>
  <c r="AK50" i="4"/>
  <c r="R327" i="3"/>
  <c r="Q327" i="3"/>
  <c r="P327" i="3"/>
  <c r="O327" i="3"/>
  <c r="N327" i="3"/>
  <c r="M327" i="3"/>
  <c r="L327" i="3"/>
  <c r="K327" i="3"/>
  <c r="J327" i="3"/>
  <c r="I327" i="3"/>
  <c r="H327" i="3"/>
  <c r="G327" i="3"/>
  <c r="AD326" i="3"/>
  <c r="AC326" i="3"/>
  <c r="AB326" i="3"/>
  <c r="AA326" i="3"/>
  <c r="Z326" i="3"/>
  <c r="Y326" i="3"/>
  <c r="X326" i="3"/>
  <c r="W326" i="3"/>
  <c r="V326" i="3"/>
  <c r="U326" i="3"/>
  <c r="AE326" i="3" s="1"/>
  <c r="T326" i="3"/>
  <c r="S326" i="3"/>
  <c r="AD325" i="3"/>
  <c r="AC325" i="3"/>
  <c r="AB325" i="3"/>
  <c r="AA325" i="3"/>
  <c r="Z325" i="3"/>
  <c r="Y325" i="3"/>
  <c r="X325" i="3"/>
  <c r="W325" i="3"/>
  <c r="V325" i="3"/>
  <c r="U325" i="3"/>
  <c r="AE325" i="3" s="1"/>
  <c r="T325" i="3"/>
  <c r="S325" i="3"/>
  <c r="AD324" i="3"/>
  <c r="AC324" i="3"/>
  <c r="AB324" i="3"/>
  <c r="AA324" i="3"/>
  <c r="Z324" i="3"/>
  <c r="Y324" i="3"/>
  <c r="X324" i="3"/>
  <c r="W324" i="3"/>
  <c r="V324" i="3"/>
  <c r="U324" i="3"/>
  <c r="AE324" i="3" s="1"/>
  <c r="T324" i="3"/>
  <c r="S324" i="3"/>
  <c r="AD323" i="3"/>
  <c r="AC323" i="3"/>
  <c r="AB323" i="3"/>
  <c r="AA323" i="3"/>
  <c r="Z323" i="3"/>
  <c r="Y323" i="3"/>
  <c r="X323" i="3"/>
  <c r="W323" i="3"/>
  <c r="V323" i="3"/>
  <c r="U323" i="3"/>
  <c r="AE323" i="3" s="1"/>
  <c r="T323" i="3"/>
  <c r="S323" i="3"/>
  <c r="AD322" i="3"/>
  <c r="AC322" i="3"/>
  <c r="AB322" i="3"/>
  <c r="AA322" i="3"/>
  <c r="Z322" i="3"/>
  <c r="Y322" i="3"/>
  <c r="X322" i="3"/>
  <c r="W322" i="3"/>
  <c r="V322" i="3"/>
  <c r="U322" i="3"/>
  <c r="AE322" i="3" s="1"/>
  <c r="T322" i="3"/>
  <c r="S322" i="3"/>
  <c r="AD321" i="3"/>
  <c r="AC321" i="3"/>
  <c r="AB321" i="3"/>
  <c r="AA321" i="3"/>
  <c r="Z321" i="3"/>
  <c r="Y321" i="3"/>
  <c r="X321" i="3"/>
  <c r="W321" i="3"/>
  <c r="V321" i="3"/>
  <c r="U321" i="3"/>
  <c r="AE321" i="3" s="1"/>
  <c r="T321" i="3"/>
  <c r="S321" i="3"/>
  <c r="AD320" i="3"/>
  <c r="AC320" i="3"/>
  <c r="AB320" i="3"/>
  <c r="AA320" i="3"/>
  <c r="Z320" i="3"/>
  <c r="Y320" i="3"/>
  <c r="X320" i="3"/>
  <c r="W320" i="3"/>
  <c r="V320" i="3"/>
  <c r="U320" i="3"/>
  <c r="AE320" i="3" s="1"/>
  <c r="T320" i="3"/>
  <c r="S320" i="3"/>
  <c r="AD319" i="3"/>
  <c r="AC319" i="3"/>
  <c r="AB319" i="3"/>
  <c r="AA319" i="3"/>
  <c r="Z319" i="3"/>
  <c r="Y319" i="3"/>
  <c r="X319" i="3"/>
  <c r="W319" i="3"/>
  <c r="V319" i="3"/>
  <c r="U319" i="3"/>
  <c r="AE319" i="3" s="1"/>
  <c r="T319" i="3"/>
  <c r="S319" i="3"/>
  <c r="AD318" i="3"/>
  <c r="AC318" i="3"/>
  <c r="AB318" i="3"/>
  <c r="AA318" i="3"/>
  <c r="Z318" i="3"/>
  <c r="Y318" i="3"/>
  <c r="X318" i="3"/>
  <c r="W318" i="3"/>
  <c r="V318" i="3"/>
  <c r="U318" i="3"/>
  <c r="AE318" i="3" s="1"/>
  <c r="T318" i="3"/>
  <c r="S318" i="3"/>
  <c r="AD317" i="3"/>
  <c r="AC317" i="3"/>
  <c r="AB317" i="3"/>
  <c r="AA317" i="3"/>
  <c r="Z317" i="3"/>
  <c r="Y317" i="3"/>
  <c r="X317" i="3"/>
  <c r="W317" i="3"/>
  <c r="V317" i="3"/>
  <c r="U317" i="3"/>
  <c r="AE317" i="3" s="1"/>
  <c r="T317" i="3"/>
  <c r="S317" i="3"/>
  <c r="AD316" i="3"/>
  <c r="AC316" i="3"/>
  <c r="AB316" i="3"/>
  <c r="AA316" i="3"/>
  <c r="Z316" i="3"/>
  <c r="Y316" i="3"/>
  <c r="X316" i="3"/>
  <c r="W316" i="3"/>
  <c r="V316" i="3"/>
  <c r="U316" i="3"/>
  <c r="AE316" i="3" s="1"/>
  <c r="T316" i="3"/>
  <c r="S316" i="3"/>
  <c r="AD315" i="3"/>
  <c r="AC315" i="3"/>
  <c r="AB315" i="3"/>
  <c r="AA315" i="3"/>
  <c r="Z315" i="3"/>
  <c r="Y315" i="3"/>
  <c r="X315" i="3"/>
  <c r="W315" i="3"/>
  <c r="V315" i="3"/>
  <c r="U315" i="3"/>
  <c r="AE315" i="3" s="1"/>
  <c r="T315" i="3"/>
  <c r="S315" i="3"/>
  <c r="AD314" i="3"/>
  <c r="AC314" i="3"/>
  <c r="AB314" i="3"/>
  <c r="AA314" i="3"/>
  <c r="Z314" i="3"/>
  <c r="Y314" i="3"/>
  <c r="X314" i="3"/>
  <c r="W314" i="3"/>
  <c r="V314" i="3"/>
  <c r="U314" i="3"/>
  <c r="AE314" i="3" s="1"/>
  <c r="T314" i="3"/>
  <c r="S314" i="3"/>
  <c r="AD313" i="3"/>
  <c r="AC313" i="3"/>
  <c r="AB313" i="3"/>
  <c r="AA313" i="3"/>
  <c r="Z313" i="3"/>
  <c r="Y313" i="3"/>
  <c r="X313" i="3"/>
  <c r="W313" i="3"/>
  <c r="V313" i="3"/>
  <c r="U313" i="3"/>
  <c r="AE313" i="3" s="1"/>
  <c r="T313" i="3"/>
  <c r="S313" i="3"/>
  <c r="AD312" i="3"/>
  <c r="AC312" i="3"/>
  <c r="AB312" i="3"/>
  <c r="AA312" i="3"/>
  <c r="Z312" i="3"/>
  <c r="Y312" i="3"/>
  <c r="X312" i="3"/>
  <c r="W312" i="3"/>
  <c r="V312" i="3"/>
  <c r="U312" i="3"/>
  <c r="AE312" i="3" s="1"/>
  <c r="T312" i="3"/>
  <c r="S312" i="3"/>
  <c r="AD311" i="3"/>
  <c r="AC311" i="3"/>
  <c r="AB311" i="3"/>
  <c r="AA311" i="3"/>
  <c r="Z311" i="3"/>
  <c r="Y311" i="3"/>
  <c r="X311" i="3"/>
  <c r="W311" i="3"/>
  <c r="V311" i="3"/>
  <c r="U311" i="3"/>
  <c r="AE311" i="3" s="1"/>
  <c r="T311" i="3"/>
  <c r="S311" i="3"/>
  <c r="AD310" i="3"/>
  <c r="AC310" i="3"/>
  <c r="AB310" i="3"/>
  <c r="AA310" i="3"/>
  <c r="Z310" i="3"/>
  <c r="Y310" i="3"/>
  <c r="X310" i="3"/>
  <c r="W310" i="3"/>
  <c r="V310" i="3"/>
  <c r="U310" i="3"/>
  <c r="AE310" i="3" s="1"/>
  <c r="T310" i="3"/>
  <c r="S310" i="3"/>
  <c r="AD309" i="3"/>
  <c r="AC309" i="3"/>
  <c r="AB309" i="3"/>
  <c r="AA309" i="3"/>
  <c r="Z309" i="3"/>
  <c r="Y309" i="3"/>
  <c r="X309" i="3"/>
  <c r="W309" i="3"/>
  <c r="V309" i="3"/>
  <c r="U309" i="3"/>
  <c r="AE309" i="3" s="1"/>
  <c r="T309" i="3"/>
  <c r="S309" i="3"/>
  <c r="AD308" i="3"/>
  <c r="AC308" i="3"/>
  <c r="AB308" i="3"/>
  <c r="AA308" i="3"/>
  <c r="Z308" i="3"/>
  <c r="Y308" i="3"/>
  <c r="X308" i="3"/>
  <c r="W308" i="3"/>
  <c r="V308" i="3"/>
  <c r="U308" i="3"/>
  <c r="AE308" i="3" s="1"/>
  <c r="T308" i="3"/>
  <c r="S308" i="3"/>
  <c r="AD307" i="3"/>
  <c r="AC307" i="3"/>
  <c r="AB307" i="3"/>
  <c r="AA307" i="3"/>
  <c r="Z307" i="3"/>
  <c r="Y307" i="3"/>
  <c r="X307" i="3"/>
  <c r="W307" i="3"/>
  <c r="V307" i="3"/>
  <c r="U307" i="3"/>
  <c r="AE307" i="3" s="1"/>
  <c r="T307" i="3"/>
  <c r="S307" i="3"/>
  <c r="AD306" i="3"/>
  <c r="AC306" i="3"/>
  <c r="AB306" i="3"/>
  <c r="AA306" i="3"/>
  <c r="Z306" i="3"/>
  <c r="Y306" i="3"/>
  <c r="X306" i="3"/>
  <c r="W306" i="3"/>
  <c r="V306" i="3"/>
  <c r="U306" i="3"/>
  <c r="AE306" i="3" s="1"/>
  <c r="T306" i="3"/>
  <c r="S306" i="3"/>
  <c r="AD305" i="3"/>
  <c r="AC305" i="3"/>
  <c r="AB305" i="3"/>
  <c r="AA305" i="3"/>
  <c r="Z305" i="3"/>
  <c r="Y305" i="3"/>
  <c r="X305" i="3"/>
  <c r="W305" i="3"/>
  <c r="V305" i="3"/>
  <c r="U305" i="3"/>
  <c r="AE305" i="3" s="1"/>
  <c r="T305" i="3"/>
  <c r="S305" i="3"/>
  <c r="AD304" i="3"/>
  <c r="AC304" i="3"/>
  <c r="AB304" i="3"/>
  <c r="AA304" i="3"/>
  <c r="Z304" i="3"/>
  <c r="Y304" i="3"/>
  <c r="X304" i="3"/>
  <c r="W304" i="3"/>
  <c r="V304" i="3"/>
  <c r="U304" i="3"/>
  <c r="AE304" i="3" s="1"/>
  <c r="T304" i="3"/>
  <c r="S304" i="3"/>
  <c r="AD303" i="3"/>
  <c r="AC303" i="3"/>
  <c r="AB303" i="3"/>
  <c r="AA303" i="3"/>
  <c r="Z303" i="3"/>
  <c r="Y303" i="3"/>
  <c r="X303" i="3"/>
  <c r="W303" i="3"/>
  <c r="V303" i="3"/>
  <c r="U303" i="3"/>
  <c r="AE303" i="3" s="1"/>
  <c r="T303" i="3"/>
  <c r="S303" i="3"/>
  <c r="AD302" i="3"/>
  <c r="AC302" i="3"/>
  <c r="AB302" i="3"/>
  <c r="AA302" i="3"/>
  <c r="Z302" i="3"/>
  <c r="Y302" i="3"/>
  <c r="X302" i="3"/>
  <c r="W302" i="3"/>
  <c r="V302" i="3"/>
  <c r="U302" i="3"/>
  <c r="AE302" i="3" s="1"/>
  <c r="T302" i="3"/>
  <c r="S302" i="3"/>
  <c r="AD301" i="3"/>
  <c r="AC301" i="3"/>
  <c r="AB301" i="3"/>
  <c r="AA301" i="3"/>
  <c r="Z301" i="3"/>
  <c r="Y301" i="3"/>
  <c r="X301" i="3"/>
  <c r="W301" i="3"/>
  <c r="V301" i="3"/>
  <c r="U301" i="3"/>
  <c r="AE301" i="3" s="1"/>
  <c r="T301" i="3"/>
  <c r="S301" i="3"/>
  <c r="AD300" i="3"/>
  <c r="AC300" i="3"/>
  <c r="AB300" i="3"/>
  <c r="AA300" i="3"/>
  <c r="Z300" i="3"/>
  <c r="Y300" i="3"/>
  <c r="X300" i="3"/>
  <c r="W300" i="3"/>
  <c r="V300" i="3"/>
  <c r="U300" i="3"/>
  <c r="AE300" i="3" s="1"/>
  <c r="T300" i="3"/>
  <c r="S300" i="3"/>
  <c r="AD299" i="3"/>
  <c r="AC299" i="3"/>
  <c r="AB299" i="3"/>
  <c r="AA299" i="3"/>
  <c r="Z299" i="3"/>
  <c r="Y299" i="3"/>
  <c r="X299" i="3"/>
  <c r="W299" i="3"/>
  <c r="V299" i="3"/>
  <c r="U299" i="3"/>
  <c r="AE299" i="3" s="1"/>
  <c r="T299" i="3"/>
  <c r="S299" i="3"/>
  <c r="AD298" i="3"/>
  <c r="AC298" i="3"/>
  <c r="AB298" i="3"/>
  <c r="AA298" i="3"/>
  <c r="Z298" i="3"/>
  <c r="Y298" i="3"/>
  <c r="X298" i="3"/>
  <c r="W298" i="3"/>
  <c r="V298" i="3"/>
  <c r="U298" i="3"/>
  <c r="AE298" i="3" s="1"/>
  <c r="T298" i="3"/>
  <c r="S298" i="3"/>
  <c r="AD297" i="3"/>
  <c r="AC297" i="3"/>
  <c r="AB297" i="3"/>
  <c r="AA297" i="3"/>
  <c r="Z297" i="3"/>
  <c r="Y297" i="3"/>
  <c r="X297" i="3"/>
  <c r="W297" i="3"/>
  <c r="V297" i="3"/>
  <c r="U297" i="3"/>
  <c r="AE297" i="3" s="1"/>
  <c r="T297" i="3"/>
  <c r="S297" i="3"/>
  <c r="AD296" i="3"/>
  <c r="AC296" i="3"/>
  <c r="AB296" i="3"/>
  <c r="AA296" i="3"/>
  <c r="Z296" i="3"/>
  <c r="Y296" i="3"/>
  <c r="X296" i="3"/>
  <c r="W296" i="3"/>
  <c r="V296" i="3"/>
  <c r="U296" i="3"/>
  <c r="AE296" i="3" s="1"/>
  <c r="T296" i="3"/>
  <c r="S296" i="3"/>
  <c r="AD295" i="3"/>
  <c r="AC295" i="3"/>
  <c r="AB295" i="3"/>
  <c r="AA295" i="3"/>
  <c r="Z295" i="3"/>
  <c r="Y295" i="3"/>
  <c r="X295" i="3"/>
  <c r="W295" i="3"/>
  <c r="V295" i="3"/>
  <c r="U295" i="3"/>
  <c r="AE295" i="3" s="1"/>
  <c r="T295" i="3"/>
  <c r="S295" i="3"/>
  <c r="AD294" i="3"/>
  <c r="AC294" i="3"/>
  <c r="AB294" i="3"/>
  <c r="AA294" i="3"/>
  <c r="Z294" i="3"/>
  <c r="Y294" i="3"/>
  <c r="X294" i="3"/>
  <c r="W294" i="3"/>
  <c r="V294" i="3"/>
  <c r="U294" i="3"/>
  <c r="AE294" i="3" s="1"/>
  <c r="T294" i="3"/>
  <c r="S294" i="3"/>
  <c r="AD293" i="3"/>
  <c r="AC293" i="3"/>
  <c r="AB293" i="3"/>
  <c r="AA293" i="3"/>
  <c r="Z293" i="3"/>
  <c r="Y293" i="3"/>
  <c r="X293" i="3"/>
  <c r="W293" i="3"/>
  <c r="V293" i="3"/>
  <c r="U293" i="3"/>
  <c r="AE293" i="3" s="1"/>
  <c r="T293" i="3"/>
  <c r="S293" i="3"/>
  <c r="AD292" i="3"/>
  <c r="AC292" i="3"/>
  <c r="AB292" i="3"/>
  <c r="AA292" i="3"/>
  <c r="Z292" i="3"/>
  <c r="Y292" i="3"/>
  <c r="X292" i="3"/>
  <c r="W292" i="3"/>
  <c r="V292" i="3"/>
  <c r="U292" i="3"/>
  <c r="AE292" i="3" s="1"/>
  <c r="T292" i="3"/>
  <c r="S292" i="3"/>
  <c r="AD291" i="3"/>
  <c r="AC291" i="3"/>
  <c r="AB291" i="3"/>
  <c r="AA291" i="3"/>
  <c r="Z291" i="3"/>
  <c r="Y291" i="3"/>
  <c r="X291" i="3"/>
  <c r="W291" i="3"/>
  <c r="V291" i="3"/>
  <c r="U291" i="3"/>
  <c r="AE291" i="3" s="1"/>
  <c r="T291" i="3"/>
  <c r="S291" i="3"/>
  <c r="AD290" i="3"/>
  <c r="AC290" i="3"/>
  <c r="AB290" i="3"/>
  <c r="AA290" i="3"/>
  <c r="Z290" i="3"/>
  <c r="Y290" i="3"/>
  <c r="X290" i="3"/>
  <c r="W290" i="3"/>
  <c r="V290" i="3"/>
  <c r="U290" i="3"/>
  <c r="AE290" i="3" s="1"/>
  <c r="T290" i="3"/>
  <c r="S290" i="3"/>
  <c r="AD289" i="3"/>
  <c r="AC289" i="3"/>
  <c r="AB289" i="3"/>
  <c r="AA289" i="3"/>
  <c r="Z289" i="3"/>
  <c r="Y289" i="3"/>
  <c r="X289" i="3"/>
  <c r="W289" i="3"/>
  <c r="V289" i="3"/>
  <c r="U289" i="3"/>
  <c r="AE289" i="3" s="1"/>
  <c r="T289" i="3"/>
  <c r="S289" i="3"/>
  <c r="AD288" i="3"/>
  <c r="AC288" i="3"/>
  <c r="AB288" i="3"/>
  <c r="AA288" i="3"/>
  <c r="Z288" i="3"/>
  <c r="Y288" i="3"/>
  <c r="X288" i="3"/>
  <c r="W288" i="3"/>
  <c r="V288" i="3"/>
  <c r="U288" i="3"/>
  <c r="AE288" i="3" s="1"/>
  <c r="T288" i="3"/>
  <c r="S288" i="3"/>
  <c r="AD287" i="3"/>
  <c r="AC287" i="3"/>
  <c r="AB287" i="3"/>
  <c r="AA287" i="3"/>
  <c r="Z287" i="3"/>
  <c r="Y287" i="3"/>
  <c r="X287" i="3"/>
  <c r="W287" i="3"/>
  <c r="V287" i="3"/>
  <c r="U287" i="3"/>
  <c r="AE287" i="3" s="1"/>
  <c r="T287" i="3"/>
  <c r="S287" i="3"/>
  <c r="AD286" i="3"/>
  <c r="AC286" i="3"/>
  <c r="AB286" i="3"/>
  <c r="AA286" i="3"/>
  <c r="Z286" i="3"/>
  <c r="Y286" i="3"/>
  <c r="X286" i="3"/>
  <c r="W286" i="3"/>
  <c r="V286" i="3"/>
  <c r="U286" i="3"/>
  <c r="AE286" i="3" s="1"/>
  <c r="T286" i="3"/>
  <c r="S286" i="3"/>
  <c r="AD285" i="3"/>
  <c r="AC285" i="3"/>
  <c r="AB285" i="3"/>
  <c r="AA285" i="3"/>
  <c r="Z285" i="3"/>
  <c r="Y285" i="3"/>
  <c r="X285" i="3"/>
  <c r="W285" i="3"/>
  <c r="V285" i="3"/>
  <c r="U285" i="3"/>
  <c r="AE285" i="3" s="1"/>
  <c r="T285" i="3"/>
  <c r="S285" i="3"/>
  <c r="AD284" i="3"/>
  <c r="AC284" i="3"/>
  <c r="AB284" i="3"/>
  <c r="AA284" i="3"/>
  <c r="Z284" i="3"/>
  <c r="Y284" i="3"/>
  <c r="X284" i="3"/>
  <c r="W284" i="3"/>
  <c r="V284" i="3"/>
  <c r="U284" i="3"/>
  <c r="AE284" i="3" s="1"/>
  <c r="T284" i="3"/>
  <c r="S284" i="3"/>
  <c r="AD283" i="3"/>
  <c r="AC283" i="3"/>
  <c r="AB283" i="3"/>
  <c r="AA283" i="3"/>
  <c r="Z283" i="3"/>
  <c r="Y283" i="3"/>
  <c r="X283" i="3"/>
  <c r="W283" i="3"/>
  <c r="V283" i="3"/>
  <c r="U283" i="3"/>
  <c r="AE283" i="3" s="1"/>
  <c r="T283" i="3"/>
  <c r="S283" i="3"/>
  <c r="AD282" i="3"/>
  <c r="AC282" i="3"/>
  <c r="AB282" i="3"/>
  <c r="AA282" i="3"/>
  <c r="Z282" i="3"/>
  <c r="Y282" i="3"/>
  <c r="X282" i="3"/>
  <c r="W282" i="3"/>
  <c r="V282" i="3"/>
  <c r="U282" i="3"/>
  <c r="AE282" i="3" s="1"/>
  <c r="T282" i="3"/>
  <c r="S282" i="3"/>
  <c r="AD281" i="3"/>
  <c r="AC281" i="3"/>
  <c r="AB281" i="3"/>
  <c r="AA281" i="3"/>
  <c r="Z281" i="3"/>
  <c r="Y281" i="3"/>
  <c r="X281" i="3"/>
  <c r="W281" i="3"/>
  <c r="V281" i="3"/>
  <c r="U281" i="3"/>
  <c r="AE281" i="3" s="1"/>
  <c r="T281" i="3"/>
  <c r="S281" i="3"/>
  <c r="AD280" i="3"/>
  <c r="AC280" i="3"/>
  <c r="AB280" i="3"/>
  <c r="AA280" i="3"/>
  <c r="Z280" i="3"/>
  <c r="Y280" i="3"/>
  <c r="X280" i="3"/>
  <c r="W280" i="3"/>
  <c r="V280" i="3"/>
  <c r="U280" i="3"/>
  <c r="AE280" i="3" s="1"/>
  <c r="T280" i="3"/>
  <c r="S280" i="3"/>
  <c r="AD279" i="3"/>
  <c r="AC279" i="3"/>
  <c r="AB279" i="3"/>
  <c r="AA279" i="3"/>
  <c r="Z279" i="3"/>
  <c r="Y279" i="3"/>
  <c r="X279" i="3"/>
  <c r="W279" i="3"/>
  <c r="V279" i="3"/>
  <c r="U279" i="3"/>
  <c r="AE279" i="3" s="1"/>
  <c r="T279" i="3"/>
  <c r="S279" i="3"/>
  <c r="AD278" i="3"/>
  <c r="AC278" i="3"/>
  <c r="AB278" i="3"/>
  <c r="AA278" i="3"/>
  <c r="Z278" i="3"/>
  <c r="Y278" i="3"/>
  <c r="X278" i="3"/>
  <c r="W278" i="3"/>
  <c r="V278" i="3"/>
  <c r="U278" i="3"/>
  <c r="AE278" i="3" s="1"/>
  <c r="T278" i="3"/>
  <c r="S278" i="3"/>
  <c r="AD277" i="3"/>
  <c r="AC277" i="3"/>
  <c r="AB277" i="3"/>
  <c r="AA277" i="3"/>
  <c r="Z277" i="3"/>
  <c r="Y277" i="3"/>
  <c r="X277" i="3"/>
  <c r="W277" i="3"/>
  <c r="V277" i="3"/>
  <c r="U277" i="3"/>
  <c r="AE277" i="3" s="1"/>
  <c r="T277" i="3"/>
  <c r="S277" i="3"/>
  <c r="AD276" i="3"/>
  <c r="AC276" i="3"/>
  <c r="AB276" i="3"/>
  <c r="AA276" i="3"/>
  <c r="Z276" i="3"/>
  <c r="Y276" i="3"/>
  <c r="X276" i="3"/>
  <c r="W276" i="3"/>
  <c r="V276" i="3"/>
  <c r="U276" i="3"/>
  <c r="AE276" i="3" s="1"/>
  <c r="T276" i="3"/>
  <c r="S276" i="3"/>
  <c r="AD275" i="3"/>
  <c r="AC275" i="3"/>
  <c r="AB275" i="3"/>
  <c r="AA275" i="3"/>
  <c r="Z275" i="3"/>
  <c r="Y275" i="3"/>
  <c r="X275" i="3"/>
  <c r="W275" i="3"/>
  <c r="V275" i="3"/>
  <c r="U275" i="3"/>
  <c r="AE275" i="3" s="1"/>
  <c r="T275" i="3"/>
  <c r="S275" i="3"/>
  <c r="AD274" i="3"/>
  <c r="AC274" i="3"/>
  <c r="AB274" i="3"/>
  <c r="AA274" i="3"/>
  <c r="Z274" i="3"/>
  <c r="Y274" i="3"/>
  <c r="X274" i="3"/>
  <c r="W274" i="3"/>
  <c r="V274" i="3"/>
  <c r="U274" i="3"/>
  <c r="AE274" i="3" s="1"/>
  <c r="T274" i="3"/>
  <c r="S274" i="3"/>
  <c r="AD273" i="3"/>
  <c r="AC273" i="3"/>
  <c r="AB273" i="3"/>
  <c r="AA273" i="3"/>
  <c r="Z273" i="3"/>
  <c r="Y273" i="3"/>
  <c r="X273" i="3"/>
  <c r="W273" i="3"/>
  <c r="V273" i="3"/>
  <c r="U273" i="3"/>
  <c r="AE273" i="3" s="1"/>
  <c r="T273" i="3"/>
  <c r="S273" i="3"/>
  <c r="AD272" i="3"/>
  <c r="AC272" i="3"/>
  <c r="AB272" i="3"/>
  <c r="AA272" i="3"/>
  <c r="Z272" i="3"/>
  <c r="Y272" i="3"/>
  <c r="X272" i="3"/>
  <c r="W272" i="3"/>
  <c r="V272" i="3"/>
  <c r="U272" i="3"/>
  <c r="AE272" i="3" s="1"/>
  <c r="T272" i="3"/>
  <c r="S272" i="3"/>
  <c r="AD271" i="3"/>
  <c r="AC271" i="3"/>
  <c r="AB271" i="3"/>
  <c r="AA271" i="3"/>
  <c r="Z271" i="3"/>
  <c r="Y271" i="3"/>
  <c r="X271" i="3"/>
  <c r="W271" i="3"/>
  <c r="V271" i="3"/>
  <c r="U271" i="3"/>
  <c r="AE271" i="3" s="1"/>
  <c r="T271" i="3"/>
  <c r="S271" i="3"/>
  <c r="AD270" i="3"/>
  <c r="AC270" i="3"/>
  <c r="AB270" i="3"/>
  <c r="AA270" i="3"/>
  <c r="Z270" i="3"/>
  <c r="Y270" i="3"/>
  <c r="X270" i="3"/>
  <c r="W270" i="3"/>
  <c r="V270" i="3"/>
  <c r="U270" i="3"/>
  <c r="AE270" i="3" s="1"/>
  <c r="T270" i="3"/>
  <c r="S270" i="3"/>
  <c r="AD269" i="3"/>
  <c r="AC269" i="3"/>
  <c r="AB269" i="3"/>
  <c r="AA269" i="3"/>
  <c r="Z269" i="3"/>
  <c r="Y269" i="3"/>
  <c r="X269" i="3"/>
  <c r="W269" i="3"/>
  <c r="V269" i="3"/>
  <c r="U269" i="3"/>
  <c r="AE269" i="3" s="1"/>
  <c r="T269" i="3"/>
  <c r="S269" i="3"/>
  <c r="AD268" i="3"/>
  <c r="AC268" i="3"/>
  <c r="AB268" i="3"/>
  <c r="AA268" i="3"/>
  <c r="Z268" i="3"/>
  <c r="Y268" i="3"/>
  <c r="X268" i="3"/>
  <c r="W268" i="3"/>
  <c r="V268" i="3"/>
  <c r="U268" i="3"/>
  <c r="AE268" i="3" s="1"/>
  <c r="T268" i="3"/>
  <c r="S268" i="3"/>
  <c r="AD267" i="3"/>
  <c r="AC267" i="3"/>
  <c r="AB267" i="3"/>
  <c r="AA267" i="3"/>
  <c r="Z267" i="3"/>
  <c r="Y267" i="3"/>
  <c r="X267" i="3"/>
  <c r="W267" i="3"/>
  <c r="V267" i="3"/>
  <c r="U267" i="3"/>
  <c r="AE267" i="3" s="1"/>
  <c r="T267" i="3"/>
  <c r="S267" i="3"/>
  <c r="AD266" i="3"/>
  <c r="AC266" i="3"/>
  <c r="AB266" i="3"/>
  <c r="AA266" i="3"/>
  <c r="Z266" i="3"/>
  <c r="Y266" i="3"/>
  <c r="X266" i="3"/>
  <c r="W266" i="3"/>
  <c r="V266" i="3"/>
  <c r="U266" i="3"/>
  <c r="AE266" i="3" s="1"/>
  <c r="T266" i="3"/>
  <c r="S266" i="3"/>
  <c r="AD265" i="3"/>
  <c r="AC265" i="3"/>
  <c r="AB265" i="3"/>
  <c r="AA265" i="3"/>
  <c r="Z265" i="3"/>
  <c r="Y265" i="3"/>
  <c r="X265" i="3"/>
  <c r="W265" i="3"/>
  <c r="V265" i="3"/>
  <c r="U265" i="3"/>
  <c r="AE265" i="3" s="1"/>
  <c r="T265" i="3"/>
  <c r="S265" i="3"/>
  <c r="AD264" i="3"/>
  <c r="AC264" i="3"/>
  <c r="AB264" i="3"/>
  <c r="AA264" i="3"/>
  <c r="Z264" i="3"/>
  <c r="Y264" i="3"/>
  <c r="X264" i="3"/>
  <c r="W264" i="3"/>
  <c r="V264" i="3"/>
  <c r="U264" i="3"/>
  <c r="AE264" i="3" s="1"/>
  <c r="T264" i="3"/>
  <c r="S264" i="3"/>
  <c r="AD263" i="3"/>
  <c r="AC263" i="3"/>
  <c r="AB263" i="3"/>
  <c r="AA263" i="3"/>
  <c r="Z263" i="3"/>
  <c r="Y263" i="3"/>
  <c r="X263" i="3"/>
  <c r="W263" i="3"/>
  <c r="V263" i="3"/>
  <c r="U263" i="3"/>
  <c r="AE263" i="3" s="1"/>
  <c r="T263" i="3"/>
  <c r="S263" i="3"/>
  <c r="AD262" i="3"/>
  <c r="AC262" i="3"/>
  <c r="AB262" i="3"/>
  <c r="AA262" i="3"/>
  <c r="Z262" i="3"/>
  <c r="Y262" i="3"/>
  <c r="X262" i="3"/>
  <c r="W262" i="3"/>
  <c r="V262" i="3"/>
  <c r="U262" i="3"/>
  <c r="AE262" i="3" s="1"/>
  <c r="T262" i="3"/>
  <c r="S262" i="3"/>
  <c r="AD261" i="3"/>
  <c r="AC261" i="3"/>
  <c r="AB261" i="3"/>
  <c r="AA261" i="3"/>
  <c r="Z261" i="3"/>
  <c r="Y261" i="3"/>
  <c r="X261" i="3"/>
  <c r="W261" i="3"/>
  <c r="V261" i="3"/>
  <c r="U261" i="3"/>
  <c r="AE261" i="3" s="1"/>
  <c r="T261" i="3"/>
  <c r="S261" i="3"/>
  <c r="AD260" i="3"/>
  <c r="AC260" i="3"/>
  <c r="AB260" i="3"/>
  <c r="AA260" i="3"/>
  <c r="Z260" i="3"/>
  <c r="Y260" i="3"/>
  <c r="X260" i="3"/>
  <c r="W260" i="3"/>
  <c r="V260" i="3"/>
  <c r="U260" i="3"/>
  <c r="AE260" i="3" s="1"/>
  <c r="T260" i="3"/>
  <c r="S260" i="3"/>
  <c r="AD259" i="3"/>
  <c r="AC259" i="3"/>
  <c r="AB259" i="3"/>
  <c r="AA259" i="3"/>
  <c r="Z259" i="3"/>
  <c r="Y259" i="3"/>
  <c r="X259" i="3"/>
  <c r="W259" i="3"/>
  <c r="V259" i="3"/>
  <c r="U259" i="3"/>
  <c r="AE259" i="3" s="1"/>
  <c r="T259" i="3"/>
  <c r="S259" i="3"/>
  <c r="AD258" i="3"/>
  <c r="AC258" i="3"/>
  <c r="AB258" i="3"/>
  <c r="AA258" i="3"/>
  <c r="Z258" i="3"/>
  <c r="Y258" i="3"/>
  <c r="X258" i="3"/>
  <c r="W258" i="3"/>
  <c r="V258" i="3"/>
  <c r="U258" i="3"/>
  <c r="AE258" i="3" s="1"/>
  <c r="T258" i="3"/>
  <c r="S258" i="3"/>
  <c r="AD257" i="3"/>
  <c r="AC257" i="3"/>
  <c r="AB257" i="3"/>
  <c r="AA257" i="3"/>
  <c r="Z257" i="3"/>
  <c r="Y257" i="3"/>
  <c r="X257" i="3"/>
  <c r="W257" i="3"/>
  <c r="V257" i="3"/>
  <c r="U257" i="3"/>
  <c r="AE257" i="3" s="1"/>
  <c r="T257" i="3"/>
  <c r="S257" i="3"/>
  <c r="AD256" i="3"/>
  <c r="AC256" i="3"/>
  <c r="AB256" i="3"/>
  <c r="AA256" i="3"/>
  <c r="Z256" i="3"/>
  <c r="Y256" i="3"/>
  <c r="X256" i="3"/>
  <c r="W256" i="3"/>
  <c r="V256" i="3"/>
  <c r="U256" i="3"/>
  <c r="AE256" i="3" s="1"/>
  <c r="T256" i="3"/>
  <c r="S256" i="3"/>
  <c r="AD255" i="3"/>
  <c r="AC255" i="3"/>
  <c r="AB255" i="3"/>
  <c r="AA255" i="3"/>
  <c r="Z255" i="3"/>
  <c r="Y255" i="3"/>
  <c r="X255" i="3"/>
  <c r="W255" i="3"/>
  <c r="V255" i="3"/>
  <c r="U255" i="3"/>
  <c r="AE255" i="3" s="1"/>
  <c r="T255" i="3"/>
  <c r="S255" i="3"/>
  <c r="AD254" i="3"/>
  <c r="AC254" i="3"/>
  <c r="AB254" i="3"/>
  <c r="AA254" i="3"/>
  <c r="Z254" i="3"/>
  <c r="Y254" i="3"/>
  <c r="X254" i="3"/>
  <c r="W254" i="3"/>
  <c r="V254" i="3"/>
  <c r="U254" i="3"/>
  <c r="AE254" i="3" s="1"/>
  <c r="T254" i="3"/>
  <c r="S254" i="3"/>
  <c r="AD253" i="3"/>
  <c r="AC253" i="3"/>
  <c r="AB253" i="3"/>
  <c r="AA253" i="3"/>
  <c r="Z253" i="3"/>
  <c r="Y253" i="3"/>
  <c r="X253" i="3"/>
  <c r="W253" i="3"/>
  <c r="V253" i="3"/>
  <c r="U253" i="3"/>
  <c r="AE253" i="3" s="1"/>
  <c r="T253" i="3"/>
  <c r="S253" i="3"/>
  <c r="AD252" i="3"/>
  <c r="AC252" i="3"/>
  <c r="AB252" i="3"/>
  <c r="AA252" i="3"/>
  <c r="Z252" i="3"/>
  <c r="Y252" i="3"/>
  <c r="X252" i="3"/>
  <c r="W252" i="3"/>
  <c r="V252" i="3"/>
  <c r="U252" i="3"/>
  <c r="AE252" i="3" s="1"/>
  <c r="T252" i="3"/>
  <c r="S252" i="3"/>
  <c r="AD251" i="3"/>
  <c r="AC251" i="3"/>
  <c r="AB251" i="3"/>
  <c r="AA251" i="3"/>
  <c r="Z251" i="3"/>
  <c r="Y251" i="3"/>
  <c r="X251" i="3"/>
  <c r="W251" i="3"/>
  <c r="V251" i="3"/>
  <c r="U251" i="3"/>
  <c r="AE251" i="3" s="1"/>
  <c r="T251" i="3"/>
  <c r="S251" i="3"/>
  <c r="AD248" i="3"/>
  <c r="AC248" i="3"/>
  <c r="AB248" i="3"/>
  <c r="AA248" i="3"/>
  <c r="Z248" i="3"/>
  <c r="Y248" i="3"/>
  <c r="X248" i="3"/>
  <c r="W248" i="3"/>
  <c r="V248" i="3"/>
  <c r="U248" i="3"/>
  <c r="AE248" i="3" s="1"/>
  <c r="T248" i="3"/>
  <c r="S248" i="3"/>
  <c r="AD247" i="3"/>
  <c r="AC247" i="3"/>
  <c r="AB247" i="3"/>
  <c r="AA247" i="3"/>
  <c r="Z247" i="3"/>
  <c r="Y247" i="3"/>
  <c r="X247" i="3"/>
  <c r="W247" i="3"/>
  <c r="V247" i="3"/>
  <c r="U247" i="3"/>
  <c r="AE247" i="3" s="1"/>
  <c r="T247" i="3"/>
  <c r="S247" i="3"/>
  <c r="AD246" i="3"/>
  <c r="AC246" i="3"/>
  <c r="AB246" i="3"/>
  <c r="AA246" i="3"/>
  <c r="Z246" i="3"/>
  <c r="Y246" i="3"/>
  <c r="X246" i="3"/>
  <c r="W246" i="3"/>
  <c r="V246" i="3"/>
  <c r="U246" i="3"/>
  <c r="AE246" i="3" s="1"/>
  <c r="T246" i="3"/>
  <c r="S246" i="3"/>
  <c r="AD245" i="3"/>
  <c r="AC245" i="3"/>
  <c r="AB245" i="3"/>
  <c r="AA245" i="3"/>
  <c r="Z245" i="3"/>
  <c r="Y245" i="3"/>
  <c r="X245" i="3"/>
  <c r="W245" i="3"/>
  <c r="V245" i="3"/>
  <c r="U245" i="3"/>
  <c r="AE245" i="3" s="1"/>
  <c r="T245" i="3"/>
  <c r="S245" i="3"/>
  <c r="AD244" i="3"/>
  <c r="AC244" i="3"/>
  <c r="AB244" i="3"/>
  <c r="AA244" i="3"/>
  <c r="Z244" i="3"/>
  <c r="Y244" i="3"/>
  <c r="X244" i="3"/>
  <c r="W244" i="3"/>
  <c r="V244" i="3"/>
  <c r="U244" i="3"/>
  <c r="AE244" i="3" s="1"/>
  <c r="T244" i="3"/>
  <c r="S244" i="3"/>
  <c r="AD243" i="3"/>
  <c r="AC243" i="3"/>
  <c r="AB243" i="3"/>
  <c r="AA243" i="3"/>
  <c r="Z243" i="3"/>
  <c r="Y243" i="3"/>
  <c r="X243" i="3"/>
  <c r="W243" i="3"/>
  <c r="V243" i="3"/>
  <c r="U243" i="3"/>
  <c r="AE243" i="3" s="1"/>
  <c r="T243" i="3"/>
  <c r="S243" i="3"/>
  <c r="AD242" i="3"/>
  <c r="AC242" i="3"/>
  <c r="AB242" i="3"/>
  <c r="AA242" i="3"/>
  <c r="Z242" i="3"/>
  <c r="Y242" i="3"/>
  <c r="X242" i="3"/>
  <c r="W242" i="3"/>
  <c r="V242" i="3"/>
  <c r="U242" i="3"/>
  <c r="AE242" i="3" s="1"/>
  <c r="T242" i="3"/>
  <c r="S242" i="3"/>
  <c r="AD241" i="3"/>
  <c r="AC241" i="3"/>
  <c r="AB241" i="3"/>
  <c r="AA241" i="3"/>
  <c r="Z241" i="3"/>
  <c r="Y241" i="3"/>
  <c r="X241" i="3"/>
  <c r="W241" i="3"/>
  <c r="V241" i="3"/>
  <c r="U241" i="3"/>
  <c r="AE241" i="3" s="1"/>
  <c r="T241" i="3"/>
  <c r="S241" i="3"/>
  <c r="AD240" i="3"/>
  <c r="AC240" i="3"/>
  <c r="AB240" i="3"/>
  <c r="AA240" i="3"/>
  <c r="Z240" i="3"/>
  <c r="Y240" i="3"/>
  <c r="X240" i="3"/>
  <c r="W240" i="3"/>
  <c r="V240" i="3"/>
  <c r="U240" i="3"/>
  <c r="AE240" i="3" s="1"/>
  <c r="T240" i="3"/>
  <c r="S240" i="3"/>
  <c r="AD239" i="3"/>
  <c r="AC239" i="3"/>
  <c r="AB239" i="3"/>
  <c r="AA239" i="3"/>
  <c r="Z239" i="3"/>
  <c r="Y239" i="3"/>
  <c r="X239" i="3"/>
  <c r="W239" i="3"/>
  <c r="V239" i="3"/>
  <c r="U239" i="3"/>
  <c r="AE239" i="3" s="1"/>
  <c r="T239" i="3"/>
  <c r="S239" i="3"/>
  <c r="AD238" i="3"/>
  <c r="AC238" i="3"/>
  <c r="AB238" i="3"/>
  <c r="AA238" i="3"/>
  <c r="Z238" i="3"/>
  <c r="Y238" i="3"/>
  <c r="X238" i="3"/>
  <c r="W238" i="3"/>
  <c r="V238" i="3"/>
  <c r="U238" i="3"/>
  <c r="AE238" i="3" s="1"/>
  <c r="T238" i="3"/>
  <c r="S238" i="3"/>
  <c r="AD237" i="3"/>
  <c r="AC237" i="3"/>
  <c r="AB237" i="3"/>
  <c r="AA237" i="3"/>
  <c r="Z237" i="3"/>
  <c r="Y237" i="3"/>
  <c r="X237" i="3"/>
  <c r="W237" i="3"/>
  <c r="V237" i="3"/>
  <c r="U237" i="3"/>
  <c r="AE237" i="3" s="1"/>
  <c r="T237" i="3"/>
  <c r="S237" i="3"/>
  <c r="AD236" i="3"/>
  <c r="AC236" i="3"/>
  <c r="AB236" i="3"/>
  <c r="AA236" i="3"/>
  <c r="Z236" i="3"/>
  <c r="Y236" i="3"/>
  <c r="X236" i="3"/>
  <c r="W236" i="3"/>
  <c r="V236" i="3"/>
  <c r="U236" i="3"/>
  <c r="AE236" i="3" s="1"/>
  <c r="T236" i="3"/>
  <c r="S236" i="3"/>
  <c r="AD235" i="3"/>
  <c r="AC235" i="3"/>
  <c r="AB235" i="3"/>
  <c r="AA235" i="3"/>
  <c r="Z235" i="3"/>
  <c r="Y235" i="3"/>
  <c r="X235" i="3"/>
  <c r="W235" i="3"/>
  <c r="V235" i="3"/>
  <c r="U235" i="3"/>
  <c r="AE235" i="3" s="1"/>
  <c r="T235" i="3"/>
  <c r="S235" i="3"/>
  <c r="AD234" i="3"/>
  <c r="AC234" i="3"/>
  <c r="AB234" i="3"/>
  <c r="AA234" i="3"/>
  <c r="Z234" i="3"/>
  <c r="Y234" i="3"/>
  <c r="X234" i="3"/>
  <c r="W234" i="3"/>
  <c r="V234" i="3"/>
  <c r="U234" i="3"/>
  <c r="AE234" i="3" s="1"/>
  <c r="T234" i="3"/>
  <c r="S234" i="3"/>
  <c r="AD233" i="3"/>
  <c r="AC233" i="3"/>
  <c r="AB233" i="3"/>
  <c r="AA233" i="3"/>
  <c r="Z233" i="3"/>
  <c r="Y233" i="3"/>
  <c r="X233" i="3"/>
  <c r="W233" i="3"/>
  <c r="V233" i="3"/>
  <c r="U233" i="3"/>
  <c r="AE233" i="3" s="1"/>
  <c r="T233" i="3"/>
  <c r="S233" i="3"/>
  <c r="AD232" i="3"/>
  <c r="AC232" i="3"/>
  <c r="AB232" i="3"/>
  <c r="AA232" i="3"/>
  <c r="Z232" i="3"/>
  <c r="Y232" i="3"/>
  <c r="X232" i="3"/>
  <c r="W232" i="3"/>
  <c r="V232" i="3"/>
  <c r="U232" i="3"/>
  <c r="AE232" i="3" s="1"/>
  <c r="T232" i="3"/>
  <c r="S232" i="3"/>
  <c r="AD231" i="3"/>
  <c r="AC231" i="3"/>
  <c r="AB231" i="3"/>
  <c r="AA231" i="3"/>
  <c r="Z231" i="3"/>
  <c r="Y231" i="3"/>
  <c r="X231" i="3"/>
  <c r="W231" i="3"/>
  <c r="V231" i="3"/>
  <c r="U231" i="3"/>
  <c r="AE231" i="3" s="1"/>
  <c r="T231" i="3"/>
  <c r="S231" i="3"/>
  <c r="AD230" i="3"/>
  <c r="AC230" i="3"/>
  <c r="AB230" i="3"/>
  <c r="AA230" i="3"/>
  <c r="Z230" i="3"/>
  <c r="Y230" i="3"/>
  <c r="X230" i="3"/>
  <c r="W230" i="3"/>
  <c r="V230" i="3"/>
  <c r="U230" i="3"/>
  <c r="AE230" i="3" s="1"/>
  <c r="T230" i="3"/>
  <c r="S230" i="3"/>
  <c r="AD229" i="3"/>
  <c r="AC229" i="3"/>
  <c r="AB229" i="3"/>
  <c r="AA229" i="3"/>
  <c r="Z229" i="3"/>
  <c r="Y229" i="3"/>
  <c r="X229" i="3"/>
  <c r="W229" i="3"/>
  <c r="V229" i="3"/>
  <c r="U229" i="3"/>
  <c r="AE229" i="3" s="1"/>
  <c r="T229" i="3"/>
  <c r="S229" i="3"/>
  <c r="AD228" i="3"/>
  <c r="AC228" i="3"/>
  <c r="AB228" i="3"/>
  <c r="AA228" i="3"/>
  <c r="Z228" i="3"/>
  <c r="Y228" i="3"/>
  <c r="X228" i="3"/>
  <c r="W228" i="3"/>
  <c r="V228" i="3"/>
  <c r="U228" i="3"/>
  <c r="AE228" i="3" s="1"/>
  <c r="T228" i="3"/>
  <c r="S228" i="3"/>
  <c r="AD227" i="3"/>
  <c r="AC227" i="3"/>
  <c r="AB227" i="3"/>
  <c r="AA227" i="3"/>
  <c r="Z227" i="3"/>
  <c r="Y227" i="3"/>
  <c r="X227" i="3"/>
  <c r="W227" i="3"/>
  <c r="V227" i="3"/>
  <c r="U227" i="3"/>
  <c r="AE227" i="3" s="1"/>
  <c r="T227" i="3"/>
  <c r="S227" i="3"/>
  <c r="AD226" i="3"/>
  <c r="AC226" i="3"/>
  <c r="AB226" i="3"/>
  <c r="AA226" i="3"/>
  <c r="Z226" i="3"/>
  <c r="Y226" i="3"/>
  <c r="X226" i="3"/>
  <c r="W226" i="3"/>
  <c r="V226" i="3"/>
  <c r="U226" i="3"/>
  <c r="AE226" i="3" s="1"/>
  <c r="T226" i="3"/>
  <c r="S226" i="3"/>
  <c r="AD225" i="3"/>
  <c r="AC225" i="3"/>
  <c r="AB225" i="3"/>
  <c r="AA225" i="3"/>
  <c r="Z225" i="3"/>
  <c r="Y225" i="3"/>
  <c r="X225" i="3"/>
  <c r="W225" i="3"/>
  <c r="V225" i="3"/>
  <c r="U225" i="3"/>
  <c r="AE225" i="3" s="1"/>
  <c r="T225" i="3"/>
  <c r="S225" i="3"/>
  <c r="AD224" i="3"/>
  <c r="AC224" i="3"/>
  <c r="AB224" i="3"/>
  <c r="AA224" i="3"/>
  <c r="Z224" i="3"/>
  <c r="Y224" i="3"/>
  <c r="X224" i="3"/>
  <c r="W224" i="3"/>
  <c r="V224" i="3"/>
  <c r="U224" i="3"/>
  <c r="AE224" i="3" s="1"/>
  <c r="T224" i="3"/>
  <c r="S224" i="3"/>
  <c r="AD223" i="3"/>
  <c r="AC223" i="3"/>
  <c r="AB223" i="3"/>
  <c r="AA223" i="3"/>
  <c r="Z223" i="3"/>
  <c r="Y223" i="3"/>
  <c r="X223" i="3"/>
  <c r="W223" i="3"/>
  <c r="V223" i="3"/>
  <c r="U223" i="3"/>
  <c r="AE223" i="3" s="1"/>
  <c r="T223" i="3"/>
  <c r="S223" i="3"/>
  <c r="R249" i="3"/>
  <c r="Q249" i="3"/>
  <c r="P249" i="3"/>
  <c r="O249" i="3"/>
  <c r="N249" i="3"/>
  <c r="M249" i="3"/>
  <c r="L249" i="3"/>
  <c r="K249" i="3"/>
  <c r="J249" i="3"/>
  <c r="I249" i="3"/>
  <c r="G249" i="3"/>
  <c r="AD221" i="3"/>
  <c r="AC221" i="3"/>
  <c r="AB221" i="3"/>
  <c r="AA221" i="3"/>
  <c r="Z221" i="3"/>
  <c r="Y221" i="3"/>
  <c r="X221" i="3"/>
  <c r="W221" i="3"/>
  <c r="V221" i="3"/>
  <c r="U221" i="3"/>
  <c r="AE221" i="3" s="1"/>
  <c r="T221" i="3"/>
  <c r="S221" i="3"/>
  <c r="AD220" i="3"/>
  <c r="AC220" i="3"/>
  <c r="AB220" i="3"/>
  <c r="AA220" i="3"/>
  <c r="Z220" i="3"/>
  <c r="Y220" i="3"/>
  <c r="X220" i="3"/>
  <c r="W220" i="3"/>
  <c r="V220" i="3"/>
  <c r="U220" i="3"/>
  <c r="AE220" i="3" s="1"/>
  <c r="T220" i="3"/>
  <c r="S220" i="3"/>
  <c r="AD219" i="3"/>
  <c r="AC219" i="3"/>
  <c r="AB219" i="3"/>
  <c r="AA219" i="3"/>
  <c r="Z219" i="3"/>
  <c r="Y219" i="3"/>
  <c r="X219" i="3"/>
  <c r="W219" i="3"/>
  <c r="V219" i="3"/>
  <c r="U219" i="3"/>
  <c r="AE219" i="3" s="1"/>
  <c r="T219" i="3"/>
  <c r="S219" i="3"/>
  <c r="AD218" i="3"/>
  <c r="AC218" i="3"/>
  <c r="AB218" i="3"/>
  <c r="AA218" i="3"/>
  <c r="Z218" i="3"/>
  <c r="Y218" i="3"/>
  <c r="X218" i="3"/>
  <c r="W218" i="3"/>
  <c r="V218" i="3"/>
  <c r="U218" i="3"/>
  <c r="AE218" i="3" s="1"/>
  <c r="T218" i="3"/>
  <c r="S218" i="3"/>
  <c r="AD215" i="3"/>
  <c r="AC215" i="3"/>
  <c r="AB215" i="3"/>
  <c r="AA215" i="3"/>
  <c r="Z215" i="3"/>
  <c r="Y215" i="3"/>
  <c r="X215" i="3"/>
  <c r="W215" i="3"/>
  <c r="V215" i="3"/>
  <c r="U215" i="3"/>
  <c r="AE215" i="3" s="1"/>
  <c r="T215" i="3"/>
  <c r="S215" i="3"/>
  <c r="AD214" i="3"/>
  <c r="AC214" i="3"/>
  <c r="AB214" i="3"/>
  <c r="AA214" i="3"/>
  <c r="Z214" i="3"/>
  <c r="Y214" i="3"/>
  <c r="X214" i="3"/>
  <c r="W214" i="3"/>
  <c r="V214" i="3"/>
  <c r="U214" i="3"/>
  <c r="AE214" i="3" s="1"/>
  <c r="T214" i="3"/>
  <c r="S214" i="3"/>
  <c r="AD213" i="3"/>
  <c r="AC213" i="3"/>
  <c r="AB213" i="3"/>
  <c r="AA213" i="3"/>
  <c r="Z213" i="3"/>
  <c r="Y213" i="3"/>
  <c r="X213" i="3"/>
  <c r="W213" i="3"/>
  <c r="V213" i="3"/>
  <c r="U213" i="3"/>
  <c r="AE213" i="3" s="1"/>
  <c r="T213" i="3"/>
  <c r="S213" i="3"/>
  <c r="AD205" i="3"/>
  <c r="AC205" i="3"/>
  <c r="AB205" i="3"/>
  <c r="AA205" i="3"/>
  <c r="Z205" i="3"/>
  <c r="Y205" i="3"/>
  <c r="X205" i="3"/>
  <c r="W205" i="3"/>
  <c r="V205" i="3"/>
  <c r="U205" i="3"/>
  <c r="AE205" i="3" s="1"/>
  <c r="T205" i="3"/>
  <c r="S205" i="3"/>
  <c r="AD204" i="3"/>
  <c r="AC204" i="3"/>
  <c r="AB204" i="3"/>
  <c r="AA204" i="3"/>
  <c r="Z204" i="3"/>
  <c r="Y204" i="3"/>
  <c r="X204" i="3"/>
  <c r="W204" i="3"/>
  <c r="V204" i="3"/>
  <c r="U204" i="3"/>
  <c r="AE204" i="3" s="1"/>
  <c r="T204" i="3"/>
  <c r="S204" i="3"/>
  <c r="AD203" i="3"/>
  <c r="AC203" i="3"/>
  <c r="AB203" i="3"/>
  <c r="AA203" i="3"/>
  <c r="Z203" i="3"/>
  <c r="Y203" i="3"/>
  <c r="X203" i="3"/>
  <c r="W203" i="3"/>
  <c r="V203" i="3"/>
  <c r="U203" i="3"/>
  <c r="AE203" i="3" s="1"/>
  <c r="T203" i="3"/>
  <c r="S203" i="3"/>
  <c r="AD202" i="3"/>
  <c r="AC202" i="3"/>
  <c r="AB202" i="3"/>
  <c r="AA202" i="3"/>
  <c r="Z202" i="3"/>
  <c r="Y202" i="3"/>
  <c r="X202" i="3"/>
  <c r="W202" i="3"/>
  <c r="V202" i="3"/>
  <c r="U202" i="3"/>
  <c r="AE202" i="3" s="1"/>
  <c r="T202" i="3"/>
  <c r="S202" i="3"/>
  <c r="AD201" i="3"/>
  <c r="AC201" i="3"/>
  <c r="AB201" i="3"/>
  <c r="AA201" i="3"/>
  <c r="Z201" i="3"/>
  <c r="Y201" i="3"/>
  <c r="X201" i="3"/>
  <c r="W201" i="3"/>
  <c r="V201" i="3"/>
  <c r="U201" i="3"/>
  <c r="AE201" i="3" s="1"/>
  <c r="T201" i="3"/>
  <c r="S201" i="3"/>
  <c r="AD200" i="3"/>
  <c r="AC200" i="3"/>
  <c r="AB200" i="3"/>
  <c r="AA200" i="3"/>
  <c r="Z200" i="3"/>
  <c r="Y200" i="3"/>
  <c r="X200" i="3"/>
  <c r="W200" i="3"/>
  <c r="V200" i="3"/>
  <c r="U200" i="3"/>
  <c r="AE200" i="3" s="1"/>
  <c r="T200" i="3"/>
  <c r="S200" i="3"/>
  <c r="AD199" i="3"/>
  <c r="AC199" i="3"/>
  <c r="AB199" i="3"/>
  <c r="AA199" i="3"/>
  <c r="Z199" i="3"/>
  <c r="Y199" i="3"/>
  <c r="X199" i="3"/>
  <c r="W199" i="3"/>
  <c r="V199" i="3"/>
  <c r="U199" i="3"/>
  <c r="AE199" i="3" s="1"/>
  <c r="T199" i="3"/>
  <c r="S199" i="3"/>
  <c r="AD198" i="3"/>
  <c r="AC198" i="3"/>
  <c r="AB198" i="3"/>
  <c r="AA198" i="3"/>
  <c r="Z198" i="3"/>
  <c r="Y198" i="3"/>
  <c r="X198" i="3"/>
  <c r="W198" i="3"/>
  <c r="V198" i="3"/>
  <c r="U198" i="3"/>
  <c r="AE198" i="3" s="1"/>
  <c r="T198" i="3"/>
  <c r="S198" i="3"/>
  <c r="AD197" i="3"/>
  <c r="AC197" i="3"/>
  <c r="AB197" i="3"/>
  <c r="AA197" i="3"/>
  <c r="Z197" i="3"/>
  <c r="Y197" i="3"/>
  <c r="X197" i="3"/>
  <c r="W197" i="3"/>
  <c r="V197" i="3"/>
  <c r="U197" i="3"/>
  <c r="AE197" i="3" s="1"/>
  <c r="T197" i="3"/>
  <c r="S197" i="3"/>
  <c r="AD196" i="3"/>
  <c r="AC196" i="3"/>
  <c r="AB196" i="3"/>
  <c r="AA196" i="3"/>
  <c r="Z196" i="3"/>
  <c r="Y196" i="3"/>
  <c r="X196" i="3"/>
  <c r="W196" i="3"/>
  <c r="V196" i="3"/>
  <c r="U196" i="3"/>
  <c r="AE196" i="3" s="1"/>
  <c r="T196" i="3"/>
  <c r="S196" i="3"/>
  <c r="AD195" i="3"/>
  <c r="AC195" i="3"/>
  <c r="AB195" i="3"/>
  <c r="AA195" i="3"/>
  <c r="Z195" i="3"/>
  <c r="Y195" i="3"/>
  <c r="X195" i="3"/>
  <c r="W195" i="3"/>
  <c r="V195" i="3"/>
  <c r="U195" i="3"/>
  <c r="AE195" i="3" s="1"/>
  <c r="T195" i="3"/>
  <c r="S195" i="3"/>
  <c r="AD194" i="3"/>
  <c r="AC194" i="3"/>
  <c r="AB194" i="3"/>
  <c r="AA194" i="3"/>
  <c r="Z194" i="3"/>
  <c r="Y194" i="3"/>
  <c r="X194" i="3"/>
  <c r="W194" i="3"/>
  <c r="V194" i="3"/>
  <c r="U194" i="3"/>
  <c r="AE194" i="3" s="1"/>
  <c r="T194" i="3"/>
  <c r="S194" i="3"/>
  <c r="AD193" i="3"/>
  <c r="AC193" i="3"/>
  <c r="AB193" i="3"/>
  <c r="AA193" i="3"/>
  <c r="Z193" i="3"/>
  <c r="Y193" i="3"/>
  <c r="X193" i="3"/>
  <c r="W193" i="3"/>
  <c r="V193" i="3"/>
  <c r="U193" i="3"/>
  <c r="AE193" i="3" s="1"/>
  <c r="T193" i="3"/>
  <c r="S193" i="3"/>
  <c r="AD192" i="3"/>
  <c r="AC192" i="3"/>
  <c r="AB192" i="3"/>
  <c r="AA192" i="3"/>
  <c r="Z192" i="3"/>
  <c r="Y192" i="3"/>
  <c r="X192" i="3"/>
  <c r="W192" i="3"/>
  <c r="V192" i="3"/>
  <c r="U192" i="3"/>
  <c r="AE192" i="3" s="1"/>
  <c r="T192" i="3"/>
  <c r="S192" i="3"/>
  <c r="AD191" i="3"/>
  <c r="AC191" i="3"/>
  <c r="AB191" i="3"/>
  <c r="AA191" i="3"/>
  <c r="Z191" i="3"/>
  <c r="Y191" i="3"/>
  <c r="X191" i="3"/>
  <c r="W191" i="3"/>
  <c r="V191" i="3"/>
  <c r="U191" i="3"/>
  <c r="AE191" i="3" s="1"/>
  <c r="T191" i="3"/>
  <c r="S191" i="3"/>
  <c r="AD190" i="3"/>
  <c r="AC190" i="3"/>
  <c r="AB190" i="3"/>
  <c r="AA190" i="3"/>
  <c r="Z190" i="3"/>
  <c r="Y190" i="3"/>
  <c r="X190" i="3"/>
  <c r="W190" i="3"/>
  <c r="V190" i="3"/>
  <c r="U190" i="3"/>
  <c r="AE190" i="3" s="1"/>
  <c r="T190" i="3"/>
  <c r="S190" i="3"/>
  <c r="AD189" i="3"/>
  <c r="AC189" i="3"/>
  <c r="AB189" i="3"/>
  <c r="AA189" i="3"/>
  <c r="Z189" i="3"/>
  <c r="Y189" i="3"/>
  <c r="X189" i="3"/>
  <c r="W189" i="3"/>
  <c r="V189" i="3"/>
  <c r="U189" i="3"/>
  <c r="AE189" i="3" s="1"/>
  <c r="T189" i="3"/>
  <c r="S189" i="3"/>
  <c r="AD188" i="3"/>
  <c r="AC188" i="3"/>
  <c r="AB188" i="3"/>
  <c r="AA188" i="3"/>
  <c r="Z188" i="3"/>
  <c r="Y188" i="3"/>
  <c r="X188" i="3"/>
  <c r="W188" i="3"/>
  <c r="V188" i="3"/>
  <c r="U188" i="3"/>
  <c r="AE188" i="3" s="1"/>
  <c r="T188" i="3"/>
  <c r="S188" i="3"/>
  <c r="AD187" i="3"/>
  <c r="AC187" i="3"/>
  <c r="AB187" i="3"/>
  <c r="AA187" i="3"/>
  <c r="Z187" i="3"/>
  <c r="Y187" i="3"/>
  <c r="X187" i="3"/>
  <c r="W187" i="3"/>
  <c r="V187" i="3"/>
  <c r="U187" i="3"/>
  <c r="AE187" i="3" s="1"/>
  <c r="T187" i="3"/>
  <c r="S187" i="3"/>
  <c r="AD186" i="3"/>
  <c r="AC186" i="3"/>
  <c r="AB186" i="3"/>
  <c r="AA186" i="3"/>
  <c r="Z186" i="3"/>
  <c r="Y186" i="3"/>
  <c r="X186" i="3"/>
  <c r="W186" i="3"/>
  <c r="V186" i="3"/>
  <c r="U186" i="3"/>
  <c r="AE186" i="3" s="1"/>
  <c r="T186" i="3"/>
  <c r="S186" i="3"/>
  <c r="AD185" i="3"/>
  <c r="AC185" i="3"/>
  <c r="AB185" i="3"/>
  <c r="AA185" i="3"/>
  <c r="Z185" i="3"/>
  <c r="Y185" i="3"/>
  <c r="X185" i="3"/>
  <c r="W185" i="3"/>
  <c r="V185" i="3"/>
  <c r="U185" i="3"/>
  <c r="AE185" i="3" s="1"/>
  <c r="T185" i="3"/>
  <c r="S185" i="3"/>
  <c r="AD184" i="3"/>
  <c r="AC184" i="3"/>
  <c r="AB184" i="3"/>
  <c r="AA184" i="3"/>
  <c r="Z184" i="3"/>
  <c r="Y184" i="3"/>
  <c r="X184" i="3"/>
  <c r="W184" i="3"/>
  <c r="V184" i="3"/>
  <c r="U184" i="3"/>
  <c r="AE184" i="3" s="1"/>
  <c r="T184" i="3"/>
  <c r="S184" i="3"/>
  <c r="AD183" i="3"/>
  <c r="AC183" i="3"/>
  <c r="AB183" i="3"/>
  <c r="AA183" i="3"/>
  <c r="Z183" i="3"/>
  <c r="Y183" i="3"/>
  <c r="X183" i="3"/>
  <c r="W183" i="3"/>
  <c r="V183" i="3"/>
  <c r="U183" i="3"/>
  <c r="AE183" i="3" s="1"/>
  <c r="T183" i="3"/>
  <c r="S183" i="3"/>
  <c r="AD182" i="3"/>
  <c r="AC182" i="3"/>
  <c r="AB182" i="3"/>
  <c r="AA182" i="3"/>
  <c r="Z182" i="3"/>
  <c r="Y182" i="3"/>
  <c r="X182" i="3"/>
  <c r="W182" i="3"/>
  <c r="V182" i="3"/>
  <c r="U182" i="3"/>
  <c r="AE182" i="3" s="1"/>
  <c r="T182" i="3"/>
  <c r="S182" i="3"/>
  <c r="AD181" i="3"/>
  <c r="AC181" i="3"/>
  <c r="AB181" i="3"/>
  <c r="AA181" i="3"/>
  <c r="Z181" i="3"/>
  <c r="Y181" i="3"/>
  <c r="X181" i="3"/>
  <c r="W181" i="3"/>
  <c r="V181" i="3"/>
  <c r="U181" i="3"/>
  <c r="AE181" i="3" s="1"/>
  <c r="T181" i="3"/>
  <c r="S181" i="3"/>
  <c r="AD180" i="3"/>
  <c r="AC180" i="3"/>
  <c r="AB180" i="3"/>
  <c r="AA180" i="3"/>
  <c r="Z180" i="3"/>
  <c r="Y180" i="3"/>
  <c r="X180" i="3"/>
  <c r="W180" i="3"/>
  <c r="V180" i="3"/>
  <c r="U180" i="3"/>
  <c r="AE180" i="3" s="1"/>
  <c r="T180" i="3"/>
  <c r="S180" i="3"/>
  <c r="AD179" i="3"/>
  <c r="AC179" i="3"/>
  <c r="AB179" i="3"/>
  <c r="AA179" i="3"/>
  <c r="Z179" i="3"/>
  <c r="Y179" i="3"/>
  <c r="X179" i="3"/>
  <c r="W179" i="3"/>
  <c r="V179" i="3"/>
  <c r="U179" i="3"/>
  <c r="AE179" i="3" s="1"/>
  <c r="T179" i="3"/>
  <c r="S179" i="3"/>
  <c r="AD178" i="3"/>
  <c r="AC178" i="3"/>
  <c r="AB178" i="3"/>
  <c r="AA178" i="3"/>
  <c r="Z178" i="3"/>
  <c r="Y178" i="3"/>
  <c r="X178" i="3"/>
  <c r="W178" i="3"/>
  <c r="V178" i="3"/>
  <c r="U178" i="3"/>
  <c r="AE178" i="3" s="1"/>
  <c r="T178" i="3"/>
  <c r="S178" i="3"/>
  <c r="AD177" i="3"/>
  <c r="AC177" i="3"/>
  <c r="AB177" i="3"/>
  <c r="AA177" i="3"/>
  <c r="Z177" i="3"/>
  <c r="Y177" i="3"/>
  <c r="X177" i="3"/>
  <c r="W177" i="3"/>
  <c r="V177" i="3"/>
  <c r="U177" i="3"/>
  <c r="AE177" i="3" s="1"/>
  <c r="T177" i="3"/>
  <c r="S177" i="3"/>
  <c r="AD176" i="3"/>
  <c r="AC176" i="3"/>
  <c r="AB176" i="3"/>
  <c r="AA176" i="3"/>
  <c r="Z176" i="3"/>
  <c r="Y176" i="3"/>
  <c r="X176" i="3"/>
  <c r="W176" i="3"/>
  <c r="V176" i="3"/>
  <c r="U176" i="3"/>
  <c r="AE176" i="3" s="1"/>
  <c r="T176" i="3"/>
  <c r="S176" i="3"/>
  <c r="AD175" i="3"/>
  <c r="AC175" i="3"/>
  <c r="AB175" i="3"/>
  <c r="AA175" i="3"/>
  <c r="Z175" i="3"/>
  <c r="Y175" i="3"/>
  <c r="X175" i="3"/>
  <c r="W175" i="3"/>
  <c r="V175" i="3"/>
  <c r="U175" i="3"/>
  <c r="AE175" i="3" s="1"/>
  <c r="T175" i="3"/>
  <c r="S175" i="3"/>
  <c r="AD174" i="3"/>
  <c r="AC174" i="3"/>
  <c r="AB174" i="3"/>
  <c r="AA174" i="3"/>
  <c r="Z174" i="3"/>
  <c r="Y174" i="3"/>
  <c r="X174" i="3"/>
  <c r="W174" i="3"/>
  <c r="V174" i="3"/>
  <c r="U174" i="3"/>
  <c r="AE174" i="3" s="1"/>
  <c r="T174" i="3"/>
  <c r="S174" i="3"/>
  <c r="AD173" i="3"/>
  <c r="AC173" i="3"/>
  <c r="AB173" i="3"/>
  <c r="AA173" i="3"/>
  <c r="Z173" i="3"/>
  <c r="Y173" i="3"/>
  <c r="X173" i="3"/>
  <c r="W173" i="3"/>
  <c r="V173" i="3"/>
  <c r="U173" i="3"/>
  <c r="AE173" i="3" s="1"/>
  <c r="T173" i="3"/>
  <c r="S173" i="3"/>
  <c r="AD172" i="3"/>
  <c r="AC172" i="3"/>
  <c r="AB172" i="3"/>
  <c r="AA172" i="3"/>
  <c r="Z172" i="3"/>
  <c r="Y172" i="3"/>
  <c r="X172" i="3"/>
  <c r="W172" i="3"/>
  <c r="V172" i="3"/>
  <c r="U172" i="3"/>
  <c r="AE172" i="3" s="1"/>
  <c r="T172" i="3"/>
  <c r="S172" i="3"/>
  <c r="AD171" i="3"/>
  <c r="AC171" i="3"/>
  <c r="AB171" i="3"/>
  <c r="AA171" i="3"/>
  <c r="Z171" i="3"/>
  <c r="Y171" i="3"/>
  <c r="X171" i="3"/>
  <c r="W171" i="3"/>
  <c r="V171" i="3"/>
  <c r="U171" i="3"/>
  <c r="AE171" i="3" s="1"/>
  <c r="T171" i="3"/>
  <c r="S171" i="3"/>
  <c r="AD170" i="3"/>
  <c r="AC170" i="3"/>
  <c r="AB170" i="3"/>
  <c r="AA170" i="3"/>
  <c r="Z170" i="3"/>
  <c r="Y170" i="3"/>
  <c r="X170" i="3"/>
  <c r="W170" i="3"/>
  <c r="V170" i="3"/>
  <c r="U170" i="3"/>
  <c r="AE170" i="3" s="1"/>
  <c r="T170" i="3"/>
  <c r="S170" i="3"/>
  <c r="AD169" i="3"/>
  <c r="AC169" i="3"/>
  <c r="AB169" i="3"/>
  <c r="AA169" i="3"/>
  <c r="Z169" i="3"/>
  <c r="Y169" i="3"/>
  <c r="X169" i="3"/>
  <c r="W169" i="3"/>
  <c r="V169" i="3"/>
  <c r="U169" i="3"/>
  <c r="AE169" i="3" s="1"/>
  <c r="T169" i="3"/>
  <c r="S169" i="3"/>
  <c r="AD168" i="3"/>
  <c r="AC168" i="3"/>
  <c r="AB168" i="3"/>
  <c r="AA168" i="3"/>
  <c r="Z168" i="3"/>
  <c r="Y168" i="3"/>
  <c r="X168" i="3"/>
  <c r="W168" i="3"/>
  <c r="V168" i="3"/>
  <c r="U168" i="3"/>
  <c r="AE168" i="3" s="1"/>
  <c r="T168" i="3"/>
  <c r="S168" i="3"/>
  <c r="AD167" i="3"/>
  <c r="AC167" i="3"/>
  <c r="AB167" i="3"/>
  <c r="AA167" i="3"/>
  <c r="Z167" i="3"/>
  <c r="Y167" i="3"/>
  <c r="X167" i="3"/>
  <c r="W167" i="3"/>
  <c r="V167" i="3"/>
  <c r="U167" i="3"/>
  <c r="AE167" i="3" s="1"/>
  <c r="T167" i="3"/>
  <c r="S167" i="3"/>
  <c r="AD166" i="3"/>
  <c r="AC166" i="3"/>
  <c r="AB166" i="3"/>
  <c r="AA166" i="3"/>
  <c r="Z166" i="3"/>
  <c r="Y166" i="3"/>
  <c r="X166" i="3"/>
  <c r="W166" i="3"/>
  <c r="V166" i="3"/>
  <c r="U166" i="3"/>
  <c r="AE166" i="3" s="1"/>
  <c r="T166" i="3"/>
  <c r="S166" i="3"/>
  <c r="AD165" i="3"/>
  <c r="AC165" i="3"/>
  <c r="AB165" i="3"/>
  <c r="AA165" i="3"/>
  <c r="Z165" i="3"/>
  <c r="Y165" i="3"/>
  <c r="X165" i="3"/>
  <c r="W165" i="3"/>
  <c r="V165" i="3"/>
  <c r="U165" i="3"/>
  <c r="AE165" i="3" s="1"/>
  <c r="T165" i="3"/>
  <c r="S165" i="3"/>
  <c r="AD164" i="3"/>
  <c r="AC164" i="3"/>
  <c r="AB164" i="3"/>
  <c r="AA164" i="3"/>
  <c r="Z164" i="3"/>
  <c r="Y164" i="3"/>
  <c r="X164" i="3"/>
  <c r="W164" i="3"/>
  <c r="V164" i="3"/>
  <c r="U164" i="3"/>
  <c r="AE164" i="3" s="1"/>
  <c r="T164" i="3"/>
  <c r="S164" i="3"/>
  <c r="AD163" i="3"/>
  <c r="AC163" i="3"/>
  <c r="AB163" i="3"/>
  <c r="AA163" i="3"/>
  <c r="Z163" i="3"/>
  <c r="Y163" i="3"/>
  <c r="X163" i="3"/>
  <c r="W163" i="3"/>
  <c r="V163" i="3"/>
  <c r="U163" i="3"/>
  <c r="AE163" i="3" s="1"/>
  <c r="T163" i="3"/>
  <c r="S163" i="3"/>
  <c r="AD162" i="3"/>
  <c r="AC162" i="3"/>
  <c r="AB162" i="3"/>
  <c r="AA162" i="3"/>
  <c r="Z162" i="3"/>
  <c r="Y162" i="3"/>
  <c r="X162" i="3"/>
  <c r="W162" i="3"/>
  <c r="V162" i="3"/>
  <c r="U162" i="3"/>
  <c r="AE162" i="3" s="1"/>
  <c r="T162" i="3"/>
  <c r="S162" i="3"/>
  <c r="AD161" i="3"/>
  <c r="AC161" i="3"/>
  <c r="AB161" i="3"/>
  <c r="AA161" i="3"/>
  <c r="Z161" i="3"/>
  <c r="Y161" i="3"/>
  <c r="X161" i="3"/>
  <c r="W161" i="3"/>
  <c r="V161" i="3"/>
  <c r="U161" i="3"/>
  <c r="AE161" i="3" s="1"/>
  <c r="T161" i="3"/>
  <c r="S161" i="3"/>
  <c r="AD160" i="3"/>
  <c r="AC160" i="3"/>
  <c r="AB160" i="3"/>
  <c r="AA160" i="3"/>
  <c r="Z160" i="3"/>
  <c r="Y160" i="3"/>
  <c r="X160" i="3"/>
  <c r="W160" i="3"/>
  <c r="V160" i="3"/>
  <c r="U160" i="3"/>
  <c r="AE160" i="3" s="1"/>
  <c r="T160" i="3"/>
  <c r="S160" i="3"/>
  <c r="AD159" i="3"/>
  <c r="AC159" i="3"/>
  <c r="AB159" i="3"/>
  <c r="AA159" i="3"/>
  <c r="Z159" i="3"/>
  <c r="Y159" i="3"/>
  <c r="X159" i="3"/>
  <c r="W159" i="3"/>
  <c r="V159" i="3"/>
  <c r="U159" i="3"/>
  <c r="AE159" i="3" s="1"/>
  <c r="T159" i="3"/>
  <c r="S159" i="3"/>
  <c r="AD158" i="3"/>
  <c r="AC158" i="3"/>
  <c r="AB158" i="3"/>
  <c r="AA158" i="3"/>
  <c r="Z158" i="3"/>
  <c r="Y158" i="3"/>
  <c r="X158" i="3"/>
  <c r="W158" i="3"/>
  <c r="V158" i="3"/>
  <c r="U158" i="3"/>
  <c r="AE158" i="3" s="1"/>
  <c r="T158" i="3"/>
  <c r="S158" i="3"/>
  <c r="AD157" i="3"/>
  <c r="AC157" i="3"/>
  <c r="AB157" i="3"/>
  <c r="AA157" i="3"/>
  <c r="Z157" i="3"/>
  <c r="Y157" i="3"/>
  <c r="X157" i="3"/>
  <c r="W157" i="3"/>
  <c r="V157" i="3"/>
  <c r="U157" i="3"/>
  <c r="AE157" i="3" s="1"/>
  <c r="T157" i="3"/>
  <c r="S157" i="3"/>
  <c r="AD156" i="3"/>
  <c r="AC156" i="3"/>
  <c r="AB156" i="3"/>
  <c r="AA156" i="3"/>
  <c r="Z156" i="3"/>
  <c r="Y156" i="3"/>
  <c r="X156" i="3"/>
  <c r="W156" i="3"/>
  <c r="V156" i="3"/>
  <c r="U156" i="3"/>
  <c r="AE156" i="3" s="1"/>
  <c r="T156" i="3"/>
  <c r="S156" i="3"/>
  <c r="AD155" i="3"/>
  <c r="AC155" i="3"/>
  <c r="AB155" i="3"/>
  <c r="AA155" i="3"/>
  <c r="Z155" i="3"/>
  <c r="Y155" i="3"/>
  <c r="X155" i="3"/>
  <c r="W155" i="3"/>
  <c r="V155" i="3"/>
  <c r="U155" i="3"/>
  <c r="AE155" i="3" s="1"/>
  <c r="T155" i="3"/>
  <c r="S155" i="3"/>
  <c r="AD154" i="3"/>
  <c r="AC154" i="3"/>
  <c r="AB154" i="3"/>
  <c r="AA154" i="3"/>
  <c r="Z154" i="3"/>
  <c r="Y154" i="3"/>
  <c r="X154" i="3"/>
  <c r="W154" i="3"/>
  <c r="V154" i="3"/>
  <c r="U154" i="3"/>
  <c r="AE154" i="3" s="1"/>
  <c r="T154" i="3"/>
  <c r="S154" i="3"/>
  <c r="AD153" i="3"/>
  <c r="AC153" i="3"/>
  <c r="AB153" i="3"/>
  <c r="AA153" i="3"/>
  <c r="Z153" i="3"/>
  <c r="Y153" i="3"/>
  <c r="X153" i="3"/>
  <c r="W153" i="3"/>
  <c r="V153" i="3"/>
  <c r="U153" i="3"/>
  <c r="AE153" i="3" s="1"/>
  <c r="T153" i="3"/>
  <c r="S153" i="3"/>
  <c r="AD152" i="3"/>
  <c r="AC152" i="3"/>
  <c r="AB152" i="3"/>
  <c r="AA152" i="3"/>
  <c r="Z152" i="3"/>
  <c r="Y152" i="3"/>
  <c r="X152" i="3"/>
  <c r="W152" i="3"/>
  <c r="V152" i="3"/>
  <c r="U152" i="3"/>
  <c r="AE152" i="3" s="1"/>
  <c r="T152" i="3"/>
  <c r="S152" i="3"/>
  <c r="AD151" i="3"/>
  <c r="AC151" i="3"/>
  <c r="AB151" i="3"/>
  <c r="AA151" i="3"/>
  <c r="Z151" i="3"/>
  <c r="Y151" i="3"/>
  <c r="X151" i="3"/>
  <c r="W151" i="3"/>
  <c r="V151" i="3"/>
  <c r="U151" i="3"/>
  <c r="AE151" i="3" s="1"/>
  <c r="T151" i="3"/>
  <c r="S151" i="3"/>
  <c r="AD150" i="3"/>
  <c r="AC150" i="3"/>
  <c r="AB150" i="3"/>
  <c r="AA150" i="3"/>
  <c r="Z150" i="3"/>
  <c r="Y150" i="3"/>
  <c r="X150" i="3"/>
  <c r="W150" i="3"/>
  <c r="V150" i="3"/>
  <c r="U150" i="3"/>
  <c r="AE150" i="3" s="1"/>
  <c r="T150" i="3"/>
  <c r="S150" i="3"/>
  <c r="AD149" i="3"/>
  <c r="AC149" i="3"/>
  <c r="AB149" i="3"/>
  <c r="AA149" i="3"/>
  <c r="Z149" i="3"/>
  <c r="Y149" i="3"/>
  <c r="X149" i="3"/>
  <c r="W149" i="3"/>
  <c r="V149" i="3"/>
  <c r="U149" i="3"/>
  <c r="AE149" i="3" s="1"/>
  <c r="T149" i="3"/>
  <c r="S149" i="3"/>
  <c r="AD148" i="3"/>
  <c r="AC148" i="3"/>
  <c r="AB148" i="3"/>
  <c r="AA148" i="3"/>
  <c r="Z148" i="3"/>
  <c r="Y148" i="3"/>
  <c r="X148" i="3"/>
  <c r="W148" i="3"/>
  <c r="V148" i="3"/>
  <c r="U148" i="3"/>
  <c r="AE148" i="3" s="1"/>
  <c r="T148" i="3"/>
  <c r="S148" i="3"/>
  <c r="AD147" i="3"/>
  <c r="AC147" i="3"/>
  <c r="AB147" i="3"/>
  <c r="AA147" i="3"/>
  <c r="Z147" i="3"/>
  <c r="Y147" i="3"/>
  <c r="X147" i="3"/>
  <c r="W147" i="3"/>
  <c r="V147" i="3"/>
  <c r="U147" i="3"/>
  <c r="AE147" i="3" s="1"/>
  <c r="T147" i="3"/>
  <c r="S147" i="3"/>
  <c r="AD146" i="3"/>
  <c r="AC146" i="3"/>
  <c r="AB146" i="3"/>
  <c r="AA146" i="3"/>
  <c r="Z146" i="3"/>
  <c r="Y146" i="3"/>
  <c r="X146" i="3"/>
  <c r="W146" i="3"/>
  <c r="V146" i="3"/>
  <c r="U146" i="3"/>
  <c r="AE146" i="3" s="1"/>
  <c r="T146" i="3"/>
  <c r="S146" i="3"/>
  <c r="AD145" i="3"/>
  <c r="AC145" i="3"/>
  <c r="AB145" i="3"/>
  <c r="AA145" i="3"/>
  <c r="Z145" i="3"/>
  <c r="Y145" i="3"/>
  <c r="X145" i="3"/>
  <c r="W145" i="3"/>
  <c r="V145" i="3"/>
  <c r="U145" i="3"/>
  <c r="AE145" i="3" s="1"/>
  <c r="T145" i="3"/>
  <c r="S145" i="3"/>
  <c r="AD144" i="3"/>
  <c r="AC144" i="3"/>
  <c r="AB144" i="3"/>
  <c r="AA144" i="3"/>
  <c r="Z144" i="3"/>
  <c r="Y144" i="3"/>
  <c r="X144" i="3"/>
  <c r="W144" i="3"/>
  <c r="V144" i="3"/>
  <c r="U144" i="3"/>
  <c r="AE144" i="3" s="1"/>
  <c r="T144" i="3"/>
  <c r="S144" i="3"/>
  <c r="AD141" i="3"/>
  <c r="AC141" i="3"/>
  <c r="AB141" i="3"/>
  <c r="AA141" i="3"/>
  <c r="Z141" i="3"/>
  <c r="Y141" i="3"/>
  <c r="X141" i="3"/>
  <c r="W141" i="3"/>
  <c r="V141" i="3"/>
  <c r="U141" i="3"/>
  <c r="AE141" i="3" s="1"/>
  <c r="T141" i="3"/>
  <c r="S141" i="3"/>
  <c r="S139" i="3"/>
  <c r="AD135" i="3"/>
  <c r="AC135" i="3"/>
  <c r="AB135" i="3"/>
  <c r="AA135" i="3"/>
  <c r="Z135" i="3"/>
  <c r="Y135" i="3"/>
  <c r="X135" i="3"/>
  <c r="W135" i="3"/>
  <c r="V135" i="3"/>
  <c r="U135" i="3"/>
  <c r="AE135" i="3" s="1"/>
  <c r="T135" i="3"/>
  <c r="S135" i="3"/>
  <c r="AD134" i="3"/>
  <c r="AC134" i="3"/>
  <c r="AB134" i="3"/>
  <c r="AA134" i="3"/>
  <c r="Z134" i="3"/>
  <c r="Y134" i="3"/>
  <c r="X134" i="3"/>
  <c r="W134" i="3"/>
  <c r="V134" i="3"/>
  <c r="U134" i="3"/>
  <c r="AE134" i="3" s="1"/>
  <c r="T134" i="3"/>
  <c r="S134" i="3"/>
  <c r="AD133" i="3"/>
  <c r="AC133" i="3"/>
  <c r="AB133" i="3"/>
  <c r="AA133" i="3"/>
  <c r="Z133" i="3"/>
  <c r="Y133" i="3"/>
  <c r="X133" i="3"/>
  <c r="W133" i="3"/>
  <c r="V133" i="3"/>
  <c r="U133" i="3"/>
  <c r="AE133" i="3" s="1"/>
  <c r="T133" i="3"/>
  <c r="S133" i="3"/>
  <c r="AD132" i="3"/>
  <c r="AC132" i="3"/>
  <c r="AB132" i="3"/>
  <c r="AA132" i="3"/>
  <c r="Z132" i="3"/>
  <c r="Y132" i="3"/>
  <c r="X132" i="3"/>
  <c r="W132" i="3"/>
  <c r="V132" i="3"/>
  <c r="U132" i="3"/>
  <c r="AE132" i="3" s="1"/>
  <c r="T132" i="3"/>
  <c r="S132" i="3"/>
  <c r="AD131" i="3"/>
  <c r="AC131" i="3"/>
  <c r="AB131" i="3"/>
  <c r="AA131" i="3"/>
  <c r="Z131" i="3"/>
  <c r="Y131" i="3"/>
  <c r="X131" i="3"/>
  <c r="W131" i="3"/>
  <c r="V131" i="3"/>
  <c r="U131" i="3"/>
  <c r="AE131" i="3" s="1"/>
  <c r="T131" i="3"/>
  <c r="S131" i="3"/>
  <c r="AD130" i="3"/>
  <c r="AC130" i="3"/>
  <c r="AB130" i="3"/>
  <c r="AA130" i="3"/>
  <c r="Z130" i="3"/>
  <c r="Y130" i="3"/>
  <c r="X130" i="3"/>
  <c r="W130" i="3"/>
  <c r="V130" i="3"/>
  <c r="U130" i="3"/>
  <c r="AE130" i="3" s="1"/>
  <c r="T130" i="3"/>
  <c r="S130" i="3"/>
  <c r="AD129" i="3"/>
  <c r="AC129" i="3"/>
  <c r="AB129" i="3"/>
  <c r="AA129" i="3"/>
  <c r="Z129" i="3"/>
  <c r="Y129" i="3"/>
  <c r="X129" i="3"/>
  <c r="W129" i="3"/>
  <c r="V129" i="3"/>
  <c r="U129" i="3"/>
  <c r="AE129" i="3" s="1"/>
  <c r="T129" i="3"/>
  <c r="S129" i="3"/>
  <c r="AD128" i="3"/>
  <c r="AC128" i="3"/>
  <c r="AB128" i="3"/>
  <c r="AA128" i="3"/>
  <c r="Z128" i="3"/>
  <c r="Y128" i="3"/>
  <c r="X128" i="3"/>
  <c r="W128" i="3"/>
  <c r="V128" i="3"/>
  <c r="U128" i="3"/>
  <c r="AE128" i="3" s="1"/>
  <c r="T128" i="3"/>
  <c r="S128" i="3"/>
  <c r="AD127" i="3"/>
  <c r="AC127" i="3"/>
  <c r="AB127" i="3"/>
  <c r="AA127" i="3"/>
  <c r="Z127" i="3"/>
  <c r="Y127" i="3"/>
  <c r="X127" i="3"/>
  <c r="W127" i="3"/>
  <c r="V127" i="3"/>
  <c r="U127" i="3"/>
  <c r="AE127" i="3" s="1"/>
  <c r="T127" i="3"/>
  <c r="S127" i="3"/>
  <c r="AD126" i="3"/>
  <c r="AC126" i="3"/>
  <c r="AB126" i="3"/>
  <c r="AA126" i="3"/>
  <c r="Z126" i="3"/>
  <c r="Y126" i="3"/>
  <c r="X126" i="3"/>
  <c r="W126" i="3"/>
  <c r="V126" i="3"/>
  <c r="U126" i="3"/>
  <c r="AE126" i="3" s="1"/>
  <c r="T126" i="3"/>
  <c r="S126" i="3"/>
  <c r="AD125" i="3"/>
  <c r="AC125" i="3"/>
  <c r="AB125" i="3"/>
  <c r="AA125" i="3"/>
  <c r="Z125" i="3"/>
  <c r="Y125" i="3"/>
  <c r="X125" i="3"/>
  <c r="W125" i="3"/>
  <c r="V125" i="3"/>
  <c r="U125" i="3"/>
  <c r="AE125" i="3" s="1"/>
  <c r="T125" i="3"/>
  <c r="S125" i="3"/>
  <c r="AD124" i="3"/>
  <c r="AC124" i="3"/>
  <c r="AB124" i="3"/>
  <c r="AA124" i="3"/>
  <c r="Z124" i="3"/>
  <c r="Y124" i="3"/>
  <c r="X124" i="3"/>
  <c r="W124" i="3"/>
  <c r="V124" i="3"/>
  <c r="U124" i="3"/>
  <c r="AE124" i="3" s="1"/>
  <c r="T124" i="3"/>
  <c r="S124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2" i="3"/>
  <c r="P94" i="3"/>
  <c r="O94" i="3"/>
  <c r="I92" i="3"/>
  <c r="G94" i="3"/>
  <c r="AD34" i="3"/>
  <c r="AC34" i="3"/>
  <c r="AB34" i="3"/>
  <c r="AA34" i="3"/>
  <c r="Z34" i="3"/>
  <c r="Y34" i="3"/>
  <c r="X34" i="3"/>
  <c r="W34" i="3"/>
  <c r="V34" i="3"/>
  <c r="U34" i="3"/>
  <c r="T34" i="3"/>
  <c r="S34" i="3"/>
  <c r="AD32" i="3"/>
  <c r="AC32" i="3"/>
  <c r="AB32" i="3"/>
  <c r="AA32" i="3"/>
  <c r="Z32" i="3"/>
  <c r="Y32" i="3"/>
  <c r="X32" i="3"/>
  <c r="W32" i="3"/>
  <c r="V32" i="3"/>
  <c r="U32" i="3"/>
  <c r="AE32" i="3" s="1"/>
  <c r="T32" i="3"/>
  <c r="S32" i="3"/>
  <c r="P143" i="3"/>
  <c r="O143" i="3"/>
  <c r="H143" i="3"/>
  <c r="G143" i="3"/>
  <c r="Q142" i="3"/>
  <c r="P142" i="3"/>
  <c r="H142" i="3"/>
  <c r="G142" i="3"/>
  <c r="R122" i="3"/>
  <c r="Q122" i="3"/>
  <c r="P122" i="3"/>
  <c r="O122" i="3"/>
  <c r="N122" i="3"/>
  <c r="M122" i="3"/>
  <c r="L122" i="3"/>
  <c r="K122" i="3"/>
  <c r="J122" i="3"/>
  <c r="I122" i="3"/>
  <c r="H122" i="3"/>
  <c r="R121" i="3"/>
  <c r="Q121" i="3"/>
  <c r="P121" i="3"/>
  <c r="O121" i="3"/>
  <c r="N121" i="3"/>
  <c r="L121" i="3"/>
  <c r="K121" i="3"/>
  <c r="J121" i="3"/>
  <c r="I121" i="3"/>
  <c r="H121" i="3"/>
  <c r="G121" i="3"/>
  <c r="R120" i="3"/>
  <c r="P120" i="3"/>
  <c r="O120" i="3"/>
  <c r="N120" i="3"/>
  <c r="M120" i="3"/>
  <c r="L120" i="3"/>
  <c r="K120" i="3"/>
  <c r="J120" i="3"/>
  <c r="H120" i="3"/>
  <c r="G120" i="3"/>
  <c r="N81" i="3"/>
  <c r="R119" i="3"/>
  <c r="Q119" i="3"/>
  <c r="P119" i="3"/>
  <c r="O119" i="3"/>
  <c r="N119" i="3"/>
  <c r="M119" i="3"/>
  <c r="L119" i="3"/>
  <c r="K119" i="3"/>
  <c r="J119" i="3"/>
  <c r="I119" i="3"/>
  <c r="H119" i="3"/>
  <c r="G119" i="3"/>
  <c r="N138" i="3"/>
  <c r="G138" i="3"/>
  <c r="S138" i="3" s="1"/>
  <c r="O77" i="3"/>
  <c r="N77" i="3"/>
  <c r="G77" i="3"/>
  <c r="N76" i="3"/>
  <c r="O74" i="3"/>
  <c r="N74" i="3"/>
  <c r="G74" i="3"/>
  <c r="N72" i="3"/>
  <c r="O70" i="3"/>
  <c r="N70" i="3"/>
  <c r="N69" i="3"/>
  <c r="R68" i="3"/>
  <c r="O68" i="3"/>
  <c r="N68" i="3"/>
  <c r="J68" i="3"/>
  <c r="N67" i="3"/>
  <c r="R66" i="3"/>
  <c r="J66" i="3"/>
  <c r="G66" i="3"/>
  <c r="C61" i="3"/>
  <c r="AK99" i="4" l="1"/>
  <c r="AL49" i="4"/>
  <c r="I120" i="3"/>
  <c r="Q120" i="3"/>
  <c r="M121" i="3"/>
  <c r="AK100" i="4"/>
  <c r="AL50" i="4"/>
  <c r="AF160" i="3"/>
  <c r="AF162" i="3"/>
  <c r="AI162" i="3" s="1"/>
  <c r="S25" i="3"/>
  <c r="G122" i="3"/>
  <c r="AF164" i="3"/>
  <c r="AI164" i="3" s="1"/>
  <c r="AF170" i="3"/>
  <c r="AI170" i="3" s="1"/>
  <c r="AF257" i="3"/>
  <c r="AF261" i="3"/>
  <c r="AF289" i="3"/>
  <c r="AF180" i="3"/>
  <c r="AI180" i="3" s="1"/>
  <c r="O88" i="3"/>
  <c r="G47" i="3"/>
  <c r="G96" i="3"/>
  <c r="H47" i="3"/>
  <c r="H98" i="3" s="1"/>
  <c r="H96" i="3"/>
  <c r="P96" i="3"/>
  <c r="L97" i="3"/>
  <c r="I47" i="3"/>
  <c r="I98" i="3" s="1"/>
  <c r="I96" i="3"/>
  <c r="Q47" i="3"/>
  <c r="Q98" i="3" s="1"/>
  <c r="Q96" i="3"/>
  <c r="M97" i="3"/>
  <c r="O47" i="3"/>
  <c r="O98" i="3" s="1"/>
  <c r="O96" i="3"/>
  <c r="J96" i="3"/>
  <c r="R47" i="3"/>
  <c r="R98" i="3" s="1"/>
  <c r="R96" i="3"/>
  <c r="N97" i="3"/>
  <c r="O67" i="3"/>
  <c r="O69" i="3"/>
  <c r="G72" i="3"/>
  <c r="O72" i="3"/>
  <c r="O76" i="3"/>
  <c r="O51" i="3" s="1"/>
  <c r="O81" i="3"/>
  <c r="K96" i="3"/>
  <c r="G97" i="3"/>
  <c r="O97" i="3"/>
  <c r="K97" i="3"/>
  <c r="G67" i="3"/>
  <c r="L96" i="3"/>
  <c r="H97" i="3"/>
  <c r="P97" i="3"/>
  <c r="G69" i="3"/>
  <c r="M47" i="3"/>
  <c r="M98" i="3" s="1"/>
  <c r="M96" i="3"/>
  <c r="I97" i="3"/>
  <c r="Q97" i="3"/>
  <c r="N47" i="3"/>
  <c r="N98" i="3" s="1"/>
  <c r="N96" i="3"/>
  <c r="J97" i="3"/>
  <c r="R97" i="3"/>
  <c r="I90" i="3"/>
  <c r="J44" i="3"/>
  <c r="J47" i="3"/>
  <c r="J98" i="3" s="1"/>
  <c r="AF253" i="3"/>
  <c r="K44" i="3"/>
  <c r="K47" i="3"/>
  <c r="K98" i="3" s="1"/>
  <c r="L44" i="3"/>
  <c r="L47" i="3"/>
  <c r="L98" i="3" s="1"/>
  <c r="AF196" i="3"/>
  <c r="AI196" i="3" s="1"/>
  <c r="AF252" i="3"/>
  <c r="AI252" i="3" s="1"/>
  <c r="AG257" i="3"/>
  <c r="AG261" i="3"/>
  <c r="AF174" i="3"/>
  <c r="AI174" i="3" s="1"/>
  <c r="AF178" i="3"/>
  <c r="P46" i="3"/>
  <c r="P47" i="3"/>
  <c r="P98" i="3" s="1"/>
  <c r="AF188" i="3"/>
  <c r="AG188" i="3" s="1"/>
  <c r="AF224" i="3"/>
  <c r="AF152" i="3"/>
  <c r="AI152" i="3" s="1"/>
  <c r="AF156" i="3"/>
  <c r="AI156" i="3" s="1"/>
  <c r="AF218" i="3"/>
  <c r="AI218" i="3" s="1"/>
  <c r="AF221" i="3"/>
  <c r="AI221" i="3" s="1"/>
  <c r="AF273" i="3"/>
  <c r="AG273" i="3" s="1"/>
  <c r="AH273" i="3" s="1"/>
  <c r="AJ273" i="3" s="1"/>
  <c r="AF277" i="3"/>
  <c r="AG277" i="3" s="1"/>
  <c r="AH277" i="3" s="1"/>
  <c r="AJ277" i="3" s="1"/>
  <c r="AF293" i="3"/>
  <c r="AG293" i="3" s="1"/>
  <c r="AH293" i="3" s="1"/>
  <c r="AJ293" i="3" s="1"/>
  <c r="AF149" i="3"/>
  <c r="AG149" i="3" s="1"/>
  <c r="AH149" i="3" s="1"/>
  <c r="AJ149" i="3" s="1"/>
  <c r="AF245" i="3"/>
  <c r="AG245" i="3" s="1"/>
  <c r="AH245" i="3" s="1"/>
  <c r="AJ245" i="3" s="1"/>
  <c r="AG289" i="3"/>
  <c r="AG164" i="3"/>
  <c r="AF184" i="3"/>
  <c r="AG184" i="3" s="1"/>
  <c r="AF186" i="3"/>
  <c r="AF230" i="3"/>
  <c r="AI230" i="3" s="1"/>
  <c r="AF190" i="3"/>
  <c r="AI190" i="3" s="1"/>
  <c r="AF194" i="3"/>
  <c r="AF198" i="3"/>
  <c r="AI198" i="3" s="1"/>
  <c r="AF225" i="3"/>
  <c r="AI225" i="3" s="1"/>
  <c r="AF148" i="3"/>
  <c r="AF130" i="3"/>
  <c r="AG130" i="3" s="1"/>
  <c r="AF144" i="3"/>
  <c r="AI144" i="3" s="1"/>
  <c r="AF153" i="3"/>
  <c r="AG153" i="3" s="1"/>
  <c r="AH153" i="3" s="1"/>
  <c r="AJ153" i="3" s="1"/>
  <c r="AF175" i="3"/>
  <c r="AG175" i="3" s="1"/>
  <c r="AF182" i="3"/>
  <c r="AI182" i="3" s="1"/>
  <c r="AF204" i="3"/>
  <c r="AI204" i="3" s="1"/>
  <c r="AF244" i="3"/>
  <c r="AI244" i="3" s="1"/>
  <c r="AF251" i="3"/>
  <c r="AG251" i="3" s="1"/>
  <c r="AF256" i="3"/>
  <c r="AD327" i="3"/>
  <c r="AF133" i="3"/>
  <c r="AG133" i="3" s="1"/>
  <c r="AH133" i="3" s="1"/>
  <c r="AJ133" i="3" s="1"/>
  <c r="AF146" i="3"/>
  <c r="AI146" i="3" s="1"/>
  <c r="AF155" i="3"/>
  <c r="AG155" i="3" s="1"/>
  <c r="AH155" i="3" s="1"/>
  <c r="AJ155" i="3" s="1"/>
  <c r="AF201" i="3"/>
  <c r="AG201" i="3" s="1"/>
  <c r="AF220" i="3"/>
  <c r="AG220" i="3" s="1"/>
  <c r="AF239" i="3"/>
  <c r="AG239" i="3" s="1"/>
  <c r="AG253" i="3"/>
  <c r="AF124" i="3"/>
  <c r="AI124" i="3" s="1"/>
  <c r="AF135" i="3"/>
  <c r="AG135" i="3" s="1"/>
  <c r="AH135" i="3" s="1"/>
  <c r="AF157" i="3"/>
  <c r="AG157" i="3" s="1"/>
  <c r="AH157" i="3" s="1"/>
  <c r="AF171" i="3"/>
  <c r="AG171" i="3" s="1"/>
  <c r="AH171" i="3" s="1"/>
  <c r="AJ171" i="3" s="1"/>
  <c r="AF179" i="3"/>
  <c r="AG179" i="3" s="1"/>
  <c r="AH179" i="3" s="1"/>
  <c r="AF187" i="3"/>
  <c r="AI187" i="3" s="1"/>
  <c r="AF195" i="3"/>
  <c r="AF213" i="3"/>
  <c r="AI213" i="3" s="1"/>
  <c r="AF232" i="3"/>
  <c r="AI232" i="3" s="1"/>
  <c r="AF241" i="3"/>
  <c r="AG241" i="3" s="1"/>
  <c r="AH241" i="3" s="1"/>
  <c r="AJ241" i="3" s="1"/>
  <c r="AF246" i="3"/>
  <c r="AI246" i="3" s="1"/>
  <c r="AF281" i="3"/>
  <c r="AG281" i="3" s="1"/>
  <c r="AB327" i="3"/>
  <c r="AF129" i="3"/>
  <c r="AF132" i="3"/>
  <c r="AI132" i="3" s="1"/>
  <c r="S222" i="3"/>
  <c r="AF223" i="3"/>
  <c r="AI223" i="3" s="1"/>
  <c r="AF243" i="3"/>
  <c r="AG243" i="3" s="1"/>
  <c r="AH243" i="3" s="1"/>
  <c r="AJ243" i="3" s="1"/>
  <c r="AF248" i="3"/>
  <c r="AI248" i="3" s="1"/>
  <c r="AF255" i="3"/>
  <c r="AG255" i="3" s="1"/>
  <c r="AH255" i="3" s="1"/>
  <c r="AJ255" i="3" s="1"/>
  <c r="AF285" i="3"/>
  <c r="AG285" i="3" s="1"/>
  <c r="AH285" i="3" s="1"/>
  <c r="AJ285" i="3" s="1"/>
  <c r="AF126" i="3"/>
  <c r="AI126" i="3" s="1"/>
  <c r="AF181" i="3"/>
  <c r="AG181" i="3" s="1"/>
  <c r="AF197" i="3"/>
  <c r="AG197" i="3" s="1"/>
  <c r="AH197" i="3" s="1"/>
  <c r="AJ197" i="3" s="1"/>
  <c r="AF200" i="3"/>
  <c r="AI200" i="3" s="1"/>
  <c r="AF215" i="3"/>
  <c r="AI215" i="3" s="1"/>
  <c r="AA222" i="3"/>
  <c r="AF147" i="3"/>
  <c r="AG147" i="3" s="1"/>
  <c r="AH147" i="3" s="1"/>
  <c r="AJ147" i="3" s="1"/>
  <c r="AG148" i="3"/>
  <c r="AF154" i="3"/>
  <c r="AI154" i="3" s="1"/>
  <c r="AI160" i="3"/>
  <c r="AF168" i="3"/>
  <c r="AF173" i="3"/>
  <c r="AG173" i="3" s="1"/>
  <c r="AF189" i="3"/>
  <c r="AG189" i="3" s="1"/>
  <c r="AH189" i="3" s="1"/>
  <c r="AJ189" i="3" s="1"/>
  <c r="AF192" i="3"/>
  <c r="AG192" i="3" s="1"/>
  <c r="AF205" i="3"/>
  <c r="AI205" i="3" s="1"/>
  <c r="AF231" i="3"/>
  <c r="AG231" i="3" s="1"/>
  <c r="AF128" i="3"/>
  <c r="AI128" i="3" s="1"/>
  <c r="AF131" i="3"/>
  <c r="AF163" i="3"/>
  <c r="AG163" i="3" s="1"/>
  <c r="AH163" i="3" s="1"/>
  <c r="AJ163" i="3" s="1"/>
  <c r="AF172" i="3"/>
  <c r="AI172" i="3" s="1"/>
  <c r="AF202" i="3"/>
  <c r="AI202" i="3" s="1"/>
  <c r="AF233" i="3"/>
  <c r="AG233" i="3" s="1"/>
  <c r="AH233" i="3" s="1"/>
  <c r="AJ233" i="3" s="1"/>
  <c r="AF247" i="3"/>
  <c r="AG247" i="3" s="1"/>
  <c r="AF254" i="3"/>
  <c r="AI254" i="3" s="1"/>
  <c r="AF265" i="3"/>
  <c r="AG265" i="3" s="1"/>
  <c r="AF297" i="3"/>
  <c r="AG297" i="3" s="1"/>
  <c r="U327" i="3"/>
  <c r="AE327" i="3" s="1"/>
  <c r="AF214" i="3"/>
  <c r="AF235" i="3"/>
  <c r="AG235" i="3" s="1"/>
  <c r="AF269" i="3"/>
  <c r="AG269" i="3" s="1"/>
  <c r="V327" i="3"/>
  <c r="H67" i="3"/>
  <c r="P67" i="3"/>
  <c r="H69" i="3"/>
  <c r="P69" i="3"/>
  <c r="H72" i="3"/>
  <c r="P72" i="3"/>
  <c r="H76" i="3"/>
  <c r="P76" i="3"/>
  <c r="H81" i="3"/>
  <c r="P81" i="3"/>
  <c r="J67" i="3"/>
  <c r="R67" i="3"/>
  <c r="J69" i="3"/>
  <c r="R69" i="3"/>
  <c r="J72" i="3"/>
  <c r="R72" i="3"/>
  <c r="J76" i="3"/>
  <c r="R76" i="3"/>
  <c r="J81" i="3"/>
  <c r="R81" i="3"/>
  <c r="M44" i="3"/>
  <c r="P66" i="3"/>
  <c r="H68" i="3"/>
  <c r="P68" i="3"/>
  <c r="H70" i="3"/>
  <c r="P70" i="3"/>
  <c r="H74" i="3"/>
  <c r="P74" i="3"/>
  <c r="H77" i="3"/>
  <c r="P77" i="3"/>
  <c r="J70" i="3"/>
  <c r="R70" i="3"/>
  <c r="J74" i="3"/>
  <c r="R74" i="3"/>
  <c r="J77" i="3"/>
  <c r="R77" i="3"/>
  <c r="M67" i="3"/>
  <c r="M69" i="3"/>
  <c r="M72" i="3"/>
  <c r="I44" i="3"/>
  <c r="S121" i="3"/>
  <c r="T142" i="3"/>
  <c r="M76" i="3"/>
  <c r="M81" i="3"/>
  <c r="AA140" i="3"/>
  <c r="Y14" i="3"/>
  <c r="S37" i="3"/>
  <c r="M68" i="3"/>
  <c r="M70" i="3"/>
  <c r="M74" i="3"/>
  <c r="Y20" i="3"/>
  <c r="T26" i="3"/>
  <c r="S28" i="3"/>
  <c r="G92" i="3"/>
  <c r="N11" i="3"/>
  <c r="N38" i="3" s="1"/>
  <c r="M77" i="3"/>
  <c r="G86" i="3"/>
  <c r="S140" i="3"/>
  <c r="W8" i="3"/>
  <c r="Z6" i="3"/>
  <c r="V25" i="3"/>
  <c r="Z43" i="3"/>
  <c r="Q66" i="3"/>
  <c r="I69" i="3"/>
  <c r="Q69" i="3"/>
  <c r="I72" i="3"/>
  <c r="Q72" i="3"/>
  <c r="Z14" i="3"/>
  <c r="I77" i="3"/>
  <c r="Q77" i="3"/>
  <c r="Z20" i="3"/>
  <c r="T28" i="3"/>
  <c r="T37" i="3"/>
  <c r="N83" i="3"/>
  <c r="H86" i="3"/>
  <c r="H92" i="3"/>
  <c r="X140" i="3"/>
  <c r="O142" i="3"/>
  <c r="I68" i="3"/>
  <c r="Q68" i="3"/>
  <c r="W16" i="3"/>
  <c r="Z19" i="3"/>
  <c r="X23" i="3"/>
  <c r="S26" i="3"/>
  <c r="Y28" i="3"/>
  <c r="S30" i="3"/>
  <c r="S36" i="3"/>
  <c r="U37" i="3"/>
  <c r="AE37" i="3" s="1"/>
  <c r="I86" i="3"/>
  <c r="H90" i="3"/>
  <c r="Z140" i="3"/>
  <c r="W7" i="3"/>
  <c r="W10" i="3"/>
  <c r="X17" i="3"/>
  <c r="Y23" i="3"/>
  <c r="Y26" i="3"/>
  <c r="Z28" i="3"/>
  <c r="T30" i="3"/>
  <c r="T36" i="3"/>
  <c r="Y41" i="3"/>
  <c r="W43" i="3"/>
  <c r="G70" i="3"/>
  <c r="G79" i="3"/>
  <c r="N84" i="3"/>
  <c r="N86" i="3"/>
  <c r="I66" i="3"/>
  <c r="X7" i="3"/>
  <c r="X8" i="3"/>
  <c r="Y16" i="3"/>
  <c r="Q76" i="3"/>
  <c r="Y17" i="3"/>
  <c r="I81" i="3"/>
  <c r="Q81" i="3"/>
  <c r="Z23" i="3"/>
  <c r="AA28" i="3"/>
  <c r="AB30" i="3"/>
  <c r="X43" i="3"/>
  <c r="O90" i="3"/>
  <c r="W140" i="3"/>
  <c r="M11" i="3"/>
  <c r="M71" i="3" s="1"/>
  <c r="I67" i="3"/>
  <c r="Q67" i="3"/>
  <c r="Y8" i="3"/>
  <c r="I70" i="3"/>
  <c r="Q70" i="3"/>
  <c r="I74" i="3"/>
  <c r="Q74" i="3"/>
  <c r="Z17" i="3"/>
  <c r="AB28" i="3"/>
  <c r="Y43" i="3"/>
  <c r="G68" i="3"/>
  <c r="I76" i="3"/>
  <c r="G80" i="3"/>
  <c r="H85" i="3"/>
  <c r="P90" i="3"/>
  <c r="Z8" i="3"/>
  <c r="Z16" i="3"/>
  <c r="Y24" i="3"/>
  <c r="M46" i="3"/>
  <c r="N85" i="3"/>
  <c r="G11" i="3"/>
  <c r="G13" i="3" s="1"/>
  <c r="O11" i="3"/>
  <c r="O42" i="3" s="1"/>
  <c r="Z7" i="3"/>
  <c r="X14" i="3"/>
  <c r="X20" i="3"/>
  <c r="M66" i="3"/>
  <c r="P88" i="3"/>
  <c r="W139" i="3"/>
  <c r="I84" i="3"/>
  <c r="Y9" i="3"/>
  <c r="I11" i="3"/>
  <c r="I38" i="3" s="1"/>
  <c r="Y12" i="3"/>
  <c r="N51" i="3"/>
  <c r="H138" i="3"/>
  <c r="H79" i="3"/>
  <c r="P138" i="3"/>
  <c r="P79" i="3"/>
  <c r="Y21" i="3"/>
  <c r="J85" i="3"/>
  <c r="R85" i="3"/>
  <c r="X9" i="3"/>
  <c r="X24" i="3"/>
  <c r="X6" i="3"/>
  <c r="Z9" i="3"/>
  <c r="X10" i="3"/>
  <c r="Z12" i="3"/>
  <c r="I138" i="3"/>
  <c r="I79" i="3"/>
  <c r="Q138" i="3"/>
  <c r="Q79" i="3"/>
  <c r="Z21" i="3"/>
  <c r="Z24" i="3"/>
  <c r="K85" i="3"/>
  <c r="I143" i="3"/>
  <c r="AA30" i="3"/>
  <c r="Z30" i="3"/>
  <c r="Y30" i="3"/>
  <c r="Q143" i="3"/>
  <c r="Q90" i="3"/>
  <c r="J94" i="3"/>
  <c r="J92" i="3"/>
  <c r="R94" i="3"/>
  <c r="R92" i="3"/>
  <c r="AH130" i="3"/>
  <c r="AJ130" i="3" s="1"/>
  <c r="AH164" i="3"/>
  <c r="AJ164" i="3" s="1"/>
  <c r="AK164" i="3" s="1"/>
  <c r="AL164" i="3" s="1"/>
  <c r="J84" i="3"/>
  <c r="X12" i="3"/>
  <c r="Q85" i="3"/>
  <c r="H66" i="3"/>
  <c r="Y6" i="3"/>
  <c r="Y10" i="3"/>
  <c r="J138" i="3"/>
  <c r="J79" i="3"/>
  <c r="R79" i="3"/>
  <c r="R138" i="3"/>
  <c r="H80" i="3"/>
  <c r="P80" i="3"/>
  <c r="H83" i="3"/>
  <c r="P83" i="3"/>
  <c r="Z25" i="3"/>
  <c r="J143" i="3"/>
  <c r="J90" i="3"/>
  <c r="R143" i="3"/>
  <c r="R90" i="3"/>
  <c r="K94" i="3"/>
  <c r="K92" i="3"/>
  <c r="H44" i="3"/>
  <c r="H46" i="3"/>
  <c r="P44" i="3"/>
  <c r="Z37" i="3"/>
  <c r="H11" i="3"/>
  <c r="H38" i="3" s="1"/>
  <c r="J11" i="3"/>
  <c r="P11" i="3"/>
  <c r="P38" i="3" s="1"/>
  <c r="W9" i="3"/>
  <c r="Z10" i="3"/>
  <c r="Q11" i="3"/>
  <c r="Q38" i="3" s="1"/>
  <c r="X16" i="3"/>
  <c r="X19" i="3"/>
  <c r="I80" i="3"/>
  <c r="Q80" i="3"/>
  <c r="W21" i="3"/>
  <c r="I83" i="3"/>
  <c r="Q83" i="3"/>
  <c r="AA25" i="3"/>
  <c r="AF32" i="3"/>
  <c r="AI32" i="3" s="1"/>
  <c r="L94" i="3"/>
  <c r="L92" i="3"/>
  <c r="I46" i="3"/>
  <c r="Q46" i="3"/>
  <c r="Q44" i="3"/>
  <c r="I85" i="3"/>
  <c r="AI224" i="3"/>
  <c r="AG224" i="3"/>
  <c r="AH224" i="3" s="1"/>
  <c r="Q84" i="3"/>
  <c r="L86" i="3"/>
  <c r="R84" i="3"/>
  <c r="X21" i="3"/>
  <c r="Z26" i="3"/>
  <c r="Y7" i="3"/>
  <c r="R11" i="3"/>
  <c r="Y19" i="3"/>
  <c r="J80" i="3"/>
  <c r="R80" i="3"/>
  <c r="J83" i="3"/>
  <c r="R83" i="3"/>
  <c r="H84" i="3"/>
  <c r="P84" i="3"/>
  <c r="AB25" i="3"/>
  <c r="K66" i="3"/>
  <c r="S6" i="3"/>
  <c r="AA6" i="3"/>
  <c r="K67" i="3"/>
  <c r="S7" i="3"/>
  <c r="AA7" i="3"/>
  <c r="K68" i="3"/>
  <c r="S8" i="3"/>
  <c r="AA8" i="3"/>
  <c r="K69" i="3"/>
  <c r="S9" i="3"/>
  <c r="AA9" i="3"/>
  <c r="K70" i="3"/>
  <c r="S10" i="3"/>
  <c r="AA10" i="3"/>
  <c r="K11" i="3"/>
  <c r="K72" i="3"/>
  <c r="S12" i="3"/>
  <c r="AA12" i="3"/>
  <c r="K74" i="3"/>
  <c r="S14" i="3"/>
  <c r="AA14" i="3"/>
  <c r="K76" i="3"/>
  <c r="S16" i="3"/>
  <c r="AA16" i="3"/>
  <c r="K77" i="3"/>
  <c r="S17" i="3"/>
  <c r="AA17" i="3"/>
  <c r="K138" i="3"/>
  <c r="K79" i="3"/>
  <c r="S19" i="3"/>
  <c r="AA19" i="3"/>
  <c r="K80" i="3"/>
  <c r="S20" i="3"/>
  <c r="AA20" i="3"/>
  <c r="K81" i="3"/>
  <c r="S21" i="3"/>
  <c r="AA21" i="3"/>
  <c r="K83" i="3"/>
  <c r="S23" i="3"/>
  <c r="AA23" i="3"/>
  <c r="K84" i="3"/>
  <c r="S24" i="3"/>
  <c r="AA24" i="3"/>
  <c r="L85" i="3"/>
  <c r="T25" i="3"/>
  <c r="AD25" i="3"/>
  <c r="X26" i="3"/>
  <c r="W26" i="3"/>
  <c r="AD26" i="3"/>
  <c r="V26" i="3"/>
  <c r="AC26" i="3"/>
  <c r="U26" i="3"/>
  <c r="O86" i="3"/>
  <c r="AA26" i="3"/>
  <c r="I142" i="3"/>
  <c r="U142" i="3" s="1"/>
  <c r="AE142" i="3" s="1"/>
  <c r="I88" i="3"/>
  <c r="K143" i="3"/>
  <c r="K90" i="3"/>
  <c r="Y36" i="3"/>
  <c r="Y37" i="3"/>
  <c r="AA37" i="3"/>
  <c r="V41" i="3"/>
  <c r="AD43" i="3"/>
  <c r="V43" i="3"/>
  <c r="AK43" i="3"/>
  <c r="AC43" i="3"/>
  <c r="U43" i="3"/>
  <c r="U97" i="3" s="1"/>
  <c r="AB43" i="3"/>
  <c r="T43" i="3"/>
  <c r="AI43" i="3"/>
  <c r="AA43" i="3"/>
  <c r="S43" i="3"/>
  <c r="AE43" i="3"/>
  <c r="G46" i="3"/>
  <c r="N66" i="3"/>
  <c r="G81" i="3"/>
  <c r="L66" i="3"/>
  <c r="T6" i="3"/>
  <c r="AB6" i="3"/>
  <c r="L67" i="3"/>
  <c r="T7" i="3"/>
  <c r="AB7" i="3"/>
  <c r="L68" i="3"/>
  <c r="T8" i="3"/>
  <c r="AB8" i="3"/>
  <c r="L69" i="3"/>
  <c r="T9" i="3"/>
  <c r="AB9" i="3"/>
  <c r="L70" i="3"/>
  <c r="T10" i="3"/>
  <c r="AB10" i="3"/>
  <c r="L11" i="3"/>
  <c r="L38" i="3" s="1"/>
  <c r="L72" i="3"/>
  <c r="T12" i="3"/>
  <c r="AB12" i="3"/>
  <c r="L74" i="3"/>
  <c r="T14" i="3"/>
  <c r="AB14" i="3"/>
  <c r="L76" i="3"/>
  <c r="T16" i="3"/>
  <c r="AB16" i="3"/>
  <c r="L77" i="3"/>
  <c r="T17" i="3"/>
  <c r="AB17" i="3"/>
  <c r="L138" i="3"/>
  <c r="L79" i="3"/>
  <c r="T19" i="3"/>
  <c r="AB19" i="3"/>
  <c r="L80" i="3"/>
  <c r="T20" i="3"/>
  <c r="AB20" i="3"/>
  <c r="L81" i="3"/>
  <c r="T21" i="3"/>
  <c r="AB21" i="3"/>
  <c r="L83" i="3"/>
  <c r="T23" i="3"/>
  <c r="AB23" i="3"/>
  <c r="L84" i="3"/>
  <c r="T24" i="3"/>
  <c r="AB24" i="3"/>
  <c r="AB26" i="3"/>
  <c r="J142" i="3"/>
  <c r="J88" i="3"/>
  <c r="R142" i="3"/>
  <c r="R88" i="3"/>
  <c r="L143" i="3"/>
  <c r="L90" i="3"/>
  <c r="Z36" i="3"/>
  <c r="AB37" i="3"/>
  <c r="W41" i="3"/>
  <c r="AF43" i="3"/>
  <c r="O66" i="3"/>
  <c r="N79" i="3"/>
  <c r="Q88" i="3"/>
  <c r="Q94" i="3"/>
  <c r="AH148" i="3"/>
  <c r="AJ148" i="3" s="1"/>
  <c r="AF158" i="3"/>
  <c r="AI158" i="3" s="1"/>
  <c r="AG225" i="3"/>
  <c r="U6" i="3"/>
  <c r="AC6" i="3"/>
  <c r="U7" i="3"/>
  <c r="AC7" i="3"/>
  <c r="U8" i="3"/>
  <c r="AC8" i="3"/>
  <c r="U9" i="3"/>
  <c r="AC9" i="3"/>
  <c r="U10" i="3"/>
  <c r="AC10" i="3"/>
  <c r="U12" i="3"/>
  <c r="AC12" i="3"/>
  <c r="U14" i="3"/>
  <c r="AC14" i="3"/>
  <c r="U16" i="3"/>
  <c r="AC16" i="3"/>
  <c r="U17" i="3"/>
  <c r="AC17" i="3"/>
  <c r="M138" i="3"/>
  <c r="M79" i="3"/>
  <c r="U19" i="3"/>
  <c r="AC19" i="3"/>
  <c r="M80" i="3"/>
  <c r="U20" i="3"/>
  <c r="AC20" i="3"/>
  <c r="U21" i="3"/>
  <c r="AC21" i="3"/>
  <c r="M83" i="3"/>
  <c r="U23" i="3"/>
  <c r="AC23" i="3"/>
  <c r="M84" i="3"/>
  <c r="U24" i="3"/>
  <c r="AC24" i="3"/>
  <c r="W25" i="3"/>
  <c r="Q86" i="3"/>
  <c r="K142" i="3"/>
  <c r="K88" i="3"/>
  <c r="AA36" i="3"/>
  <c r="AA92" i="3" s="1"/>
  <c r="AC37" i="3"/>
  <c r="X41" i="3"/>
  <c r="AG43" i="3"/>
  <c r="R44" i="3"/>
  <c r="N80" i="3"/>
  <c r="G83" i="3"/>
  <c r="V6" i="3"/>
  <c r="AD6" i="3"/>
  <c r="V7" i="3"/>
  <c r="AD7" i="3"/>
  <c r="V8" i="3"/>
  <c r="AD8" i="3"/>
  <c r="V9" i="3"/>
  <c r="AD9" i="3"/>
  <c r="V10" i="3"/>
  <c r="AD10" i="3"/>
  <c r="V12" i="3"/>
  <c r="AD12" i="3"/>
  <c r="V14" i="3"/>
  <c r="AD14" i="3"/>
  <c r="V16" i="3"/>
  <c r="AD16" i="3"/>
  <c r="V17" i="3"/>
  <c r="AD17" i="3"/>
  <c r="V19" i="3"/>
  <c r="AD19" i="3"/>
  <c r="V20" i="3"/>
  <c r="AD20" i="3"/>
  <c r="V21" i="3"/>
  <c r="AD21" i="3"/>
  <c r="V23" i="3"/>
  <c r="AD23" i="3"/>
  <c r="V24" i="3"/>
  <c r="AD24" i="3"/>
  <c r="AC25" i="3"/>
  <c r="U25" i="3"/>
  <c r="O85" i="3"/>
  <c r="X25" i="3"/>
  <c r="J86" i="3"/>
  <c r="R86" i="3"/>
  <c r="L142" i="3"/>
  <c r="L88" i="3"/>
  <c r="AB36" i="3"/>
  <c r="N44" i="3"/>
  <c r="AH43" i="3"/>
  <c r="N46" i="3"/>
  <c r="G76" i="3"/>
  <c r="G51" i="3" s="1"/>
  <c r="G84" i="3"/>
  <c r="AJ135" i="3"/>
  <c r="W6" i="3"/>
  <c r="W12" i="3"/>
  <c r="W14" i="3"/>
  <c r="W17" i="3"/>
  <c r="O138" i="3"/>
  <c r="O79" i="3"/>
  <c r="W19" i="3"/>
  <c r="S119" i="3"/>
  <c r="O80" i="3"/>
  <c r="W20" i="3"/>
  <c r="S120" i="3"/>
  <c r="O83" i="3"/>
  <c r="W23" i="3"/>
  <c r="O84" i="3"/>
  <c r="W24" i="3"/>
  <c r="P85" i="3"/>
  <c r="Y25" i="3"/>
  <c r="K86" i="3"/>
  <c r="I94" i="3"/>
  <c r="Q92" i="3"/>
  <c r="G44" i="3"/>
  <c r="AC41" i="3"/>
  <c r="U41" i="3"/>
  <c r="AB41" i="3"/>
  <c r="T41" i="3"/>
  <c r="T96" i="3" s="1"/>
  <c r="AA41" i="3"/>
  <c r="S41" i="3"/>
  <c r="Z41" i="3"/>
  <c r="O44" i="3"/>
  <c r="AD41" i="3"/>
  <c r="O46" i="3"/>
  <c r="G85" i="3"/>
  <c r="AI129" i="3"/>
  <c r="M85" i="3"/>
  <c r="M86" i="3"/>
  <c r="M142" i="3"/>
  <c r="M88" i="3"/>
  <c r="U28" i="3"/>
  <c r="AC28" i="3"/>
  <c r="M143" i="3"/>
  <c r="M90" i="3"/>
  <c r="U30" i="3"/>
  <c r="AC30" i="3"/>
  <c r="M94" i="3"/>
  <c r="M92" i="3"/>
  <c r="U36" i="3"/>
  <c r="U94" i="3" s="1"/>
  <c r="AC36" i="3"/>
  <c r="V37" i="3"/>
  <c r="AD37" i="3"/>
  <c r="O92" i="3"/>
  <c r="H94" i="3"/>
  <c r="AF161" i="3"/>
  <c r="AG161" i="3" s="1"/>
  <c r="AH161" i="3" s="1"/>
  <c r="N142" i="3"/>
  <c r="N88" i="3"/>
  <c r="V28" i="3"/>
  <c r="AD28" i="3"/>
  <c r="N143" i="3"/>
  <c r="N90" i="3"/>
  <c r="V30" i="3"/>
  <c r="AD30" i="3"/>
  <c r="N94" i="3"/>
  <c r="N92" i="3"/>
  <c r="V36" i="3"/>
  <c r="AD36" i="3"/>
  <c r="AD94" i="3" s="1"/>
  <c r="W37" i="3"/>
  <c r="AJ43" i="3"/>
  <c r="J46" i="3"/>
  <c r="R46" i="3"/>
  <c r="P86" i="3"/>
  <c r="G88" i="3"/>
  <c r="P92" i="3"/>
  <c r="AF127" i="3"/>
  <c r="AI127" i="3" s="1"/>
  <c r="S142" i="3"/>
  <c r="W28" i="3"/>
  <c r="S143" i="3"/>
  <c r="T143" i="3"/>
  <c r="W30" i="3"/>
  <c r="AE34" i="3"/>
  <c r="AF34" i="3" s="1"/>
  <c r="W36" i="3"/>
  <c r="X37" i="3"/>
  <c r="K46" i="3"/>
  <c r="H88" i="3"/>
  <c r="AI186" i="3"/>
  <c r="X28" i="3"/>
  <c r="X30" i="3"/>
  <c r="X36" i="3"/>
  <c r="L46" i="3"/>
  <c r="G90" i="3"/>
  <c r="AG126" i="3"/>
  <c r="AF125" i="3"/>
  <c r="AG125" i="3" s="1"/>
  <c r="AG131" i="3"/>
  <c r="AF166" i="3"/>
  <c r="AI166" i="3" s="1"/>
  <c r="AG129" i="3"/>
  <c r="AH129" i="3" s="1"/>
  <c r="AF134" i="3"/>
  <c r="AI134" i="3" s="1"/>
  <c r="AD139" i="3"/>
  <c r="V139" i="3"/>
  <c r="AC139" i="3"/>
  <c r="U139" i="3"/>
  <c r="AE139" i="3" s="1"/>
  <c r="AA139" i="3"/>
  <c r="Z139" i="3"/>
  <c r="X139" i="3"/>
  <c r="AF145" i="3"/>
  <c r="AG145" i="3" s="1"/>
  <c r="AH145" i="3" s="1"/>
  <c r="AI148" i="3"/>
  <c r="AF150" i="3"/>
  <c r="AI150" i="3" s="1"/>
  <c r="AH239" i="3"/>
  <c r="AJ239" i="3" s="1"/>
  <c r="AI131" i="3"/>
  <c r="AF141" i="3"/>
  <c r="AG141" i="3" s="1"/>
  <c r="AH141" i="3" s="1"/>
  <c r="AG146" i="3"/>
  <c r="AF151" i="3"/>
  <c r="AG151" i="3" s="1"/>
  <c r="AH151" i="3" s="1"/>
  <c r="AF159" i="3"/>
  <c r="AG159" i="3" s="1"/>
  <c r="AH159" i="3" s="1"/>
  <c r="AG162" i="3"/>
  <c r="AG168" i="3"/>
  <c r="AI178" i="3"/>
  <c r="AI220" i="3"/>
  <c r="AF228" i="3"/>
  <c r="AG228" i="3" s="1"/>
  <c r="AH228" i="3" s="1"/>
  <c r="AD140" i="3"/>
  <c r="V140" i="3"/>
  <c r="AC140" i="3"/>
  <c r="U140" i="3"/>
  <c r="AE140" i="3" s="1"/>
  <c r="AI149" i="3"/>
  <c r="AH220" i="3"/>
  <c r="AJ220" i="3" s="1"/>
  <c r="AH231" i="3"/>
  <c r="AJ231" i="3" s="1"/>
  <c r="AI135" i="3"/>
  <c r="AG144" i="3"/>
  <c r="AG160" i="3"/>
  <c r="AF165" i="3"/>
  <c r="AG165" i="3" s="1"/>
  <c r="AI168" i="3"/>
  <c r="AF176" i="3"/>
  <c r="AG176" i="3" s="1"/>
  <c r="AI194" i="3"/>
  <c r="H249" i="3"/>
  <c r="W249" i="3" s="1"/>
  <c r="V222" i="3"/>
  <c r="Z222" i="3"/>
  <c r="X222" i="3"/>
  <c r="AH251" i="3"/>
  <c r="AJ251" i="3" s="1"/>
  <c r="Y139" i="3"/>
  <c r="Y140" i="3"/>
  <c r="AI179" i="3"/>
  <c r="AI195" i="3"/>
  <c r="AI214" i="3"/>
  <c r="AH225" i="3"/>
  <c r="T139" i="3"/>
  <c r="AB139" i="3"/>
  <c r="T140" i="3"/>
  <c r="AB140" i="3"/>
  <c r="AF167" i="3"/>
  <c r="AG167" i="3" s="1"/>
  <c r="AF169" i="3"/>
  <c r="AG169" i="3" s="1"/>
  <c r="AH175" i="3"/>
  <c r="AJ175" i="3" s="1"/>
  <c r="AF177" i="3"/>
  <c r="AG177" i="3" s="1"/>
  <c r="AH177" i="3" s="1"/>
  <c r="AG180" i="3"/>
  <c r="AF185" i="3"/>
  <c r="AI185" i="3" s="1"/>
  <c r="AF193" i="3"/>
  <c r="AI193" i="3" s="1"/>
  <c r="AF203" i="3"/>
  <c r="AG203" i="3" s="1"/>
  <c r="AG215" i="3"/>
  <c r="AF226" i="3"/>
  <c r="AG226" i="3" s="1"/>
  <c r="AF227" i="3"/>
  <c r="AG227" i="3" s="1"/>
  <c r="AF238" i="3"/>
  <c r="AI238" i="3" s="1"/>
  <c r="AI175" i="3"/>
  <c r="AG195" i="3"/>
  <c r="AH195" i="3" s="1"/>
  <c r="AG213" i="3"/>
  <c r="AG214" i="3"/>
  <c r="AF219" i="3"/>
  <c r="AG219" i="3" s="1"/>
  <c r="AG256" i="3"/>
  <c r="AH256" i="3" s="1"/>
  <c r="AH173" i="3"/>
  <c r="AJ173" i="3" s="1"/>
  <c r="AG178" i="3"/>
  <c r="AH181" i="3"/>
  <c r="AJ181" i="3" s="1"/>
  <c r="AF183" i="3"/>
  <c r="AG183" i="3" s="1"/>
  <c r="AG186" i="3"/>
  <c r="AF191" i="3"/>
  <c r="AI191" i="3" s="1"/>
  <c r="AG194" i="3"/>
  <c r="AF199" i="3"/>
  <c r="AI199" i="3" s="1"/>
  <c r="AH235" i="3"/>
  <c r="AJ235" i="3" s="1"/>
  <c r="AI173" i="3"/>
  <c r="AI181" i="3"/>
  <c r="AI189" i="3"/>
  <c r="AG202" i="3"/>
  <c r="AG218" i="3"/>
  <c r="AH247" i="3"/>
  <c r="AJ247" i="3" s="1"/>
  <c r="AI256" i="3"/>
  <c r="Y222" i="3"/>
  <c r="AI239" i="3"/>
  <c r="AF240" i="3"/>
  <c r="AI240" i="3" s="1"/>
  <c r="AI251" i="3"/>
  <c r="AH281" i="3"/>
  <c r="AJ281" i="3" s="1"/>
  <c r="T222" i="3"/>
  <c r="AB222" i="3"/>
  <c r="AF237" i="3"/>
  <c r="AG237" i="3" s="1"/>
  <c r="U222" i="3"/>
  <c r="AE222" i="3" s="1"/>
  <c r="AC222" i="3"/>
  <c r="AF236" i="3"/>
  <c r="AI236" i="3" s="1"/>
  <c r="AI247" i="3"/>
  <c r="AI253" i="3"/>
  <c r="AH257" i="3"/>
  <c r="AJ257" i="3" s="1"/>
  <c r="AH289" i="3"/>
  <c r="AJ289" i="3" s="1"/>
  <c r="AD222" i="3"/>
  <c r="W222" i="3"/>
  <c r="AF229" i="3"/>
  <c r="AG229" i="3" s="1"/>
  <c r="AI231" i="3"/>
  <c r="AI233" i="3"/>
  <c r="AF234" i="3"/>
  <c r="AI234" i="3" s="1"/>
  <c r="AF242" i="3"/>
  <c r="AI242" i="3" s="1"/>
  <c r="AG244" i="3"/>
  <c r="AH244" i="3" s="1"/>
  <c r="AG248" i="3"/>
  <c r="S249" i="3"/>
  <c r="AG254" i="3"/>
  <c r="AH254" i="3" s="1"/>
  <c r="AH261" i="3"/>
  <c r="AJ261" i="3" s="1"/>
  <c r="AF301" i="3"/>
  <c r="AG301" i="3" s="1"/>
  <c r="AF305" i="3"/>
  <c r="AG305" i="3" s="1"/>
  <c r="AF309" i="3"/>
  <c r="AG309" i="3" s="1"/>
  <c r="AF313" i="3"/>
  <c r="AG313" i="3" s="1"/>
  <c r="AF317" i="3"/>
  <c r="AG317" i="3" s="1"/>
  <c r="AF321" i="3"/>
  <c r="AG321" i="3" s="1"/>
  <c r="AF325" i="3"/>
  <c r="AG325" i="3" s="1"/>
  <c r="AF260" i="3"/>
  <c r="AI260" i="3" s="1"/>
  <c r="AF264" i="3"/>
  <c r="AI264" i="3" s="1"/>
  <c r="AF268" i="3"/>
  <c r="AI268" i="3" s="1"/>
  <c r="AF272" i="3"/>
  <c r="AI272" i="3" s="1"/>
  <c r="AF276" i="3"/>
  <c r="AG276" i="3" s="1"/>
  <c r="AF280" i="3"/>
  <c r="AG280" i="3" s="1"/>
  <c r="AF284" i="3"/>
  <c r="AI284" i="3" s="1"/>
  <c r="AF288" i="3"/>
  <c r="AI288" i="3" s="1"/>
  <c r="AF292" i="3"/>
  <c r="AG292" i="3" s="1"/>
  <c r="AF296" i="3"/>
  <c r="AG296" i="3" s="1"/>
  <c r="AH296" i="3" s="1"/>
  <c r="AF300" i="3"/>
  <c r="AG300" i="3" s="1"/>
  <c r="AF304" i="3"/>
  <c r="AG304" i="3" s="1"/>
  <c r="AF308" i="3"/>
  <c r="AG308" i="3" s="1"/>
  <c r="AH308" i="3" s="1"/>
  <c r="AF312" i="3"/>
  <c r="AG312" i="3" s="1"/>
  <c r="AH312" i="3" s="1"/>
  <c r="AF316" i="3"/>
  <c r="AG316" i="3" s="1"/>
  <c r="AH316" i="3" s="1"/>
  <c r="AF320" i="3"/>
  <c r="AG320" i="3" s="1"/>
  <c r="AF324" i="3"/>
  <c r="AG324" i="3" s="1"/>
  <c r="AF259" i="3"/>
  <c r="AG259" i="3" s="1"/>
  <c r="AF263" i="3"/>
  <c r="AG263" i="3" s="1"/>
  <c r="AF267" i="3"/>
  <c r="AG267" i="3" s="1"/>
  <c r="AF271" i="3"/>
  <c r="AG271" i="3" s="1"/>
  <c r="AF275" i="3"/>
  <c r="AG275" i="3" s="1"/>
  <c r="AF279" i="3"/>
  <c r="AG279" i="3" s="1"/>
  <c r="AF283" i="3"/>
  <c r="AG283" i="3" s="1"/>
  <c r="AF287" i="3"/>
  <c r="AG287" i="3" s="1"/>
  <c r="AF291" i="3"/>
  <c r="AG291" i="3" s="1"/>
  <c r="AF295" i="3"/>
  <c r="AG295" i="3" s="1"/>
  <c r="AF299" i="3"/>
  <c r="AG299" i="3" s="1"/>
  <c r="AF303" i="3"/>
  <c r="AG303" i="3" s="1"/>
  <c r="AF307" i="3"/>
  <c r="AG307" i="3" s="1"/>
  <c r="AF311" i="3"/>
  <c r="AG311" i="3" s="1"/>
  <c r="AF315" i="3"/>
  <c r="AG315" i="3" s="1"/>
  <c r="AF319" i="3"/>
  <c r="AG319" i="3" s="1"/>
  <c r="AF323" i="3"/>
  <c r="AG323" i="3" s="1"/>
  <c r="AI257" i="3"/>
  <c r="AI261" i="3"/>
  <c r="AI265" i="3"/>
  <c r="AG268" i="3"/>
  <c r="AH268" i="3" s="1"/>
  <c r="AI269" i="3"/>
  <c r="AI281" i="3"/>
  <c r="AI289" i="3"/>
  <c r="AI301" i="3"/>
  <c r="AC327" i="3"/>
  <c r="AF258" i="3"/>
  <c r="AG258" i="3" s="1"/>
  <c r="AF262" i="3"/>
  <c r="AG262" i="3" s="1"/>
  <c r="AF266" i="3"/>
  <c r="AG266" i="3" s="1"/>
  <c r="AF270" i="3"/>
  <c r="AI270" i="3" s="1"/>
  <c r="AF274" i="3"/>
  <c r="AI274" i="3" s="1"/>
  <c r="AF278" i="3"/>
  <c r="AG278" i="3" s="1"/>
  <c r="AF282" i="3"/>
  <c r="AG282" i="3" s="1"/>
  <c r="AH282" i="3" s="1"/>
  <c r="AF286" i="3"/>
  <c r="AG286" i="3" s="1"/>
  <c r="AH286" i="3" s="1"/>
  <c r="AF290" i="3"/>
  <c r="AG290" i="3" s="1"/>
  <c r="AF294" i="3"/>
  <c r="AI294" i="3" s="1"/>
  <c r="AF298" i="3"/>
  <c r="AG298" i="3" s="1"/>
  <c r="AF302" i="3"/>
  <c r="AG302" i="3" s="1"/>
  <c r="AH302" i="3" s="1"/>
  <c r="AF306" i="3"/>
  <c r="AG306" i="3" s="1"/>
  <c r="AF310" i="3"/>
  <c r="AG310" i="3" s="1"/>
  <c r="AF314" i="3"/>
  <c r="AG314" i="3" s="1"/>
  <c r="AH314" i="3" s="1"/>
  <c r="AF318" i="3"/>
  <c r="AG318" i="3" s="1"/>
  <c r="AH318" i="3" s="1"/>
  <c r="AF322" i="3"/>
  <c r="AG322" i="3" s="1"/>
  <c r="AF326" i="3"/>
  <c r="AG326" i="3" s="1"/>
  <c r="W327" i="3"/>
  <c r="X327" i="3"/>
  <c r="AF327" i="3" s="1"/>
  <c r="AI327" i="3" s="1"/>
  <c r="Y327" i="3"/>
  <c r="Z327" i="3"/>
  <c r="S327" i="3"/>
  <c r="AA327" i="3"/>
  <c r="T327" i="3"/>
  <c r="T77" i="3" l="1"/>
  <c r="T69" i="3"/>
  <c r="T97" i="3"/>
  <c r="AF140" i="3"/>
  <c r="H51" i="3"/>
  <c r="AG327" i="3"/>
  <c r="AI273" i="3"/>
  <c r="AG221" i="3"/>
  <c r="AH221" i="3" s="1"/>
  <c r="AI241" i="3"/>
  <c r="AG152" i="3"/>
  <c r="AG170" i="3"/>
  <c r="AH170" i="3" s="1"/>
  <c r="AJ170" i="3" s="1"/>
  <c r="AK170" i="3" s="1"/>
  <c r="AL170" i="3" s="1"/>
  <c r="AG158" i="3"/>
  <c r="W70" i="3"/>
  <c r="AA96" i="3"/>
  <c r="AI235" i="3"/>
  <c r="AI197" i="3"/>
  <c r="T80" i="3"/>
  <c r="AI255" i="3"/>
  <c r="AG238" i="3"/>
  <c r="AH238" i="3" s="1"/>
  <c r="AI201" i="3"/>
  <c r="AI163" i="3"/>
  <c r="AI171" i="3"/>
  <c r="AI133" i="3"/>
  <c r="Y88" i="3"/>
  <c r="AG182" i="3"/>
  <c r="AH182" i="3" s="1"/>
  <c r="AJ182" i="3" s="1"/>
  <c r="AK182" i="3" s="1"/>
  <c r="AL182" i="3" s="1"/>
  <c r="AG190" i="3"/>
  <c r="AH190" i="3" s="1"/>
  <c r="AJ190" i="3" s="1"/>
  <c r="AK190" i="3" s="1"/>
  <c r="AL190" i="3" s="1"/>
  <c r="AG223" i="3"/>
  <c r="AH223" i="3" s="1"/>
  <c r="AG124" i="3"/>
  <c r="N13" i="3"/>
  <c r="N15" i="3" s="1"/>
  <c r="T47" i="3"/>
  <c r="T98" i="3" s="1"/>
  <c r="AK281" i="3"/>
  <c r="AL281" i="3" s="1"/>
  <c r="S97" i="3"/>
  <c r="AG128" i="3"/>
  <c r="AH128" i="3" s="1"/>
  <c r="AJ128" i="3" s="1"/>
  <c r="AK128" i="3" s="1"/>
  <c r="AL128" i="3" s="1"/>
  <c r="S96" i="3"/>
  <c r="AI277" i="3"/>
  <c r="AK277" i="3" s="1"/>
  <c r="AL277" i="3" s="1"/>
  <c r="AK135" i="3"/>
  <c r="AL135" i="3" s="1"/>
  <c r="AG134" i="3"/>
  <c r="AH134" i="3" s="1"/>
  <c r="T88" i="3"/>
  <c r="X96" i="3"/>
  <c r="AA97" i="3"/>
  <c r="AD96" i="3"/>
  <c r="AC96" i="3"/>
  <c r="AB97" i="3"/>
  <c r="R51" i="3"/>
  <c r="Z96" i="3"/>
  <c r="AC97" i="3"/>
  <c r="V47" i="3"/>
  <c r="V98" i="3" s="1"/>
  <c r="AE97" i="3"/>
  <c r="Z97" i="3"/>
  <c r="P51" i="3"/>
  <c r="V97" i="3"/>
  <c r="X97" i="3"/>
  <c r="W97" i="3"/>
  <c r="U47" i="3"/>
  <c r="AD97" i="3"/>
  <c r="Y46" i="3"/>
  <c r="Y96" i="3"/>
  <c r="AB96" i="3"/>
  <c r="V96" i="3"/>
  <c r="U121" i="3"/>
  <c r="AE121" i="3" s="1"/>
  <c r="U96" i="3"/>
  <c r="W96" i="3"/>
  <c r="Y97" i="3"/>
  <c r="S47" i="3"/>
  <c r="S98" i="3" s="1"/>
  <c r="G98" i="3"/>
  <c r="AI188" i="3"/>
  <c r="AI325" i="3"/>
  <c r="AG166" i="3"/>
  <c r="AI192" i="3"/>
  <c r="AG230" i="3"/>
  <c r="AH230" i="3" s="1"/>
  <c r="AJ230" i="3" s="1"/>
  <c r="AK230" i="3" s="1"/>
  <c r="AL230" i="3" s="1"/>
  <c r="AI309" i="3"/>
  <c r="J51" i="3"/>
  <c r="AG252" i="3"/>
  <c r="AH252" i="3" s="1"/>
  <c r="AJ252" i="3" s="1"/>
  <c r="AK252" i="3" s="1"/>
  <c r="AL252" i="3" s="1"/>
  <c r="AI153" i="3"/>
  <c r="AK153" i="3" s="1"/>
  <c r="AL153" i="3" s="1"/>
  <c r="AG132" i="3"/>
  <c r="AH132" i="3" s="1"/>
  <c r="AJ132" i="3" s="1"/>
  <c r="AK132" i="3" s="1"/>
  <c r="AL132" i="3" s="1"/>
  <c r="AG288" i="3"/>
  <c r="AH288" i="3" s="1"/>
  <c r="AH253" i="3"/>
  <c r="AJ253" i="3" s="1"/>
  <c r="AK253" i="3" s="1"/>
  <c r="AL253" i="3" s="1"/>
  <c r="AH201" i="3"/>
  <c r="AJ201" i="3" s="1"/>
  <c r="AK201" i="3" s="1"/>
  <c r="AL201" i="3" s="1"/>
  <c r="AG196" i="3"/>
  <c r="AH196" i="3" s="1"/>
  <c r="AJ196" i="3" s="1"/>
  <c r="AK196" i="3" s="1"/>
  <c r="AL196" i="3" s="1"/>
  <c r="AI243" i="3"/>
  <c r="AG246" i="3"/>
  <c r="AH246" i="3" s="1"/>
  <c r="AG156" i="3"/>
  <c r="AH156" i="3" s="1"/>
  <c r="AJ156" i="3" s="1"/>
  <c r="AK156" i="3" s="1"/>
  <c r="AL156" i="3" s="1"/>
  <c r="AC47" i="3"/>
  <c r="AC98" i="3" s="1"/>
  <c r="AG32" i="3"/>
  <c r="AG174" i="3"/>
  <c r="AH174" i="3" s="1"/>
  <c r="AJ174" i="3" s="1"/>
  <c r="AK174" i="3" s="1"/>
  <c r="AL174" i="3" s="1"/>
  <c r="W47" i="3"/>
  <c r="W98" i="3" s="1"/>
  <c r="AI297" i="3"/>
  <c r="AI155" i="3"/>
  <c r="AI157" i="3"/>
  <c r="Z47" i="3"/>
  <c r="Z98" i="3" s="1"/>
  <c r="V249" i="3"/>
  <c r="AI147" i="3"/>
  <c r="AK149" i="3"/>
  <c r="AL149" i="3" s="1"/>
  <c r="AG232" i="3"/>
  <c r="AH232" i="3" s="1"/>
  <c r="AJ232" i="3" s="1"/>
  <c r="AK232" i="3" s="1"/>
  <c r="AL232" i="3" s="1"/>
  <c r="X47" i="3"/>
  <c r="X98" i="3" s="1"/>
  <c r="AB47" i="3"/>
  <c r="AB98" i="3" s="1"/>
  <c r="AA47" i="3"/>
  <c r="AA98" i="3" s="1"/>
  <c r="AG260" i="3"/>
  <c r="AH260" i="3" s="1"/>
  <c r="AJ260" i="3" s="1"/>
  <c r="AK260" i="3" s="1"/>
  <c r="AL260" i="3" s="1"/>
  <c r="AI245" i="3"/>
  <c r="AK245" i="3" s="1"/>
  <c r="AL245" i="3" s="1"/>
  <c r="AG204" i="3"/>
  <c r="T121" i="3"/>
  <c r="AG150" i="3"/>
  <c r="AG198" i="3"/>
  <c r="AH198" i="3" s="1"/>
  <c r="AJ198" i="3" s="1"/>
  <c r="AK198" i="3" s="1"/>
  <c r="AL198" i="3" s="1"/>
  <c r="AD47" i="3"/>
  <c r="AD98" i="3" s="1"/>
  <c r="Y47" i="3"/>
  <c r="Y98" i="3" s="1"/>
  <c r="AI293" i="3"/>
  <c r="AK293" i="3" s="1"/>
  <c r="AL293" i="3" s="1"/>
  <c r="AG205" i="3"/>
  <c r="AI184" i="3"/>
  <c r="AJ221" i="3"/>
  <c r="AK221" i="3" s="1"/>
  <c r="AL221" i="3" s="1"/>
  <c r="AI285" i="3"/>
  <c r="AG193" i="3"/>
  <c r="AH193" i="3" s="1"/>
  <c r="AG187" i="3"/>
  <c r="AG172" i="3"/>
  <c r="AH172" i="3" s="1"/>
  <c r="AJ172" i="3" s="1"/>
  <c r="AK172" i="3" s="1"/>
  <c r="AL172" i="3" s="1"/>
  <c r="AG154" i="3"/>
  <c r="AH154" i="3" s="1"/>
  <c r="AJ154" i="3" s="1"/>
  <c r="AK154" i="3" s="1"/>
  <c r="AL154" i="3" s="1"/>
  <c r="AG284" i="3"/>
  <c r="AH284" i="3" s="1"/>
  <c r="AJ284" i="3" s="1"/>
  <c r="AK284" i="3" s="1"/>
  <c r="AL284" i="3" s="1"/>
  <c r="AG200" i="3"/>
  <c r="AH200" i="3" s="1"/>
  <c r="AJ200" i="3" s="1"/>
  <c r="AK200" i="3" s="1"/>
  <c r="AL200" i="3" s="1"/>
  <c r="AH192" i="3"/>
  <c r="AJ192" i="3" s="1"/>
  <c r="AH269" i="3"/>
  <c r="AJ269" i="3" s="1"/>
  <c r="AK269" i="3" s="1"/>
  <c r="AL269" i="3" s="1"/>
  <c r="AH297" i="3"/>
  <c r="AJ297" i="3" s="1"/>
  <c r="AH265" i="3"/>
  <c r="AJ265" i="3" s="1"/>
  <c r="AK265" i="3" s="1"/>
  <c r="AL265" i="3" s="1"/>
  <c r="AK233" i="3"/>
  <c r="AL233" i="3" s="1"/>
  <c r="AI177" i="3"/>
  <c r="AI145" i="3"/>
  <c r="AK231" i="3"/>
  <c r="AL231" i="3" s="1"/>
  <c r="AG199" i="3"/>
  <c r="AI316" i="3"/>
  <c r="AK181" i="3"/>
  <c r="AL181" i="3" s="1"/>
  <c r="AI303" i="3"/>
  <c r="AI227" i="3"/>
  <c r="AI300" i="3"/>
  <c r="AK173" i="3"/>
  <c r="AL173" i="3" s="1"/>
  <c r="AG294" i="3"/>
  <c r="AG191" i="3"/>
  <c r="AH191" i="3" s="1"/>
  <c r="AI291" i="3"/>
  <c r="AJ179" i="3"/>
  <c r="AK179" i="3" s="1"/>
  <c r="AL179" i="3" s="1"/>
  <c r="AK243" i="3"/>
  <c r="AL243" i="3" s="1"/>
  <c r="AK241" i="3"/>
  <c r="AL241" i="3" s="1"/>
  <c r="AI229" i="3"/>
  <c r="AK175" i="3"/>
  <c r="AL175" i="3" s="1"/>
  <c r="AI176" i="3"/>
  <c r="AJ157" i="3"/>
  <c r="AK157" i="3" s="1"/>
  <c r="AL157" i="3" s="1"/>
  <c r="AI130" i="3"/>
  <c r="AK130" i="3" s="1"/>
  <c r="AL130" i="3" s="1"/>
  <c r="AI279" i="3"/>
  <c r="AI259" i="3"/>
  <c r="AI141" i="3"/>
  <c r="N71" i="3"/>
  <c r="X77" i="3"/>
  <c r="O38" i="3"/>
  <c r="S88" i="3"/>
  <c r="N42" i="3"/>
  <c r="O13" i="3"/>
  <c r="O73" i="3" s="1"/>
  <c r="O71" i="3"/>
  <c r="M38" i="3"/>
  <c r="M13" i="3"/>
  <c r="M15" i="3" s="1"/>
  <c r="M42" i="3"/>
  <c r="I51" i="3"/>
  <c r="V120" i="3"/>
  <c r="AF139" i="3"/>
  <c r="AG139" i="3" s="1"/>
  <c r="AH139" i="3" s="1"/>
  <c r="AJ139" i="3" s="1"/>
  <c r="M51" i="3"/>
  <c r="X143" i="3"/>
  <c r="AB92" i="3"/>
  <c r="T92" i="3"/>
  <c r="T83" i="3"/>
  <c r="T72" i="3"/>
  <c r="U143" i="3"/>
  <c r="AE143" i="3" s="1"/>
  <c r="AC80" i="3"/>
  <c r="AC77" i="3"/>
  <c r="AC70" i="3"/>
  <c r="T76" i="3"/>
  <c r="T68" i="3"/>
  <c r="T90" i="3"/>
  <c r="T79" i="3"/>
  <c r="Q51" i="3"/>
  <c r="AG140" i="3"/>
  <c r="AH140" i="3" s="1"/>
  <c r="AJ140" i="3" s="1"/>
  <c r="T84" i="3"/>
  <c r="T81" i="3"/>
  <c r="T70" i="3"/>
  <c r="Y80" i="3"/>
  <c r="T85" i="3"/>
  <c r="U120" i="3"/>
  <c r="AE120" i="3" s="1"/>
  <c r="U138" i="3"/>
  <c r="AE138" i="3" s="1"/>
  <c r="T94" i="3"/>
  <c r="T74" i="3"/>
  <c r="T67" i="3"/>
  <c r="W120" i="3"/>
  <c r="AD138" i="3"/>
  <c r="S80" i="3"/>
  <c r="S77" i="3"/>
  <c r="S69" i="3"/>
  <c r="V121" i="3"/>
  <c r="G38" i="3"/>
  <c r="AE38" i="3" s="1"/>
  <c r="S72" i="3"/>
  <c r="S92" i="3"/>
  <c r="S90" i="3"/>
  <c r="S83" i="3"/>
  <c r="W143" i="3"/>
  <c r="AA88" i="3"/>
  <c r="X68" i="3"/>
  <c r="W90" i="3"/>
  <c r="S76" i="3"/>
  <c r="S68" i="3"/>
  <c r="G71" i="3"/>
  <c r="Z120" i="3"/>
  <c r="S79" i="3"/>
  <c r="G42" i="3"/>
  <c r="X74" i="3"/>
  <c r="S85" i="3"/>
  <c r="S86" i="3"/>
  <c r="T120" i="3"/>
  <c r="S94" i="3"/>
  <c r="S81" i="3"/>
  <c r="S70" i="3"/>
  <c r="AC119" i="3"/>
  <c r="W86" i="3"/>
  <c r="S84" i="3"/>
  <c r="AA138" i="3"/>
  <c r="S74" i="3"/>
  <c r="S67" i="3"/>
  <c r="Y143" i="3"/>
  <c r="AA121" i="3"/>
  <c r="W138" i="3"/>
  <c r="Z94" i="3"/>
  <c r="Z85" i="3"/>
  <c r="Z90" i="3"/>
  <c r="AC138" i="3"/>
  <c r="W76" i="3"/>
  <c r="X83" i="3"/>
  <c r="Z143" i="3"/>
  <c r="Y121" i="3"/>
  <c r="Z70" i="3"/>
  <c r="Z77" i="3"/>
  <c r="AB143" i="3"/>
  <c r="AB74" i="3"/>
  <c r="AB67" i="3"/>
  <c r="AB120" i="3"/>
  <c r="AA143" i="3"/>
  <c r="V94" i="3"/>
  <c r="AC90" i="3"/>
  <c r="X121" i="3"/>
  <c r="V119" i="3"/>
  <c r="W92" i="3"/>
  <c r="V143" i="3"/>
  <c r="Z92" i="3"/>
  <c r="W83" i="3"/>
  <c r="AB80" i="3"/>
  <c r="AB77" i="3"/>
  <c r="L51" i="3"/>
  <c r="AB69" i="3"/>
  <c r="V142" i="3"/>
  <c r="W142" i="3"/>
  <c r="W80" i="3"/>
  <c r="Z138" i="3"/>
  <c r="AC85" i="3"/>
  <c r="AC84" i="3"/>
  <c r="AC81" i="3"/>
  <c r="AC72" i="3"/>
  <c r="AC67" i="3"/>
  <c r="AD120" i="3"/>
  <c r="AB83" i="3"/>
  <c r="AB72" i="3"/>
  <c r="AB85" i="3"/>
  <c r="Z88" i="3"/>
  <c r="Y44" i="3"/>
  <c r="Z11" i="3"/>
  <c r="Z71" i="3" s="1"/>
  <c r="AD142" i="3"/>
  <c r="AC143" i="3"/>
  <c r="V80" i="3"/>
  <c r="V74" i="3"/>
  <c r="V68" i="3"/>
  <c r="AD143" i="3"/>
  <c r="Z81" i="3"/>
  <c r="T86" i="3"/>
  <c r="AH219" i="3"/>
  <c r="AJ219" i="3" s="1"/>
  <c r="AG34" i="3"/>
  <c r="AH229" i="3"/>
  <c r="AJ229" i="3" s="1"/>
  <c r="AK229" i="3" s="1"/>
  <c r="AL229" i="3" s="1"/>
  <c r="AH176" i="3"/>
  <c r="AJ176" i="3" s="1"/>
  <c r="AH266" i="3"/>
  <c r="AJ266" i="3" s="1"/>
  <c r="AH125" i="3"/>
  <c r="AJ125" i="3" s="1"/>
  <c r="AH203" i="3"/>
  <c r="AJ203" i="3" s="1"/>
  <c r="AH258" i="3"/>
  <c r="AJ258" i="3" s="1"/>
  <c r="AH292" i="3"/>
  <c r="AJ292" i="3" s="1"/>
  <c r="AH183" i="3"/>
  <c r="AJ183" i="3" s="1"/>
  <c r="AH315" i="3"/>
  <c r="AJ315" i="3" s="1"/>
  <c r="AH283" i="3"/>
  <c r="AJ283" i="3" s="1"/>
  <c r="AI258" i="3"/>
  <c r="AK285" i="3"/>
  <c r="AL285" i="3" s="1"/>
  <c r="AH319" i="3"/>
  <c r="AJ319" i="3" s="1"/>
  <c r="AH303" i="3"/>
  <c r="AJ303" i="3" s="1"/>
  <c r="AK303" i="3" s="1"/>
  <c r="AL303" i="3" s="1"/>
  <c r="AH287" i="3"/>
  <c r="AJ287" i="3" s="1"/>
  <c r="AH271" i="3"/>
  <c r="AJ271" i="3" s="1"/>
  <c r="AI298" i="3"/>
  <c r="AI266" i="3"/>
  <c r="AH317" i="3"/>
  <c r="AJ317" i="3" s="1"/>
  <c r="AH301" i="3"/>
  <c r="AJ301" i="3" s="1"/>
  <c r="AK301" i="3" s="1"/>
  <c r="AL301" i="3" s="1"/>
  <c r="AI304" i="3"/>
  <c r="AK189" i="3"/>
  <c r="AL189" i="3" s="1"/>
  <c r="AI237" i="3"/>
  <c r="AH194" i="3"/>
  <c r="AJ194" i="3" s="1"/>
  <c r="AK194" i="3" s="1"/>
  <c r="AL194" i="3" s="1"/>
  <c r="AI226" i="3"/>
  <c r="AH187" i="3"/>
  <c r="AJ187" i="3" s="1"/>
  <c r="AK187" i="3" s="1"/>
  <c r="AL187" i="3" s="1"/>
  <c r="AH150" i="3"/>
  <c r="AJ150" i="3" s="1"/>
  <c r="AK150" i="3" s="1"/>
  <c r="AL150" i="3" s="1"/>
  <c r="AK147" i="3"/>
  <c r="AL147" i="3" s="1"/>
  <c r="AC249" i="3"/>
  <c r="U249" i="3"/>
  <c r="AE249" i="3" s="1"/>
  <c r="AH144" i="3"/>
  <c r="AJ144" i="3" s="1"/>
  <c r="AK144" i="3" s="1"/>
  <c r="AL144" i="3" s="1"/>
  <c r="AI165" i="3"/>
  <c r="AJ228" i="3"/>
  <c r="AH162" i="3"/>
  <c r="AJ162" i="3" s="1"/>
  <c r="AK162" i="3" s="1"/>
  <c r="AL162" i="3" s="1"/>
  <c r="AD88" i="3"/>
  <c r="U88" i="3"/>
  <c r="AE28" i="3"/>
  <c r="AF28" i="3" s="1"/>
  <c r="S46" i="3"/>
  <c r="S44" i="3"/>
  <c r="AD121" i="3"/>
  <c r="AB119" i="3"/>
  <c r="W11" i="3"/>
  <c r="W66" i="3"/>
  <c r="AD81" i="3"/>
  <c r="AD76" i="3"/>
  <c r="AD69" i="3"/>
  <c r="V44" i="3"/>
  <c r="V46" i="3"/>
  <c r="R42" i="3"/>
  <c r="R71" i="3"/>
  <c r="R13" i="3"/>
  <c r="X81" i="3"/>
  <c r="AA85" i="3"/>
  <c r="J71" i="3"/>
  <c r="J42" i="3"/>
  <c r="J13" i="3"/>
  <c r="Z119" i="3"/>
  <c r="Y119" i="3"/>
  <c r="J38" i="3"/>
  <c r="X66" i="3"/>
  <c r="X11" i="3"/>
  <c r="Y83" i="3"/>
  <c r="Y68" i="3"/>
  <c r="AI305" i="3"/>
  <c r="AG264" i="3"/>
  <c r="AI326" i="3"/>
  <c r="AI262" i="3"/>
  <c r="AH300" i="3"/>
  <c r="AJ300" i="3" s="1"/>
  <c r="AD249" i="3"/>
  <c r="AI295" i="3"/>
  <c r="AI307" i="3"/>
  <c r="AG240" i="3"/>
  <c r="AG185" i="3"/>
  <c r="AG236" i="3"/>
  <c r="AI324" i="3"/>
  <c r="AI183" i="3"/>
  <c r="AH188" i="3"/>
  <c r="AJ188" i="3" s="1"/>
  <c r="AJ159" i="3"/>
  <c r="AI159" i="3"/>
  <c r="AG127" i="3"/>
  <c r="X94" i="3"/>
  <c r="AB142" i="3"/>
  <c r="AA142" i="3"/>
  <c r="V88" i="3"/>
  <c r="AC94" i="3"/>
  <c r="AI228" i="3"/>
  <c r="Z121" i="3"/>
  <c r="AA46" i="3"/>
  <c r="AA44" i="3"/>
  <c r="W121" i="3"/>
  <c r="AA120" i="3"/>
  <c r="X120" i="3"/>
  <c r="U119" i="3"/>
  <c r="AE119" i="3" s="1"/>
  <c r="V138" i="3"/>
  <c r="U85" i="3"/>
  <c r="AE25" i="3"/>
  <c r="AF25" i="3" s="1"/>
  <c r="AG25" i="3" s="1"/>
  <c r="AH25" i="3" s="1"/>
  <c r="V81" i="3"/>
  <c r="V76" i="3"/>
  <c r="V69" i="3"/>
  <c r="U84" i="3"/>
  <c r="AE24" i="3"/>
  <c r="AF24" i="3" s="1"/>
  <c r="AG24" i="3" s="1"/>
  <c r="AH24" i="3" s="1"/>
  <c r="U81" i="3"/>
  <c r="AE21" i="3"/>
  <c r="U72" i="3"/>
  <c r="AE12" i="3"/>
  <c r="AF12" i="3" s="1"/>
  <c r="AE7" i="3"/>
  <c r="U67" i="3"/>
  <c r="AA86" i="3"/>
  <c r="X86" i="3"/>
  <c r="AA80" i="3"/>
  <c r="AA77" i="3"/>
  <c r="K51" i="3"/>
  <c r="AA69" i="3"/>
  <c r="Y67" i="3"/>
  <c r="Z68" i="3"/>
  <c r="AI308" i="3"/>
  <c r="W69" i="3"/>
  <c r="Z83" i="3"/>
  <c r="R38" i="3"/>
  <c r="AH38" i="3" s="1"/>
  <c r="Y90" i="3"/>
  <c r="AB90" i="3"/>
  <c r="X67" i="3"/>
  <c r="AH299" i="3"/>
  <c r="AJ299" i="3" s="1"/>
  <c r="AH313" i="3"/>
  <c r="AJ313" i="3" s="1"/>
  <c r="AI315" i="3"/>
  <c r="AK220" i="3"/>
  <c r="AL220" i="3" s="1"/>
  <c r="AJ224" i="3"/>
  <c r="AK224" i="3" s="1"/>
  <c r="AL224" i="3" s="1"/>
  <c r="AK255" i="3"/>
  <c r="AL255" i="3" s="1"/>
  <c r="AH186" i="3"/>
  <c r="AJ186" i="3" s="1"/>
  <c r="AK186" i="3" s="1"/>
  <c r="AL186" i="3" s="1"/>
  <c r="AJ151" i="3"/>
  <c r="AI203" i="3"/>
  <c r="AB46" i="3"/>
  <c r="AB44" i="3"/>
  <c r="X44" i="3"/>
  <c r="X46" i="3"/>
  <c r="U80" i="3"/>
  <c r="AE20" i="3"/>
  <c r="AJ282" i="3"/>
  <c r="AH311" i="3"/>
  <c r="AJ311" i="3" s="1"/>
  <c r="AH279" i="3"/>
  <c r="AJ279" i="3" s="1"/>
  <c r="AK279" i="3" s="1"/>
  <c r="AL279" i="3" s="1"/>
  <c r="AH309" i="3"/>
  <c r="AJ309" i="3" s="1"/>
  <c r="Y249" i="3"/>
  <c r="AK251" i="3"/>
  <c r="AL251" i="3" s="1"/>
  <c r="AI287" i="3"/>
  <c r="AI292" i="3"/>
  <c r="AH213" i="3"/>
  <c r="AJ213" i="3" s="1"/>
  <c r="AK213" i="3" s="1"/>
  <c r="AL213" i="3" s="1"/>
  <c r="AH180" i="3"/>
  <c r="AJ180" i="3" s="1"/>
  <c r="AK180" i="3" s="1"/>
  <c r="AL180" i="3" s="1"/>
  <c r="AA249" i="3"/>
  <c r="AG242" i="3"/>
  <c r="AH166" i="3"/>
  <c r="AJ166" i="3" s="1"/>
  <c r="AK166" i="3" s="1"/>
  <c r="AL166" i="3" s="1"/>
  <c r="AH184" i="3"/>
  <c r="AJ184" i="3" s="1"/>
  <c r="AH160" i="3"/>
  <c r="AJ160" i="3" s="1"/>
  <c r="AK160" i="3" s="1"/>
  <c r="AL160" i="3" s="1"/>
  <c r="AH146" i="3"/>
  <c r="AJ146" i="3" s="1"/>
  <c r="AK146" i="3" s="1"/>
  <c r="AL146" i="3" s="1"/>
  <c r="AK148" i="3"/>
  <c r="AL148" i="3" s="1"/>
  <c r="AH124" i="3"/>
  <c r="AJ124" i="3" s="1"/>
  <c r="AK124" i="3" s="1"/>
  <c r="AL124" i="3" s="1"/>
  <c r="X90" i="3"/>
  <c r="AC142" i="3"/>
  <c r="AD90" i="3"/>
  <c r="AJ161" i="3"/>
  <c r="U90" i="3"/>
  <c r="AE30" i="3"/>
  <c r="AD44" i="3"/>
  <c r="AD46" i="3"/>
  <c r="U44" i="3"/>
  <c r="U46" i="3"/>
  <c r="AE41" i="3"/>
  <c r="Y85" i="3"/>
  <c r="AB121" i="3"/>
  <c r="AD119" i="3"/>
  <c r="Y138" i="3"/>
  <c r="W77" i="3"/>
  <c r="AD84" i="3"/>
  <c r="AD79" i="3"/>
  <c r="AD72" i="3"/>
  <c r="AD67" i="3"/>
  <c r="AC83" i="3"/>
  <c r="AC76" i="3"/>
  <c r="AC69" i="3"/>
  <c r="AJ225" i="3"/>
  <c r="AK225" i="3" s="1"/>
  <c r="AL225" i="3" s="1"/>
  <c r="T66" i="3"/>
  <c r="T11" i="3"/>
  <c r="U86" i="3"/>
  <c r="AE26" i="3"/>
  <c r="AF26" i="3" s="1"/>
  <c r="AG26" i="3" s="1"/>
  <c r="AA76" i="3"/>
  <c r="AA68" i="3"/>
  <c r="X76" i="3"/>
  <c r="G15" i="3"/>
  <c r="G73" i="3"/>
  <c r="AI312" i="3"/>
  <c r="AH32" i="3"/>
  <c r="AJ32" i="3" s="1"/>
  <c r="AK32" i="3" s="1"/>
  <c r="X69" i="3"/>
  <c r="Y81" i="3"/>
  <c r="I42" i="3"/>
  <c r="I71" i="3"/>
  <c r="I13" i="3"/>
  <c r="Z79" i="3"/>
  <c r="Y84" i="3"/>
  <c r="AK261" i="3"/>
  <c r="AL261" i="3" s="1"/>
  <c r="AH267" i="3"/>
  <c r="AJ267" i="3" s="1"/>
  <c r="AI290" i="3"/>
  <c r="AH237" i="3"/>
  <c r="AJ237" i="3" s="1"/>
  <c r="AH215" i="3"/>
  <c r="AJ215" i="3" s="1"/>
  <c r="AK215" i="3" s="1"/>
  <c r="AL215" i="3" s="1"/>
  <c r="AI219" i="3"/>
  <c r="AD80" i="3"/>
  <c r="AD68" i="3"/>
  <c r="AC11" i="3"/>
  <c r="AC66" i="3"/>
  <c r="AA72" i="3"/>
  <c r="X84" i="3"/>
  <c r="AJ286" i="3"/>
  <c r="AH298" i="3"/>
  <c r="AJ298" i="3" s="1"/>
  <c r="AI286" i="3"/>
  <c r="X249" i="3"/>
  <c r="AI299" i="3"/>
  <c r="AE6" i="3"/>
  <c r="AF6" i="3" s="1"/>
  <c r="U66" i="3"/>
  <c r="U11" i="3"/>
  <c r="Y92" i="3"/>
  <c r="AA83" i="3"/>
  <c r="S66" i="3"/>
  <c r="S11" i="3"/>
  <c r="N73" i="3"/>
  <c r="X79" i="3"/>
  <c r="H42" i="3"/>
  <c r="H71" i="3"/>
  <c r="H13" i="3"/>
  <c r="Y77" i="3"/>
  <c r="AA90" i="3"/>
  <c r="AJ314" i="3"/>
  <c r="AK273" i="3"/>
  <c r="AL273" i="3" s="1"/>
  <c r="AK257" i="3"/>
  <c r="AL257" i="3" s="1"/>
  <c r="AH295" i="3"/>
  <c r="AJ295" i="3" s="1"/>
  <c r="AH263" i="3"/>
  <c r="AJ263" i="3" s="1"/>
  <c r="AI314" i="3"/>
  <c r="AI282" i="3"/>
  <c r="AH325" i="3"/>
  <c r="AJ325" i="3" s="1"/>
  <c r="AK325" i="3" s="1"/>
  <c r="AL325" i="3" s="1"/>
  <c r="AG274" i="3"/>
  <c r="AH327" i="3"/>
  <c r="AJ327" i="3" s="1"/>
  <c r="AK327" i="3" s="1"/>
  <c r="AL327" i="3" s="1"/>
  <c r="AI321" i="3"/>
  <c r="AG272" i="3"/>
  <c r="AH326" i="3"/>
  <c r="AJ326" i="3" s="1"/>
  <c r="AH310" i="3"/>
  <c r="AJ310" i="3" s="1"/>
  <c r="AH278" i="3"/>
  <c r="AJ278" i="3" s="1"/>
  <c r="AH262" i="3"/>
  <c r="AJ262" i="3" s="1"/>
  <c r="AI310" i="3"/>
  <c r="AI278" i="3"/>
  <c r="AJ316" i="3"/>
  <c r="AK316" i="3" s="1"/>
  <c r="AL316" i="3" s="1"/>
  <c r="AH324" i="3"/>
  <c r="AJ324" i="3" s="1"/>
  <c r="AJ244" i="3"/>
  <c r="AK244" i="3" s="1"/>
  <c r="AL244" i="3" s="1"/>
  <c r="Z249" i="3"/>
  <c r="AI275" i="3"/>
  <c r="AI276" i="3"/>
  <c r="AH202" i="3"/>
  <c r="AJ202" i="3" s="1"/>
  <c r="AK202" i="3" s="1"/>
  <c r="AL202" i="3" s="1"/>
  <c r="AI283" i="3"/>
  <c r="AH204" i="3"/>
  <c r="AJ204" i="3" s="1"/>
  <c r="AK204" i="3" s="1"/>
  <c r="AL204" i="3" s="1"/>
  <c r="AJ256" i="3"/>
  <c r="AG234" i="3"/>
  <c r="AH199" i="3"/>
  <c r="AJ199" i="3" s="1"/>
  <c r="AK199" i="3" s="1"/>
  <c r="AL199" i="3" s="1"/>
  <c r="AJ177" i="3"/>
  <c r="AF222" i="3"/>
  <c r="AG222" i="3" s="1"/>
  <c r="AH222" i="3" s="1"/>
  <c r="AI169" i="3"/>
  <c r="AJ141" i="3"/>
  <c r="AK133" i="3"/>
  <c r="AL133" i="3" s="1"/>
  <c r="AJ145" i="3"/>
  <c r="X88" i="3"/>
  <c r="AF37" i="3"/>
  <c r="AF97" i="3" s="1"/>
  <c r="X142" i="3"/>
  <c r="AF142" i="3" s="1"/>
  <c r="AI142" i="3" s="1"/>
  <c r="V90" i="3"/>
  <c r="AE36" i="3"/>
  <c r="AF36" i="3" s="1"/>
  <c r="X138" i="3"/>
  <c r="AC44" i="3"/>
  <c r="AC46" i="3"/>
  <c r="AC120" i="3"/>
  <c r="W119" i="3"/>
  <c r="T138" i="3"/>
  <c r="W74" i="3"/>
  <c r="AB94" i="3"/>
  <c r="V84" i="3"/>
  <c r="V79" i="3"/>
  <c r="V72" i="3"/>
  <c r="V67" i="3"/>
  <c r="U83" i="3"/>
  <c r="AE23" i="3"/>
  <c r="U76" i="3"/>
  <c r="AE16" i="3"/>
  <c r="AF16" i="3" s="1"/>
  <c r="AE9" i="3"/>
  <c r="AF9" i="3" s="1"/>
  <c r="U69" i="3"/>
  <c r="AI161" i="3"/>
  <c r="AB76" i="3"/>
  <c r="AB68" i="3"/>
  <c r="AC86" i="3"/>
  <c r="AA79" i="3"/>
  <c r="K71" i="3"/>
  <c r="K42" i="3"/>
  <c r="K13" i="3"/>
  <c r="K38" i="3"/>
  <c r="Z80" i="3"/>
  <c r="V85" i="3"/>
  <c r="AD92" i="3"/>
  <c r="Z72" i="3"/>
  <c r="Z67" i="3"/>
  <c r="Y69" i="3"/>
  <c r="Y86" i="3"/>
  <c r="Y74" i="3"/>
  <c r="AI322" i="3"/>
  <c r="AH218" i="3"/>
  <c r="AJ218" i="3" s="1"/>
  <c r="AK218" i="3" s="1"/>
  <c r="AL218" i="3" s="1"/>
  <c r="AJ191" i="3"/>
  <c r="AI319" i="3"/>
  <c r="AA66" i="3"/>
  <c r="AA11" i="3"/>
  <c r="AI140" i="3"/>
  <c r="X122" i="3"/>
  <c r="W122" i="3"/>
  <c r="AD122" i="3"/>
  <c r="V122" i="3"/>
  <c r="AC122" i="3"/>
  <c r="U122" i="3"/>
  <c r="AE122" i="3" s="1"/>
  <c r="AB122" i="3"/>
  <c r="T122" i="3"/>
  <c r="AA122" i="3"/>
  <c r="Z122" i="3"/>
  <c r="Y122" i="3"/>
  <c r="S122" i="3"/>
  <c r="AI125" i="3"/>
  <c r="U77" i="3"/>
  <c r="AE17" i="3"/>
  <c r="Y72" i="3"/>
  <c r="AK289" i="3"/>
  <c r="AL289" i="3" s="1"/>
  <c r="AH307" i="3"/>
  <c r="AJ307" i="3" s="1"/>
  <c r="AH275" i="3"/>
  <c r="AJ275" i="3" s="1"/>
  <c r="AI306" i="3"/>
  <c r="AJ312" i="3"/>
  <c r="AH321" i="3"/>
  <c r="AJ321" i="3" s="1"/>
  <c r="AH305" i="3"/>
  <c r="AJ305" i="3" s="1"/>
  <c r="AH280" i="3"/>
  <c r="AJ280" i="3" s="1"/>
  <c r="T249" i="3"/>
  <c r="AI320" i="3"/>
  <c r="AI263" i="3"/>
  <c r="AG270" i="3"/>
  <c r="AK256" i="3"/>
  <c r="AL256" i="3" s="1"/>
  <c r="AK197" i="3"/>
  <c r="AL197" i="3" s="1"/>
  <c r="AH178" i="3"/>
  <c r="AJ178" i="3" s="1"/>
  <c r="AK178" i="3" s="1"/>
  <c r="AL178" i="3" s="1"/>
  <c r="AJ195" i="3"/>
  <c r="AK195" i="3" s="1"/>
  <c r="AL195" i="3" s="1"/>
  <c r="AI280" i="3"/>
  <c r="AK171" i="3"/>
  <c r="AL171" i="3" s="1"/>
  <c r="AH158" i="3"/>
  <c r="AJ158" i="3" s="1"/>
  <c r="AK158" i="3" s="1"/>
  <c r="AL158" i="3" s="1"/>
  <c r="AH248" i="3"/>
  <c r="AJ248" i="3" s="1"/>
  <c r="AK248" i="3" s="1"/>
  <c r="AL248" i="3" s="1"/>
  <c r="AK163" i="3"/>
  <c r="AL163" i="3" s="1"/>
  <c r="AH152" i="3"/>
  <c r="AJ152" i="3" s="1"/>
  <c r="AK152" i="3" s="1"/>
  <c r="AL152" i="3" s="1"/>
  <c r="AH168" i="3"/>
  <c r="AJ168" i="3" s="1"/>
  <c r="AK168" i="3" s="1"/>
  <c r="AL168" i="3" s="1"/>
  <c r="AH131" i="3"/>
  <c r="AJ131" i="3" s="1"/>
  <c r="AK131" i="3" s="1"/>
  <c r="AL131" i="3" s="1"/>
  <c r="AJ129" i="3"/>
  <c r="AK129" i="3" s="1"/>
  <c r="AL129" i="3" s="1"/>
  <c r="W94" i="3"/>
  <c r="W68" i="3"/>
  <c r="Y142" i="3"/>
  <c r="AC92" i="3"/>
  <c r="AC121" i="3"/>
  <c r="AA119" i="3"/>
  <c r="X119" i="3"/>
  <c r="AB138" i="3"/>
  <c r="X85" i="3"/>
  <c r="AD83" i="3"/>
  <c r="AD77" i="3"/>
  <c r="AD70" i="3"/>
  <c r="AD11" i="3"/>
  <c r="AD66" i="3"/>
  <c r="AC79" i="3"/>
  <c r="AC74" i="3"/>
  <c r="AC68" i="3"/>
  <c r="AB86" i="3"/>
  <c r="AB79" i="3"/>
  <c r="L71" i="3"/>
  <c r="L42" i="3"/>
  <c r="L13" i="3"/>
  <c r="V86" i="3"/>
  <c r="AA81" i="3"/>
  <c r="AA70" i="3"/>
  <c r="Z76" i="3"/>
  <c r="W81" i="3"/>
  <c r="AH169" i="3"/>
  <c r="AJ169" i="3" s="1"/>
  <c r="Y70" i="3"/>
  <c r="Z74" i="3"/>
  <c r="AH167" i="3"/>
  <c r="AJ167" i="3" s="1"/>
  <c r="V92" i="3"/>
  <c r="X70" i="3"/>
  <c r="Y94" i="3"/>
  <c r="W67" i="3"/>
  <c r="AJ296" i="3"/>
  <c r="AJ254" i="3"/>
  <c r="AK254" i="3" s="1"/>
  <c r="AL254" i="3" s="1"/>
  <c r="T46" i="3"/>
  <c r="T44" i="3"/>
  <c r="AD74" i="3"/>
  <c r="X123" i="3"/>
  <c r="W123" i="3"/>
  <c r="AD123" i="3"/>
  <c r="V123" i="3"/>
  <c r="AC123" i="3"/>
  <c r="U123" i="3"/>
  <c r="AE123" i="3" s="1"/>
  <c r="AB123" i="3"/>
  <c r="T123" i="3"/>
  <c r="AA123" i="3"/>
  <c r="S123" i="3"/>
  <c r="Z123" i="3"/>
  <c r="Y123" i="3"/>
  <c r="AJ318" i="3"/>
  <c r="AI318" i="3"/>
  <c r="AK235" i="3"/>
  <c r="AL235" i="3" s="1"/>
  <c r="AI296" i="3"/>
  <c r="AK296" i="3" s="1"/>
  <c r="AL296" i="3" s="1"/>
  <c r="U70" i="3"/>
  <c r="AE10" i="3"/>
  <c r="W44" i="3"/>
  <c r="W46" i="3"/>
  <c r="AB66" i="3"/>
  <c r="AB11" i="3"/>
  <c r="AD85" i="3"/>
  <c r="AI317" i="3"/>
  <c r="AH323" i="3"/>
  <c r="AJ323" i="3" s="1"/>
  <c r="AH291" i="3"/>
  <c r="AJ291" i="3" s="1"/>
  <c r="AK291" i="3" s="1"/>
  <c r="AL291" i="3" s="1"/>
  <c r="AH259" i="3"/>
  <c r="AJ259" i="3" s="1"/>
  <c r="AK259" i="3" s="1"/>
  <c r="AL259" i="3" s="1"/>
  <c r="AJ302" i="3"/>
  <c r="AI313" i="3"/>
  <c r="AJ288" i="3"/>
  <c r="AK288" i="3" s="1"/>
  <c r="AL288" i="3" s="1"/>
  <c r="AJ268" i="3"/>
  <c r="AK268" i="3" s="1"/>
  <c r="AL268" i="3" s="1"/>
  <c r="AH322" i="3"/>
  <c r="AJ322" i="3" s="1"/>
  <c r="AH306" i="3"/>
  <c r="AJ306" i="3" s="1"/>
  <c r="AH290" i="3"/>
  <c r="AJ290" i="3" s="1"/>
  <c r="AI302" i="3"/>
  <c r="AJ308" i="3"/>
  <c r="AH320" i="3"/>
  <c r="AJ320" i="3" s="1"/>
  <c r="AH304" i="3"/>
  <c r="AJ304" i="3" s="1"/>
  <c r="AH276" i="3"/>
  <c r="AJ276" i="3" s="1"/>
  <c r="AB249" i="3"/>
  <c r="AI311" i="3"/>
  <c r="AK247" i="3"/>
  <c r="AL247" i="3" s="1"/>
  <c r="AI323" i="3"/>
  <c r="AK239" i="3"/>
  <c r="AL239" i="3" s="1"/>
  <c r="AJ246" i="3"/>
  <c r="AK246" i="3" s="1"/>
  <c r="AL246" i="3" s="1"/>
  <c r="AK191" i="3"/>
  <c r="AL191" i="3" s="1"/>
  <c r="AH227" i="3"/>
  <c r="AJ227" i="3" s="1"/>
  <c r="AI271" i="3"/>
  <c r="AH205" i="3"/>
  <c r="AJ205" i="3" s="1"/>
  <c r="AK205" i="3" s="1"/>
  <c r="AL205" i="3" s="1"/>
  <c r="AH226" i="3"/>
  <c r="AJ226" i="3" s="1"/>
  <c r="AK155" i="3"/>
  <c r="AL155" i="3" s="1"/>
  <c r="AI267" i="3"/>
  <c r="AH165" i="3"/>
  <c r="AJ165" i="3" s="1"/>
  <c r="AH214" i="3"/>
  <c r="AJ214" i="3" s="1"/>
  <c r="AK214" i="3" s="1"/>
  <c r="AL214" i="3" s="1"/>
  <c r="AJ134" i="3"/>
  <c r="AK134" i="3" s="1"/>
  <c r="AL134" i="3" s="1"/>
  <c r="AI151" i="3"/>
  <c r="AH126" i="3"/>
  <c r="AJ126" i="3" s="1"/>
  <c r="AK126" i="3" s="1"/>
  <c r="AL126" i="3" s="1"/>
  <c r="AI34" i="3"/>
  <c r="W88" i="3"/>
  <c r="Z142" i="3"/>
  <c r="AC88" i="3"/>
  <c r="Z46" i="3"/>
  <c r="Z44" i="3"/>
  <c r="U92" i="3"/>
  <c r="W84" i="3"/>
  <c r="Y120" i="3"/>
  <c r="T119" i="3"/>
  <c r="W79" i="3"/>
  <c r="W72" i="3"/>
  <c r="V83" i="3"/>
  <c r="V77" i="3"/>
  <c r="V70" i="3"/>
  <c r="V66" i="3"/>
  <c r="V11" i="3"/>
  <c r="AA94" i="3"/>
  <c r="W85" i="3"/>
  <c r="U79" i="3"/>
  <c r="AE19" i="3"/>
  <c r="U74" i="3"/>
  <c r="AE14" i="3"/>
  <c r="AE8" i="3"/>
  <c r="U68" i="3"/>
  <c r="AB84" i="3"/>
  <c r="AB81" i="3"/>
  <c r="AB70" i="3"/>
  <c r="AD86" i="3"/>
  <c r="AA84" i="3"/>
  <c r="AA74" i="3"/>
  <c r="AA67" i="3"/>
  <c r="Y79" i="3"/>
  <c r="Z86" i="3"/>
  <c r="X92" i="3"/>
  <c r="Q71" i="3"/>
  <c r="Q42" i="3"/>
  <c r="Q13" i="3"/>
  <c r="P71" i="3"/>
  <c r="P42" i="3"/>
  <c r="P13" i="3"/>
  <c r="X80" i="3"/>
  <c r="AI167" i="3"/>
  <c r="Y66" i="3"/>
  <c r="Y11" i="3"/>
  <c r="X72" i="3"/>
  <c r="Z84" i="3"/>
  <c r="Z69" i="3"/>
  <c r="AB88" i="3"/>
  <c r="Y76" i="3"/>
  <c r="Z66" i="3"/>
  <c r="AF138" i="3" l="1"/>
  <c r="AI138" i="3" s="1"/>
  <c r="AI139" i="3"/>
  <c r="AK188" i="3"/>
  <c r="AL188" i="3" s="1"/>
  <c r="AJ223" i="3"/>
  <c r="AK223" i="3" s="1"/>
  <c r="AL223" i="3" s="1"/>
  <c r="AJ238" i="3"/>
  <c r="AK238" i="3" s="1"/>
  <c r="AL238" i="3" s="1"/>
  <c r="AF249" i="3"/>
  <c r="AK161" i="3"/>
  <c r="AL161" i="3" s="1"/>
  <c r="AK192" i="3"/>
  <c r="AL192" i="3" s="1"/>
  <c r="AK184" i="3"/>
  <c r="AL184" i="3" s="1"/>
  <c r="AK300" i="3"/>
  <c r="AL300" i="3" s="1"/>
  <c r="AK177" i="3"/>
  <c r="AL177" i="3" s="1"/>
  <c r="AK227" i="3"/>
  <c r="AL227" i="3" s="1"/>
  <c r="X51" i="3"/>
  <c r="AF121" i="3"/>
  <c r="AI121" i="3" s="1"/>
  <c r="AF41" i="3"/>
  <c r="AF96" i="3" s="1"/>
  <c r="AE96" i="3"/>
  <c r="U98" i="3"/>
  <c r="AE47" i="3"/>
  <c r="AK176" i="3"/>
  <c r="AL176" i="3" s="1"/>
  <c r="AA51" i="3"/>
  <c r="AK297" i="3"/>
  <c r="AL297" i="3" s="1"/>
  <c r="AF120" i="3"/>
  <c r="AI120" i="3" s="1"/>
  <c r="AG38" i="3"/>
  <c r="AK309" i="3"/>
  <c r="AL309" i="3" s="1"/>
  <c r="AK141" i="3"/>
  <c r="AL141" i="3" s="1"/>
  <c r="AK228" i="3"/>
  <c r="AL228" i="3" s="1"/>
  <c r="AK145" i="3"/>
  <c r="AL145" i="3" s="1"/>
  <c r="AH294" i="3"/>
  <c r="AJ294" i="3" s="1"/>
  <c r="AK294" i="3" s="1"/>
  <c r="AL294" i="3" s="1"/>
  <c r="AK282" i="3"/>
  <c r="AL282" i="3" s="1"/>
  <c r="AK315" i="3"/>
  <c r="AL315" i="3" s="1"/>
  <c r="T51" i="3"/>
  <c r="AJ193" i="3"/>
  <c r="AK193" i="3" s="1"/>
  <c r="AL193" i="3" s="1"/>
  <c r="AK318" i="3"/>
  <c r="AL318" i="3" s="1"/>
  <c r="AK286" i="3"/>
  <c r="AL286" i="3" s="1"/>
  <c r="AK311" i="3"/>
  <c r="AL311" i="3" s="1"/>
  <c r="AK314" i="3"/>
  <c r="AL314" i="3" s="1"/>
  <c r="AK307" i="3"/>
  <c r="AL307" i="3" s="1"/>
  <c r="AK258" i="3"/>
  <c r="AL258" i="3" s="1"/>
  <c r="V51" i="3"/>
  <c r="O15" i="3"/>
  <c r="O75" i="3" s="1"/>
  <c r="M73" i="3"/>
  <c r="AF143" i="3"/>
  <c r="AI143" i="3" s="1"/>
  <c r="U38" i="3"/>
  <c r="V38" i="3"/>
  <c r="S38" i="3"/>
  <c r="T38" i="3"/>
  <c r="AC51" i="3"/>
  <c r="S51" i="3"/>
  <c r="AF119" i="3"/>
  <c r="AG119" i="3" s="1"/>
  <c r="AH119" i="3" s="1"/>
  <c r="AJ119" i="3" s="1"/>
  <c r="AF122" i="3"/>
  <c r="AG122" i="3" s="1"/>
  <c r="W51" i="3"/>
  <c r="AJ38" i="3"/>
  <c r="AB51" i="3"/>
  <c r="Y51" i="3"/>
  <c r="AC38" i="3"/>
  <c r="Z13" i="3"/>
  <c r="Z15" i="3" s="1"/>
  <c r="Z42" i="3"/>
  <c r="AG142" i="3"/>
  <c r="AH142" i="3" s="1"/>
  <c r="AJ142" i="3" s="1"/>
  <c r="AK142" i="3" s="1"/>
  <c r="AL142" i="3" s="1"/>
  <c r="AG36" i="3"/>
  <c r="AG86" i="3" s="1"/>
  <c r="AF94" i="3"/>
  <c r="AF92" i="3"/>
  <c r="AH26" i="3"/>
  <c r="AF66" i="3"/>
  <c r="AG6" i="3"/>
  <c r="AL32" i="3"/>
  <c r="AF72" i="3"/>
  <c r="AE74" i="3"/>
  <c r="AF14" i="3"/>
  <c r="AI14" i="3" s="1"/>
  <c r="AK317" i="3"/>
  <c r="AL317" i="3" s="1"/>
  <c r="AK169" i="3"/>
  <c r="AL169" i="3" s="1"/>
  <c r="AF76" i="3"/>
  <c r="T71" i="3"/>
  <c r="T42" i="3"/>
  <c r="T13" i="3"/>
  <c r="AK287" i="3"/>
  <c r="AL287" i="3" s="1"/>
  <c r="AK308" i="3"/>
  <c r="AL308" i="3" s="1"/>
  <c r="AB38" i="3"/>
  <c r="AH127" i="3"/>
  <c r="AJ127" i="3" s="1"/>
  <c r="AK127" i="3" s="1"/>
  <c r="AL127" i="3" s="1"/>
  <c r="AK262" i="3"/>
  <c r="AL262" i="3" s="1"/>
  <c r="AE88" i="3"/>
  <c r="AI28" i="3"/>
  <c r="U51" i="3"/>
  <c r="AE94" i="3"/>
  <c r="AK267" i="3"/>
  <c r="AL267" i="3" s="1"/>
  <c r="AK302" i="3"/>
  <c r="AL302" i="3" s="1"/>
  <c r="AE70" i="3"/>
  <c r="AD51" i="3"/>
  <c r="Z51" i="3"/>
  <c r="AK263" i="3"/>
  <c r="AL263" i="3" s="1"/>
  <c r="AK322" i="3"/>
  <c r="AL322" i="3" s="1"/>
  <c r="AE83" i="3"/>
  <c r="AF23" i="3"/>
  <c r="AI23" i="3" s="1"/>
  <c r="AH274" i="3"/>
  <c r="AJ274" i="3" s="1"/>
  <c r="AK274" i="3" s="1"/>
  <c r="AL274" i="3" s="1"/>
  <c r="N18" i="3"/>
  <c r="N75" i="3"/>
  <c r="U71" i="3"/>
  <c r="U42" i="3"/>
  <c r="U13" i="3"/>
  <c r="AK203" i="3"/>
  <c r="AL203" i="3" s="1"/>
  <c r="AK159" i="3"/>
  <c r="AL159" i="3" s="1"/>
  <c r="AH240" i="3"/>
  <c r="AJ240" i="3" s="1"/>
  <c r="AK240" i="3" s="1"/>
  <c r="AL240" i="3" s="1"/>
  <c r="AK326" i="3"/>
  <c r="AL326" i="3" s="1"/>
  <c r="X71" i="3"/>
  <c r="X42" i="3"/>
  <c r="X13" i="3"/>
  <c r="W13" i="3"/>
  <c r="W42" i="3"/>
  <c r="W71" i="3"/>
  <c r="AI249" i="3"/>
  <c r="AK237" i="3"/>
  <c r="AL237" i="3" s="1"/>
  <c r="AE67" i="3"/>
  <c r="AF7" i="3"/>
  <c r="AK295" i="3"/>
  <c r="AL295" i="3" s="1"/>
  <c r="AK167" i="3"/>
  <c r="AL167" i="3" s="1"/>
  <c r="AB71" i="3"/>
  <c r="AB42" i="3"/>
  <c r="AB13" i="3"/>
  <c r="L73" i="3"/>
  <c r="L15" i="3"/>
  <c r="AK280" i="3"/>
  <c r="AL280" i="3" s="1"/>
  <c r="AK306" i="3"/>
  <c r="AL306" i="3" s="1"/>
  <c r="AE77" i="3"/>
  <c r="AF17" i="3"/>
  <c r="AI17" i="3" s="1"/>
  <c r="AK319" i="3"/>
  <c r="AL319" i="3" s="1"/>
  <c r="AH272" i="3"/>
  <c r="AJ272" i="3" s="1"/>
  <c r="AK272" i="3" s="1"/>
  <c r="AL272" i="3" s="1"/>
  <c r="AG12" i="3"/>
  <c r="AG16" i="3"/>
  <c r="AE44" i="3"/>
  <c r="AE46" i="3"/>
  <c r="AE90" i="3"/>
  <c r="Y38" i="3"/>
  <c r="AI38" i="3"/>
  <c r="AK305" i="3"/>
  <c r="AL305" i="3" s="1"/>
  <c r="AF38" i="3"/>
  <c r="X38" i="3"/>
  <c r="AK298" i="3"/>
  <c r="AL298" i="3" s="1"/>
  <c r="AH34" i="3"/>
  <c r="AE79" i="3"/>
  <c r="AK320" i="3"/>
  <c r="AL320" i="3" s="1"/>
  <c r="AF88" i="3"/>
  <c r="AG28" i="3"/>
  <c r="AD38" i="3"/>
  <c r="AK140" i="3"/>
  <c r="AL140" i="3" s="1"/>
  <c r="K73" i="3"/>
  <c r="K15" i="3"/>
  <c r="S71" i="3"/>
  <c r="S42" i="3"/>
  <c r="S13" i="3"/>
  <c r="AF86" i="3"/>
  <c r="AE72" i="3"/>
  <c r="AI12" i="3"/>
  <c r="AK266" i="3"/>
  <c r="AL266" i="3" s="1"/>
  <c r="W38" i="3"/>
  <c r="AK151" i="3"/>
  <c r="AL151" i="3" s="1"/>
  <c r="AK271" i="3"/>
  <c r="AL271" i="3" s="1"/>
  <c r="AF10" i="3"/>
  <c r="AI10" i="3" s="1"/>
  <c r="AH270" i="3"/>
  <c r="AJ270" i="3" s="1"/>
  <c r="AK270" i="3" s="1"/>
  <c r="AL270" i="3" s="1"/>
  <c r="AK276" i="3"/>
  <c r="AL276" i="3" s="1"/>
  <c r="AK278" i="3"/>
  <c r="AL278" i="3" s="1"/>
  <c r="AK321" i="3"/>
  <c r="AL321" i="3" s="1"/>
  <c r="AK299" i="3"/>
  <c r="AL299" i="3" s="1"/>
  <c r="I73" i="3"/>
  <c r="I15" i="3"/>
  <c r="AK312" i="3"/>
  <c r="AL312" i="3" s="1"/>
  <c r="M75" i="3"/>
  <c r="M18" i="3"/>
  <c r="AG138" i="3"/>
  <c r="AE81" i="3"/>
  <c r="AK38" i="3"/>
  <c r="AK324" i="3"/>
  <c r="AL324" i="3" s="1"/>
  <c r="AF21" i="3"/>
  <c r="AI21" i="3" s="1"/>
  <c r="AK304" i="3"/>
  <c r="AL304" i="3" s="1"/>
  <c r="Q73" i="3"/>
  <c r="Q15" i="3"/>
  <c r="AJ222" i="3"/>
  <c r="AF69" i="3"/>
  <c r="AH264" i="3"/>
  <c r="AJ264" i="3" s="1"/>
  <c r="AK264" i="3" s="1"/>
  <c r="AL264" i="3" s="1"/>
  <c r="H73" i="3"/>
  <c r="H15" i="3"/>
  <c r="AI37" i="3"/>
  <c r="AI97" i="3" s="1"/>
  <c r="AK183" i="3"/>
  <c r="AL183" i="3" s="1"/>
  <c r="AJ25" i="3"/>
  <c r="P73" i="3"/>
  <c r="P15" i="3"/>
  <c r="AI222" i="3"/>
  <c r="AK125" i="3"/>
  <c r="AL125" i="3" s="1"/>
  <c r="AE69" i="3"/>
  <c r="AI9" i="3"/>
  <c r="AH234" i="3"/>
  <c r="AJ234" i="3" s="1"/>
  <c r="AK234" i="3" s="1"/>
  <c r="AL234" i="3" s="1"/>
  <c r="AK310" i="3"/>
  <c r="AL310" i="3" s="1"/>
  <c r="AF84" i="3"/>
  <c r="AK290" i="3"/>
  <c r="AL290" i="3" s="1"/>
  <c r="AE86" i="3"/>
  <c r="AI26" i="3"/>
  <c r="AH242" i="3"/>
  <c r="AJ242" i="3" s="1"/>
  <c r="AK242" i="3" s="1"/>
  <c r="AL242" i="3" s="1"/>
  <c r="AK292" i="3"/>
  <c r="AL292" i="3" s="1"/>
  <c r="AG37" i="3"/>
  <c r="AG97" i="3" s="1"/>
  <c r="AE85" i="3"/>
  <c r="AI25" i="3"/>
  <c r="AH236" i="3"/>
  <c r="AJ236" i="3" s="1"/>
  <c r="AK236" i="3" s="1"/>
  <c r="AL236" i="3" s="1"/>
  <c r="Z38" i="3"/>
  <c r="AK165" i="3"/>
  <c r="AL165" i="3" s="1"/>
  <c r="Y71" i="3"/>
  <c r="Y42" i="3"/>
  <c r="Y13" i="3"/>
  <c r="AK283" i="3"/>
  <c r="AL283" i="3" s="1"/>
  <c r="AI36" i="3"/>
  <c r="AI94" i="3" s="1"/>
  <c r="AE92" i="3"/>
  <c r="AE11" i="3"/>
  <c r="AE66" i="3"/>
  <c r="AI6" i="3"/>
  <c r="AG9" i="3"/>
  <c r="V13" i="3"/>
  <c r="V42" i="3"/>
  <c r="V71" i="3"/>
  <c r="AJ24" i="3"/>
  <c r="AE68" i="3"/>
  <c r="AF8" i="3"/>
  <c r="AK323" i="3"/>
  <c r="AL323" i="3" s="1"/>
  <c r="AK313" i="3"/>
  <c r="AL313" i="3" s="1"/>
  <c r="AF123" i="3"/>
  <c r="AI123" i="3" s="1"/>
  <c r="AD71" i="3"/>
  <c r="AD42" i="3"/>
  <c r="AD13" i="3"/>
  <c r="AF85" i="3"/>
  <c r="AA71" i="3"/>
  <c r="AA42" i="3"/>
  <c r="AA13" i="3"/>
  <c r="AE76" i="3"/>
  <c r="AI16" i="3"/>
  <c r="AK275" i="3"/>
  <c r="AL275" i="3" s="1"/>
  <c r="AF19" i="3"/>
  <c r="AC71" i="3"/>
  <c r="AC42" i="3"/>
  <c r="AC13" i="3"/>
  <c r="AK219" i="3"/>
  <c r="AL219" i="3" s="1"/>
  <c r="G18" i="3"/>
  <c r="G75" i="3"/>
  <c r="AF30" i="3"/>
  <c r="AG249" i="3"/>
  <c r="AH249" i="3" s="1"/>
  <c r="AE80" i="3"/>
  <c r="AF20" i="3"/>
  <c r="AI20" i="3" s="1"/>
  <c r="AE84" i="3"/>
  <c r="AI24" i="3"/>
  <c r="AA38" i="3"/>
  <c r="AK139" i="3"/>
  <c r="AL139" i="3" s="1"/>
  <c r="AH185" i="3"/>
  <c r="AJ185" i="3" s="1"/>
  <c r="AK185" i="3" s="1"/>
  <c r="AL185" i="3" s="1"/>
  <c r="J73" i="3"/>
  <c r="J15" i="3"/>
  <c r="R73" i="3"/>
  <c r="R15" i="3"/>
  <c r="AK226" i="3"/>
  <c r="AL226" i="3" s="1"/>
  <c r="AG121" i="3" l="1"/>
  <c r="AH121" i="3" s="1"/>
  <c r="AJ121" i="3" s="1"/>
  <c r="AK121" i="3" s="1"/>
  <c r="AL121" i="3" s="1"/>
  <c r="AF44" i="3"/>
  <c r="AI41" i="3"/>
  <c r="AG41" i="3"/>
  <c r="AF46" i="3"/>
  <c r="AG85" i="3"/>
  <c r="AG120" i="3"/>
  <c r="AH120" i="3" s="1"/>
  <c r="AJ120" i="3" s="1"/>
  <c r="AK120" i="3" s="1"/>
  <c r="AL120" i="3" s="1"/>
  <c r="AG96" i="3"/>
  <c r="AE98" i="3"/>
  <c r="AF47" i="3"/>
  <c r="AI96" i="3"/>
  <c r="O18" i="3"/>
  <c r="O39" i="3" s="1"/>
  <c r="AI119" i="3"/>
  <c r="AK119" i="3" s="1"/>
  <c r="AL119" i="3" s="1"/>
  <c r="AK222" i="3"/>
  <c r="AL222" i="3" s="1"/>
  <c r="AG143" i="3"/>
  <c r="AH143" i="3" s="1"/>
  <c r="AJ143" i="3" s="1"/>
  <c r="AK143" i="3" s="1"/>
  <c r="AL143" i="3" s="1"/>
  <c r="Z73" i="3"/>
  <c r="AI122" i="3"/>
  <c r="AH122" i="3"/>
  <c r="AJ122" i="3" s="1"/>
  <c r="AG94" i="3"/>
  <c r="AG84" i="3"/>
  <c r="AF11" i="3"/>
  <c r="AF42" i="3" s="1"/>
  <c r="AI7" i="3"/>
  <c r="AI67" i="3" s="1"/>
  <c r="AI83" i="3"/>
  <c r="I75" i="3"/>
  <c r="I18" i="3"/>
  <c r="AI77" i="3"/>
  <c r="AB73" i="3"/>
  <c r="AB15" i="3"/>
  <c r="X73" i="3"/>
  <c r="X15" i="3"/>
  <c r="AI88" i="3"/>
  <c r="AI74" i="3"/>
  <c r="AG66" i="3"/>
  <c r="AH6" i="3"/>
  <c r="AG123" i="3"/>
  <c r="O118" i="3"/>
  <c r="O78" i="3"/>
  <c r="AF70" i="3"/>
  <c r="AG10" i="3"/>
  <c r="AJ34" i="3"/>
  <c r="AG76" i="3"/>
  <c r="AH16" i="3"/>
  <c r="AE51" i="3"/>
  <c r="AJ26" i="3"/>
  <c r="AG69" i="3"/>
  <c r="AH9" i="3"/>
  <c r="AI69" i="3"/>
  <c r="S73" i="3"/>
  <c r="S15" i="3"/>
  <c r="AF79" i="3"/>
  <c r="AG19" i="3"/>
  <c r="AI66" i="3"/>
  <c r="U73" i="3"/>
  <c r="U15" i="3"/>
  <c r="AF68" i="3"/>
  <c r="AG8" i="3"/>
  <c r="AI85" i="3"/>
  <c r="AK25" i="3"/>
  <c r="H75" i="3"/>
  <c r="H18" i="3"/>
  <c r="AH138" i="3"/>
  <c r="AJ138" i="3" s="1"/>
  <c r="AK138" i="3" s="1"/>
  <c r="AL138" i="3" s="1"/>
  <c r="AG46" i="3"/>
  <c r="AG44" i="3"/>
  <c r="AH41" i="3"/>
  <c r="AI81" i="3"/>
  <c r="AG88" i="3"/>
  <c r="AH28" i="3"/>
  <c r="AF90" i="3"/>
  <c r="AG30" i="3"/>
  <c r="Q75" i="3"/>
  <c r="Q18" i="3"/>
  <c r="AI30" i="3"/>
  <c r="AD73" i="3"/>
  <c r="AD15" i="3"/>
  <c r="AI84" i="3"/>
  <c r="AK24" i="3"/>
  <c r="V15" i="3"/>
  <c r="V73" i="3"/>
  <c r="AE13" i="3"/>
  <c r="AE71" i="3"/>
  <c r="AE42" i="3"/>
  <c r="M118" i="3"/>
  <c r="M78" i="3"/>
  <c r="M22" i="3"/>
  <c r="M39" i="3"/>
  <c r="M40" i="3"/>
  <c r="T73" i="3"/>
  <c r="T15" i="3"/>
  <c r="AJ249" i="3"/>
  <c r="AK249" i="3" s="1"/>
  <c r="AL249" i="3" s="1"/>
  <c r="AI70" i="3"/>
  <c r="AG72" i="3"/>
  <c r="AH12" i="3"/>
  <c r="AJ12" i="3" s="1"/>
  <c r="AK12" i="3" s="1"/>
  <c r="AI76" i="3"/>
  <c r="AH37" i="3"/>
  <c r="AH97" i="3" s="1"/>
  <c r="P75" i="3"/>
  <c r="P18" i="3"/>
  <c r="K75" i="3"/>
  <c r="K18" i="3"/>
  <c r="AI19" i="3"/>
  <c r="AI46" i="3"/>
  <c r="AI44" i="3"/>
  <c r="L75" i="3"/>
  <c r="L18" i="3"/>
  <c r="W15" i="3"/>
  <c r="W73" i="3"/>
  <c r="AG92" i="3"/>
  <c r="AH36" i="3"/>
  <c r="AJ36" i="3" s="1"/>
  <c r="AI80" i="3"/>
  <c r="AI86" i="3"/>
  <c r="AF83" i="3"/>
  <c r="AG23" i="3"/>
  <c r="Y73" i="3"/>
  <c r="Y15" i="3"/>
  <c r="R75" i="3"/>
  <c r="R18" i="3"/>
  <c r="G118" i="3"/>
  <c r="G136" i="3" s="1"/>
  <c r="G22" i="3"/>
  <c r="G78" i="3"/>
  <c r="G40" i="3"/>
  <c r="G39" i="3"/>
  <c r="AI8" i="3"/>
  <c r="J75" i="3"/>
  <c r="J18" i="3"/>
  <c r="AF80" i="3"/>
  <c r="AG20" i="3"/>
  <c r="AC73" i="3"/>
  <c r="AC15" i="3"/>
  <c r="AA73" i="3"/>
  <c r="AA15" i="3"/>
  <c r="Z75" i="3"/>
  <c r="Z18" i="3"/>
  <c r="AI92" i="3"/>
  <c r="AF81" i="3"/>
  <c r="AG21" i="3"/>
  <c r="AI72" i="3"/>
  <c r="AF77" i="3"/>
  <c r="AG17" i="3"/>
  <c r="AF67" i="3"/>
  <c r="AG7" i="3"/>
  <c r="N118" i="3"/>
  <c r="N22" i="3"/>
  <c r="N39" i="3"/>
  <c r="N78" i="3"/>
  <c r="N40" i="3"/>
  <c r="AF74" i="3"/>
  <c r="AG14" i="3"/>
  <c r="S136" i="3" l="1"/>
  <c r="O136" i="3"/>
  <c r="O137" i="3" s="1"/>
  <c r="N136" i="3"/>
  <c r="N137" i="3" s="1"/>
  <c r="M136" i="3"/>
  <c r="M137" i="3" s="1"/>
  <c r="O22" i="3"/>
  <c r="O82" i="3" s="1"/>
  <c r="AJ41" i="3"/>
  <c r="AJ96" i="3" s="1"/>
  <c r="AH96" i="3"/>
  <c r="AI47" i="3"/>
  <c r="AI98" i="3" s="1"/>
  <c r="AF98" i="3"/>
  <c r="AG47" i="3"/>
  <c r="O40" i="3"/>
  <c r="AK122" i="3"/>
  <c r="AL122" i="3" s="1"/>
  <c r="AF71" i="3"/>
  <c r="AF13" i="3"/>
  <c r="AF15" i="3" s="1"/>
  <c r="AF51" i="3"/>
  <c r="AJ92" i="3"/>
  <c r="AK36" i="3"/>
  <c r="AK72" i="3" s="1"/>
  <c r="AJ84" i="3"/>
  <c r="AJ85" i="3"/>
  <c r="AL12" i="3"/>
  <c r="J78" i="3"/>
  <c r="J40" i="3"/>
  <c r="J118" i="3"/>
  <c r="J22" i="3"/>
  <c r="J39" i="3"/>
  <c r="R118" i="3"/>
  <c r="R78" i="3"/>
  <c r="R40" i="3"/>
  <c r="R22" i="3"/>
  <c r="R39" i="3"/>
  <c r="L118" i="3"/>
  <c r="L78" i="3"/>
  <c r="L40" i="3"/>
  <c r="L22" i="3"/>
  <c r="L39" i="3"/>
  <c r="AE73" i="3"/>
  <c r="AE15" i="3"/>
  <c r="AH88" i="3"/>
  <c r="AH69" i="3"/>
  <c r="AJ94" i="3"/>
  <c r="AK34" i="3"/>
  <c r="AH72" i="3"/>
  <c r="AI90" i="3"/>
  <c r="AJ28" i="3"/>
  <c r="AL25" i="3"/>
  <c r="AJ9" i="3"/>
  <c r="AG70" i="3"/>
  <c r="AH10" i="3"/>
  <c r="AH70" i="3" s="1"/>
  <c r="AI51" i="3"/>
  <c r="AB75" i="3"/>
  <c r="AB18" i="3"/>
  <c r="AI68" i="3"/>
  <c r="AG39" i="3"/>
  <c r="AG79" i="3"/>
  <c r="AH19" i="3"/>
  <c r="AH79" i="3" s="1"/>
  <c r="V75" i="3"/>
  <c r="V18" i="3"/>
  <c r="AH86" i="3"/>
  <c r="AG67" i="3"/>
  <c r="AH7" i="3"/>
  <c r="AH67" i="3" s="1"/>
  <c r="AC75" i="3"/>
  <c r="AC18" i="3"/>
  <c r="AG83" i="3"/>
  <c r="AH23" i="3"/>
  <c r="AH83" i="3" s="1"/>
  <c r="AL24" i="3"/>
  <c r="S75" i="3"/>
  <c r="S18" i="3"/>
  <c r="AH66" i="3"/>
  <c r="AG81" i="3"/>
  <c r="AH21" i="3"/>
  <c r="AH81" i="3" s="1"/>
  <c r="AH85" i="3"/>
  <c r="AH92" i="3"/>
  <c r="AH84" i="3"/>
  <c r="P118" i="3"/>
  <c r="P78" i="3"/>
  <c r="P40" i="3"/>
  <c r="P22" i="3"/>
  <c r="P39" i="3"/>
  <c r="AH123" i="3"/>
  <c r="AJ123" i="3" s="1"/>
  <c r="AK123" i="3" s="1"/>
  <c r="AL123" i="3" s="1"/>
  <c r="S39" i="3"/>
  <c r="M82" i="3"/>
  <c r="M27" i="3"/>
  <c r="AG68" i="3"/>
  <c r="AH8" i="3"/>
  <c r="AH68" i="3" s="1"/>
  <c r="AJ86" i="3"/>
  <c r="AG74" i="3"/>
  <c r="AH14" i="3"/>
  <c r="AH74" i="3" s="1"/>
  <c r="AJ37" i="3"/>
  <c r="AJ97" i="3" s="1"/>
  <c r="AH46" i="3"/>
  <c r="AH44" i="3"/>
  <c r="U75" i="3"/>
  <c r="U18" i="3"/>
  <c r="AH76" i="3"/>
  <c r="AG11" i="3"/>
  <c r="X75" i="3"/>
  <c r="X18" i="3"/>
  <c r="AH94" i="3"/>
  <c r="N27" i="3"/>
  <c r="N82" i="3"/>
  <c r="AG77" i="3"/>
  <c r="AH17" i="3"/>
  <c r="AH77" i="3" s="1"/>
  <c r="AG80" i="3"/>
  <c r="AH20" i="3"/>
  <c r="AH80" i="3" s="1"/>
  <c r="G27" i="3"/>
  <c r="G82" i="3"/>
  <c r="AK26" i="3"/>
  <c r="AI79" i="3"/>
  <c r="AD18" i="3"/>
  <c r="AD75" i="3"/>
  <c r="AG90" i="3"/>
  <c r="AH30" i="3"/>
  <c r="AH90" i="3" s="1"/>
  <c r="AJ16" i="3"/>
  <c r="AJ6" i="3"/>
  <c r="I118" i="3"/>
  <c r="I40" i="3"/>
  <c r="I78" i="3"/>
  <c r="I22" i="3"/>
  <c r="I39" i="3"/>
  <c r="AA75" i="3"/>
  <c r="AA18" i="3"/>
  <c r="Y75" i="3"/>
  <c r="Y18" i="3"/>
  <c r="AJ72" i="3"/>
  <c r="Q78" i="3"/>
  <c r="Q40" i="3"/>
  <c r="Q118" i="3"/>
  <c r="Q22" i="3"/>
  <c r="Q39" i="3"/>
  <c r="Z78" i="3"/>
  <c r="Z40" i="3"/>
  <c r="Z22" i="3"/>
  <c r="G137" i="3"/>
  <c r="S118" i="3"/>
  <c r="W18" i="3"/>
  <c r="W75" i="3"/>
  <c r="K78" i="3"/>
  <c r="K40" i="3"/>
  <c r="K118" i="3"/>
  <c r="K22" i="3"/>
  <c r="K39" i="3"/>
  <c r="T75" i="3"/>
  <c r="T18" i="3"/>
  <c r="H118" i="3"/>
  <c r="H40" i="3"/>
  <c r="H22" i="3"/>
  <c r="H78" i="3"/>
  <c r="H39" i="3"/>
  <c r="AI11" i="3"/>
  <c r="O27" i="3"/>
  <c r="AJ46" i="3" l="1"/>
  <c r="AJ44" i="3"/>
  <c r="AK41" i="3"/>
  <c r="AK96" i="3" s="1"/>
  <c r="O330" i="3"/>
  <c r="N330" i="3"/>
  <c r="M330" i="3"/>
  <c r="I136" i="3"/>
  <c r="I137" i="3" s="1"/>
  <c r="R136" i="3"/>
  <c r="R137" i="3" s="1"/>
  <c r="H136" i="3"/>
  <c r="H137" i="3" s="1"/>
  <c r="K136" i="3"/>
  <c r="K137" i="3" s="1"/>
  <c r="J136" i="3"/>
  <c r="J137" i="3" s="1"/>
  <c r="Q136" i="3"/>
  <c r="Q137" i="3" s="1"/>
  <c r="P136" i="3"/>
  <c r="P137" i="3" s="1"/>
  <c r="L136" i="3"/>
  <c r="L137" i="3" s="1"/>
  <c r="AG98" i="3"/>
  <c r="AH47" i="3"/>
  <c r="AF73" i="3"/>
  <c r="AK85" i="3"/>
  <c r="AK84" i="3"/>
  <c r="T118" i="3"/>
  <c r="AJ14" i="3"/>
  <c r="AJ74" i="3" s="1"/>
  <c r="AJ10" i="3"/>
  <c r="AJ70" i="3" s="1"/>
  <c r="X39" i="3"/>
  <c r="AB118" i="3"/>
  <c r="T39" i="3"/>
  <c r="AJ23" i="3"/>
  <c r="AJ83" i="3" s="1"/>
  <c r="AC118" i="3"/>
  <c r="U39" i="3"/>
  <c r="V118" i="3"/>
  <c r="AJ8" i="3"/>
  <c r="AJ68" i="3" s="1"/>
  <c r="Z82" i="3"/>
  <c r="Z27" i="3"/>
  <c r="I82" i="3"/>
  <c r="I27" i="3"/>
  <c r="AD39" i="3"/>
  <c r="S78" i="3"/>
  <c r="S40" i="3"/>
  <c r="S22" i="3"/>
  <c r="AC78" i="3"/>
  <c r="AC22" i="3"/>
  <c r="AC40" i="3"/>
  <c r="AF75" i="3"/>
  <c r="AF18" i="3"/>
  <c r="AE75" i="3"/>
  <c r="AE18" i="3"/>
  <c r="R82" i="3"/>
  <c r="R27" i="3"/>
  <c r="U118" i="3"/>
  <c r="AE118" i="3" s="1"/>
  <c r="AJ20" i="3"/>
  <c r="X78" i="3"/>
  <c r="X22" i="3"/>
  <c r="X40" i="3"/>
  <c r="AI39" i="3"/>
  <c r="AE39" i="3"/>
  <c r="AK94" i="3"/>
  <c r="AL34" i="3"/>
  <c r="AJ69" i="3"/>
  <c r="AK9" i="3"/>
  <c r="P27" i="3"/>
  <c r="P82" i="3"/>
  <c r="AI71" i="3"/>
  <c r="AI42" i="3"/>
  <c r="AI13" i="3"/>
  <c r="Y118" i="3"/>
  <c r="AJ66" i="3"/>
  <c r="AK6" i="3"/>
  <c r="AJ17" i="3"/>
  <c r="AK37" i="3"/>
  <c r="AK97" i="3" s="1"/>
  <c r="M87" i="3"/>
  <c r="M29" i="3"/>
  <c r="V39" i="3"/>
  <c r="AK39" i="3"/>
  <c r="AJ21" i="3"/>
  <c r="AK44" i="3"/>
  <c r="AL41" i="3"/>
  <c r="AK46" i="3"/>
  <c r="AF39" i="3"/>
  <c r="T78" i="3"/>
  <c r="T40" i="3"/>
  <c r="T22" i="3"/>
  <c r="AH39" i="3"/>
  <c r="AB78" i="3"/>
  <c r="AB40" i="3"/>
  <c r="AB22" i="3"/>
  <c r="Y39" i="3"/>
  <c r="AJ7" i="3"/>
  <c r="AJ19" i="3"/>
  <c r="L82" i="3"/>
  <c r="L27" i="3"/>
  <c r="AD118" i="3"/>
  <c r="K82" i="3"/>
  <c r="K27" i="3"/>
  <c r="Z118" i="3"/>
  <c r="W118" i="3"/>
  <c r="AA78" i="3"/>
  <c r="AA40" i="3"/>
  <c r="AA22" i="3"/>
  <c r="AJ76" i="3"/>
  <c r="AK16" i="3"/>
  <c r="AK86" i="3"/>
  <c r="AL26" i="3"/>
  <c r="U78" i="3"/>
  <c r="U40" i="3"/>
  <c r="U22" i="3"/>
  <c r="AH51" i="3"/>
  <c r="W39" i="3"/>
  <c r="AJ88" i="3"/>
  <c r="AK28" i="3"/>
  <c r="J82" i="3"/>
  <c r="J27" i="3"/>
  <c r="AK92" i="3"/>
  <c r="W22" i="3"/>
  <c r="W78" i="3"/>
  <c r="W40" i="3"/>
  <c r="Y40" i="3"/>
  <c r="Y78" i="3"/>
  <c r="Y22" i="3"/>
  <c r="AA118" i="3"/>
  <c r="Z39" i="3"/>
  <c r="AB39" i="3"/>
  <c r="AH11" i="3"/>
  <c r="V78" i="3"/>
  <c r="V40" i="3"/>
  <c r="V22" i="3"/>
  <c r="AJ39" i="3"/>
  <c r="AD78" i="3"/>
  <c r="AD22" i="3"/>
  <c r="AD40" i="3"/>
  <c r="O29" i="3"/>
  <c r="O87" i="3"/>
  <c r="AG71" i="3"/>
  <c r="AG42" i="3"/>
  <c r="AG13" i="3"/>
  <c r="X118" i="3"/>
  <c r="Q82" i="3"/>
  <c r="Q27" i="3"/>
  <c r="H27" i="3"/>
  <c r="H82" i="3"/>
  <c r="G330" i="3"/>
  <c r="S137" i="3"/>
  <c r="S330" i="3" s="1"/>
  <c r="AJ30" i="3"/>
  <c r="G29" i="3"/>
  <c r="G87" i="3"/>
  <c r="N87" i="3"/>
  <c r="N29" i="3"/>
  <c r="AG51" i="3"/>
  <c r="AA39" i="3"/>
  <c r="AC39" i="3"/>
  <c r="P330" i="3" l="1"/>
  <c r="V137" i="3"/>
  <c r="V330" i="3" s="1"/>
  <c r="U137" i="3"/>
  <c r="U330" i="3" s="1"/>
  <c r="J330" i="3"/>
  <c r="I330" i="3"/>
  <c r="L330" i="3"/>
  <c r="R330" i="3"/>
  <c r="AB137" i="3"/>
  <c r="AB330" i="3" s="1"/>
  <c r="Q330" i="3"/>
  <c r="K330" i="3"/>
  <c r="X137" i="3"/>
  <c r="Z137" i="3"/>
  <c r="Z330" i="3" s="1"/>
  <c r="W137" i="3"/>
  <c r="W330" i="3" s="1"/>
  <c r="H330" i="3"/>
  <c r="AA137" i="3"/>
  <c r="AA330" i="3" s="1"/>
  <c r="Y137" i="3"/>
  <c r="Y330" i="3" s="1"/>
  <c r="T137" i="3"/>
  <c r="T330" i="3" s="1"/>
  <c r="AC137" i="3"/>
  <c r="AC330" i="3" s="1"/>
  <c r="AD137" i="3"/>
  <c r="AD330" i="3" s="1"/>
  <c r="Z136" i="3"/>
  <c r="U136" i="3"/>
  <c r="AE136" i="3" s="1"/>
  <c r="X136" i="3"/>
  <c r="V136" i="3"/>
  <c r="AC136" i="3"/>
  <c r="Y136" i="3"/>
  <c r="AB136" i="3"/>
  <c r="W136" i="3"/>
  <c r="AD136" i="3"/>
  <c r="AA136" i="3"/>
  <c r="T136" i="3"/>
  <c r="AH98" i="3"/>
  <c r="AJ47" i="3"/>
  <c r="AJ11" i="3"/>
  <c r="AJ42" i="3" s="1"/>
  <c r="AK14" i="3"/>
  <c r="AK74" i="3" s="1"/>
  <c r="AK23" i="3"/>
  <c r="AK83" i="3" s="1"/>
  <c r="AF118" i="3"/>
  <c r="AG118" i="3" s="1"/>
  <c r="AH118" i="3" s="1"/>
  <c r="AJ118" i="3" s="1"/>
  <c r="AK10" i="3"/>
  <c r="AK70" i="3" s="1"/>
  <c r="AK8" i="3"/>
  <c r="AL8" i="3" s="1"/>
  <c r="AE137" i="3"/>
  <c r="AF137" i="3" s="1"/>
  <c r="AH42" i="3"/>
  <c r="AH71" i="3"/>
  <c r="AH13" i="3"/>
  <c r="AK88" i="3"/>
  <c r="AL28" i="3"/>
  <c r="AJ79" i="3"/>
  <c r="AK19" i="3"/>
  <c r="T82" i="3"/>
  <c r="T27" i="3"/>
  <c r="AJ77" i="3"/>
  <c r="AJ51" i="3" s="1"/>
  <c r="AK17" i="3"/>
  <c r="AJ80" i="3"/>
  <c r="AK20" i="3"/>
  <c r="S82" i="3"/>
  <c r="S27" i="3"/>
  <c r="X330" i="3"/>
  <c r="AJ67" i="3"/>
  <c r="AK7" i="3"/>
  <c r="AJ81" i="3"/>
  <c r="AK21" i="3"/>
  <c r="AK66" i="3"/>
  <c r="AL6" i="3"/>
  <c r="AJ71" i="3"/>
  <c r="Y82" i="3"/>
  <c r="Y27" i="3"/>
  <c r="K87" i="3"/>
  <c r="K29" i="3"/>
  <c r="AD27" i="3"/>
  <c r="AD82" i="3"/>
  <c r="AK76" i="3"/>
  <c r="AL16" i="3"/>
  <c r="M89" i="3"/>
  <c r="M31" i="3"/>
  <c r="P29" i="3"/>
  <c r="P87" i="3"/>
  <c r="R87" i="3"/>
  <c r="R29" i="3"/>
  <c r="I29" i="3"/>
  <c r="I87" i="3"/>
  <c r="O31" i="3"/>
  <c r="O89" i="3"/>
  <c r="H29" i="3"/>
  <c r="H87" i="3"/>
  <c r="AI73" i="3"/>
  <c r="AI15" i="3"/>
  <c r="G31" i="3"/>
  <c r="G89" i="3"/>
  <c r="AG73" i="3"/>
  <c r="AG15" i="3"/>
  <c r="W27" i="3"/>
  <c r="W82" i="3"/>
  <c r="AB82" i="3"/>
  <c r="AB27" i="3"/>
  <c r="Q87" i="3"/>
  <c r="Q29" i="3"/>
  <c r="J87" i="3"/>
  <c r="J29" i="3"/>
  <c r="AA82" i="3"/>
  <c r="AA27" i="3"/>
  <c r="L87" i="3"/>
  <c r="L29" i="3"/>
  <c r="X27" i="3"/>
  <c r="X82" i="3"/>
  <c r="AE78" i="3"/>
  <c r="AE22" i="3"/>
  <c r="AE40" i="3"/>
  <c r="AC82" i="3"/>
  <c r="AC27" i="3"/>
  <c r="Z87" i="3"/>
  <c r="Z29" i="3"/>
  <c r="AJ90" i="3"/>
  <c r="AK30" i="3"/>
  <c r="V82" i="3"/>
  <c r="V27" i="3"/>
  <c r="AF78" i="3"/>
  <c r="AF40" i="3"/>
  <c r="AF22" i="3"/>
  <c r="N89" i="3"/>
  <c r="N31" i="3"/>
  <c r="U82" i="3"/>
  <c r="U27" i="3"/>
  <c r="AK69" i="3"/>
  <c r="AL9" i="3"/>
  <c r="AJ13" i="3" l="1"/>
  <c r="AL14" i="3"/>
  <c r="AF136" i="3"/>
  <c r="AI136" i="3" s="1"/>
  <c r="AI118" i="3"/>
  <c r="AJ98" i="3"/>
  <c r="AK47" i="3"/>
  <c r="AK68" i="3"/>
  <c r="AL23" i="3"/>
  <c r="AL10" i="3"/>
  <c r="AF330" i="3"/>
  <c r="AG137" i="3"/>
  <c r="AG330" i="3" s="1"/>
  <c r="U87" i="3"/>
  <c r="U29" i="3"/>
  <c r="Z89" i="3"/>
  <c r="Z31" i="3"/>
  <c r="X87" i="3"/>
  <c r="X29" i="3"/>
  <c r="G91" i="3"/>
  <c r="G33" i="3"/>
  <c r="M91" i="3"/>
  <c r="M33" i="3"/>
  <c r="AJ73" i="3"/>
  <c r="AJ15" i="3"/>
  <c r="V87" i="3"/>
  <c r="V29" i="3"/>
  <c r="L89" i="3"/>
  <c r="L31" i="3"/>
  <c r="W87" i="3"/>
  <c r="W29" i="3"/>
  <c r="AI75" i="3"/>
  <c r="AI18" i="3"/>
  <c r="O91" i="3"/>
  <c r="O33" i="3"/>
  <c r="AK79" i="3"/>
  <c r="AL19" i="3"/>
  <c r="AA87" i="3"/>
  <c r="AA29" i="3"/>
  <c r="N91" i="3"/>
  <c r="N33" i="3"/>
  <c r="Q89" i="3"/>
  <c r="Q31" i="3"/>
  <c r="R89" i="3"/>
  <c r="R31" i="3"/>
  <c r="AK67" i="3"/>
  <c r="AL7" i="3"/>
  <c r="AC87" i="3"/>
  <c r="AC29" i="3"/>
  <c r="AK81" i="3"/>
  <c r="AL21" i="3"/>
  <c r="I89" i="3"/>
  <c r="I31" i="3"/>
  <c r="AK118" i="3"/>
  <c r="AL118" i="3" s="1"/>
  <c r="AE27" i="3"/>
  <c r="AE82" i="3"/>
  <c r="J89" i="3"/>
  <c r="J31" i="3"/>
  <c r="H31" i="3"/>
  <c r="H89" i="3"/>
  <c r="AD87" i="3"/>
  <c r="AD29" i="3"/>
  <c r="Y29" i="3"/>
  <c r="Y87" i="3"/>
  <c r="AK77" i="3"/>
  <c r="AK51" i="3" s="1"/>
  <c r="AL17" i="3"/>
  <c r="AG75" i="3"/>
  <c r="AG18" i="3"/>
  <c r="K89" i="3"/>
  <c r="K31" i="3"/>
  <c r="AK80" i="3"/>
  <c r="AL20" i="3"/>
  <c r="AF27" i="3"/>
  <c r="AF82" i="3"/>
  <c r="AB87" i="3"/>
  <c r="AB29" i="3"/>
  <c r="AE330" i="3"/>
  <c r="AI137" i="3"/>
  <c r="AK90" i="3"/>
  <c r="AL30" i="3"/>
  <c r="P31" i="3"/>
  <c r="P89" i="3"/>
  <c r="AK11" i="3"/>
  <c r="S87" i="3"/>
  <c r="S29" i="3"/>
  <c r="T87" i="3"/>
  <c r="T29" i="3"/>
  <c r="AH73" i="3"/>
  <c r="AH15" i="3"/>
  <c r="AG136" i="3" l="1"/>
  <c r="AH136" i="3" s="1"/>
  <c r="AJ136" i="3" s="1"/>
  <c r="AK136" i="3" s="1"/>
  <c r="AL136" i="3" s="1"/>
  <c r="AH137" i="3"/>
  <c r="AH330" i="3" s="1"/>
  <c r="AK98" i="3"/>
  <c r="AL47" i="3"/>
  <c r="AG78" i="3"/>
  <c r="AG40" i="3"/>
  <c r="AG22" i="3"/>
  <c r="R91" i="3"/>
  <c r="R33" i="3"/>
  <c r="AI78" i="3"/>
  <c r="AI40" i="3"/>
  <c r="AI22" i="3"/>
  <c r="Y31" i="3"/>
  <c r="Y89" i="3"/>
  <c r="AE29" i="3"/>
  <c r="AE87" i="3"/>
  <c r="AJ75" i="3"/>
  <c r="AJ18" i="3"/>
  <c r="Z91" i="3"/>
  <c r="Z33" i="3"/>
  <c r="AC89" i="3"/>
  <c r="AC31" i="3"/>
  <c r="AB89" i="3"/>
  <c r="AB31" i="3"/>
  <c r="Q33" i="3"/>
  <c r="Q91" i="3"/>
  <c r="L91" i="3"/>
  <c r="L33" i="3"/>
  <c r="K91" i="3"/>
  <c r="K33" i="3"/>
  <c r="AD89" i="3"/>
  <c r="AD31" i="3"/>
  <c r="W31" i="3"/>
  <c r="W89" i="3"/>
  <c r="H91" i="3"/>
  <c r="H33" i="3"/>
  <c r="I91" i="3"/>
  <c r="I33" i="3"/>
  <c r="G93" i="3"/>
  <c r="G35" i="3"/>
  <c r="P91" i="3"/>
  <c r="P33" i="3"/>
  <c r="AA89" i="3"/>
  <c r="AA31" i="3"/>
  <c r="S89" i="3"/>
  <c r="S31" i="3"/>
  <c r="AF29" i="3"/>
  <c r="AF87" i="3"/>
  <c r="J91" i="3"/>
  <c r="J33" i="3"/>
  <c r="N93" i="3"/>
  <c r="N35" i="3"/>
  <c r="O35" i="3"/>
  <c r="O93" i="3"/>
  <c r="V89" i="3"/>
  <c r="V31" i="3"/>
  <c r="U89" i="3"/>
  <c r="U31" i="3"/>
  <c r="AH75" i="3"/>
  <c r="AH18" i="3"/>
  <c r="T89" i="3"/>
  <c r="T31" i="3"/>
  <c r="M93" i="3"/>
  <c r="M35" i="3"/>
  <c r="AK71" i="3"/>
  <c r="AK42" i="3"/>
  <c r="AL11" i="3"/>
  <c r="AK13" i="3"/>
  <c r="AI330" i="3"/>
  <c r="X31" i="3"/>
  <c r="X89" i="3"/>
  <c r="M216" i="3" l="1"/>
  <c r="M217" i="3" s="1"/>
  <c r="M328" i="3" s="1"/>
  <c r="M50" i="3" s="1"/>
  <c r="M100" i="3" s="1"/>
  <c r="G216" i="3"/>
  <c r="G217" i="3" s="1"/>
  <c r="O216" i="3"/>
  <c r="O217" i="3" s="1"/>
  <c r="O328" i="3" s="1"/>
  <c r="O50" i="3" s="1"/>
  <c r="O100" i="3" s="1"/>
  <c r="N216" i="3"/>
  <c r="N217" i="3" s="1"/>
  <c r="N331" i="3" s="1"/>
  <c r="AJ137" i="3"/>
  <c r="AJ330" i="3" s="1"/>
  <c r="AF31" i="3"/>
  <c r="AF89" i="3"/>
  <c r="AB91" i="3"/>
  <c r="AB33" i="3"/>
  <c r="O95" i="3"/>
  <c r="O48" i="3"/>
  <c r="Q93" i="3"/>
  <c r="Q35" i="3"/>
  <c r="AH78" i="3"/>
  <c r="AH40" i="3"/>
  <c r="AH22" i="3"/>
  <c r="I35" i="3"/>
  <c r="I93" i="3"/>
  <c r="AD91" i="3"/>
  <c r="AD33" i="3"/>
  <c r="Y91" i="3"/>
  <c r="Y33" i="3"/>
  <c r="M95" i="3"/>
  <c r="M48" i="3"/>
  <c r="M331" i="3"/>
  <c r="P35" i="3"/>
  <c r="P93" i="3"/>
  <c r="L93" i="3"/>
  <c r="L35" i="3"/>
  <c r="G95" i="3"/>
  <c r="G48" i="3"/>
  <c r="R93" i="3"/>
  <c r="R35" i="3"/>
  <c r="N95" i="3"/>
  <c r="N48" i="3"/>
  <c r="Z93" i="3"/>
  <c r="Z35" i="3"/>
  <c r="AG82" i="3"/>
  <c r="AG27" i="3"/>
  <c r="S91" i="3"/>
  <c r="S33" i="3"/>
  <c r="AE31" i="3"/>
  <c r="AE89" i="3"/>
  <c r="AC91" i="3"/>
  <c r="AC33" i="3"/>
  <c r="AA91" i="3"/>
  <c r="AA33" i="3"/>
  <c r="K93" i="3"/>
  <c r="K35" i="3"/>
  <c r="V91" i="3"/>
  <c r="V33" i="3"/>
  <c r="T91" i="3"/>
  <c r="T33" i="3"/>
  <c r="W33" i="3"/>
  <c r="W91" i="3"/>
  <c r="AK73" i="3"/>
  <c r="AL13" i="3"/>
  <c r="AK15" i="3"/>
  <c r="U91" i="3"/>
  <c r="U33" i="3"/>
  <c r="J93" i="3"/>
  <c r="J35" i="3"/>
  <c r="H93" i="3"/>
  <c r="H35" i="3"/>
  <c r="X33" i="3"/>
  <c r="X91" i="3"/>
  <c r="AJ78" i="3"/>
  <c r="AJ40" i="3"/>
  <c r="AJ22" i="3"/>
  <c r="AI82" i="3"/>
  <c r="AI27" i="3"/>
  <c r="S216" i="3" l="1"/>
  <c r="M250" i="3"/>
  <c r="M49" i="3" s="1"/>
  <c r="M99" i="3" s="1"/>
  <c r="O331" i="3"/>
  <c r="P216" i="3"/>
  <c r="P217" i="3" s="1"/>
  <c r="P250" i="3" s="1"/>
  <c r="P49" i="3" s="1"/>
  <c r="P99" i="3" s="1"/>
  <c r="R216" i="3"/>
  <c r="R217" i="3" s="1"/>
  <c r="R250" i="3" s="1"/>
  <c r="R49" i="3" s="1"/>
  <c r="R99" i="3" s="1"/>
  <c r="I216" i="3"/>
  <c r="I217" i="3" s="1"/>
  <c r="I328" i="3" s="1"/>
  <c r="I50" i="3" s="1"/>
  <c r="I100" i="3" s="1"/>
  <c r="K216" i="3"/>
  <c r="K217" i="3" s="1"/>
  <c r="K250" i="3" s="1"/>
  <c r="K49" i="3" s="1"/>
  <c r="K99" i="3" s="1"/>
  <c r="J216" i="3"/>
  <c r="J217" i="3" s="1"/>
  <c r="J250" i="3" s="1"/>
  <c r="J49" i="3" s="1"/>
  <c r="J99" i="3" s="1"/>
  <c r="N328" i="3"/>
  <c r="N50" i="3" s="1"/>
  <c r="N100" i="3" s="1"/>
  <c r="N250" i="3"/>
  <c r="N49" i="3" s="1"/>
  <c r="N99" i="3" s="1"/>
  <c r="H216" i="3"/>
  <c r="H217" i="3" s="1"/>
  <c r="L216" i="3"/>
  <c r="L217" i="3" s="1"/>
  <c r="Q216" i="3"/>
  <c r="Q217" i="3" s="1"/>
  <c r="Q250" i="3" s="1"/>
  <c r="Q49" i="3" s="1"/>
  <c r="Q99" i="3" s="1"/>
  <c r="O250" i="3"/>
  <c r="O49" i="3" s="1"/>
  <c r="O99" i="3" s="1"/>
  <c r="S217" i="3"/>
  <c r="G328" i="3"/>
  <c r="G250" i="3"/>
  <c r="G331" i="3"/>
  <c r="AK137" i="3"/>
  <c r="AK330" i="3" s="1"/>
  <c r="AK75" i="3"/>
  <c r="AL15" i="3"/>
  <c r="AK18" i="3"/>
  <c r="AE91" i="3"/>
  <c r="AE33" i="3"/>
  <c r="Q95" i="3"/>
  <c r="Q48" i="3"/>
  <c r="X35" i="3"/>
  <c r="X93" i="3"/>
  <c r="K95" i="3"/>
  <c r="K48" i="3"/>
  <c r="S93" i="3"/>
  <c r="S35" i="3"/>
  <c r="I95" i="3"/>
  <c r="I48" i="3"/>
  <c r="H95" i="3"/>
  <c r="H48" i="3"/>
  <c r="Y93" i="3"/>
  <c r="Y35" i="3"/>
  <c r="J95" i="3"/>
  <c r="J48" i="3"/>
  <c r="W35" i="3"/>
  <c r="W93" i="3"/>
  <c r="R95" i="3"/>
  <c r="R48" i="3"/>
  <c r="L95" i="3"/>
  <c r="L48" i="3"/>
  <c r="AF91" i="3"/>
  <c r="AF33" i="3"/>
  <c r="AJ82" i="3"/>
  <c r="AJ27" i="3"/>
  <c r="T93" i="3"/>
  <c r="T35" i="3"/>
  <c r="AC93" i="3"/>
  <c r="AC35" i="3"/>
  <c r="Z95" i="3"/>
  <c r="Z48" i="3"/>
  <c r="P95" i="3"/>
  <c r="P48" i="3"/>
  <c r="AH82" i="3"/>
  <c r="AH27" i="3"/>
  <c r="AG29" i="3"/>
  <c r="AG87" i="3"/>
  <c r="U93" i="3"/>
  <c r="U35" i="3"/>
  <c r="AD93" i="3"/>
  <c r="AD35" i="3"/>
  <c r="AI87" i="3"/>
  <c r="AI29" i="3"/>
  <c r="AA93" i="3"/>
  <c r="AA35" i="3"/>
  <c r="V93" i="3"/>
  <c r="V35" i="3"/>
  <c r="AB93" i="3"/>
  <c r="AB35" i="3"/>
  <c r="W217" i="3" l="1"/>
  <c r="P331" i="3"/>
  <c r="R328" i="3"/>
  <c r="R50" i="3" s="1"/>
  <c r="R100" i="3" s="1"/>
  <c r="J328" i="3"/>
  <c r="J50" i="3" s="1"/>
  <c r="J100" i="3" s="1"/>
  <c r="J331" i="3"/>
  <c r="AD217" i="3"/>
  <c r="AD331" i="3" s="1"/>
  <c r="R331" i="3"/>
  <c r="K331" i="3"/>
  <c r="P328" i="3"/>
  <c r="P50" i="3" s="1"/>
  <c r="P100" i="3" s="1"/>
  <c r="U216" i="3"/>
  <c r="AE216" i="3" s="1"/>
  <c r="I331" i="3"/>
  <c r="Q331" i="3"/>
  <c r="K328" i="3"/>
  <c r="K50" i="3" s="1"/>
  <c r="K100" i="3" s="1"/>
  <c r="H331" i="3"/>
  <c r="I250" i="3"/>
  <c r="I49" i="3" s="1"/>
  <c r="I99" i="3" s="1"/>
  <c r="L331" i="3"/>
  <c r="W216" i="3"/>
  <c r="Q328" i="3"/>
  <c r="Q50" i="3" s="1"/>
  <c r="Q100" i="3" s="1"/>
  <c r="H250" i="3"/>
  <c r="H49" i="3" s="1"/>
  <c r="H99" i="3" s="1"/>
  <c r="T216" i="3"/>
  <c r="V216" i="3"/>
  <c r="AC216" i="3"/>
  <c r="AB217" i="3"/>
  <c r="AB331" i="3" s="1"/>
  <c r="AC217" i="3"/>
  <c r="AC331" i="3" s="1"/>
  <c r="H328" i="3"/>
  <c r="H50" i="3" s="1"/>
  <c r="H100" i="3" s="1"/>
  <c r="Z216" i="3"/>
  <c r="U217" i="3"/>
  <c r="AE217" i="3" s="1"/>
  <c r="V217" i="3"/>
  <c r="AA216" i="3"/>
  <c r="AB216" i="3"/>
  <c r="T217" i="3"/>
  <c r="T331" i="3" s="1"/>
  <c r="AD216" i="3"/>
  <c r="Z217" i="3"/>
  <c r="Z331" i="3" s="1"/>
  <c r="L250" i="3"/>
  <c r="L49" i="3" s="1"/>
  <c r="L99" i="3" s="1"/>
  <c r="Y216" i="3"/>
  <c r="Y217" i="3"/>
  <c r="Y331" i="3" s="1"/>
  <c r="L328" i="3"/>
  <c r="L50" i="3" s="1"/>
  <c r="L100" i="3" s="1"/>
  <c r="AA217" i="3"/>
  <c r="AA331" i="3" s="1"/>
  <c r="X216" i="3"/>
  <c r="X217" i="3"/>
  <c r="X331" i="3" s="1"/>
  <c r="G49" i="3"/>
  <c r="S250" i="3"/>
  <c r="G50" i="3"/>
  <c r="S328" i="3"/>
  <c r="AL137" i="3"/>
  <c r="AA95" i="3"/>
  <c r="AA48" i="3"/>
  <c r="AJ87" i="3"/>
  <c r="AJ29" i="3"/>
  <c r="AE93" i="3"/>
  <c r="AE35" i="3"/>
  <c r="Y95" i="3"/>
  <c r="Y48" i="3"/>
  <c r="AH87" i="3"/>
  <c r="AH29" i="3"/>
  <c r="X95" i="3"/>
  <c r="X48" i="3"/>
  <c r="AC95" i="3"/>
  <c r="AC48" i="3"/>
  <c r="S95" i="3"/>
  <c r="S48" i="3"/>
  <c r="S331" i="3"/>
  <c r="AG89" i="3"/>
  <c r="AG31" i="3"/>
  <c r="AF35" i="3"/>
  <c r="AF93" i="3"/>
  <c r="AK78" i="3"/>
  <c r="AK40" i="3"/>
  <c r="AL18" i="3"/>
  <c r="AK22" i="3"/>
  <c r="AB95" i="3"/>
  <c r="AB48" i="3"/>
  <c r="AD95" i="3"/>
  <c r="AD48" i="3"/>
  <c r="W95" i="3"/>
  <c r="W48" i="3"/>
  <c r="W331" i="3"/>
  <c r="U95" i="3"/>
  <c r="U48" i="3"/>
  <c r="AI89" i="3"/>
  <c r="AI31" i="3"/>
  <c r="V95" i="3"/>
  <c r="V48" i="3"/>
  <c r="V331" i="3"/>
  <c r="T95" i="3"/>
  <c r="T48" i="3"/>
  <c r="AF216" i="3" l="1"/>
  <c r="AI216" i="3" s="1"/>
  <c r="U250" i="3"/>
  <c r="AE250" i="3" s="1"/>
  <c r="U331" i="3"/>
  <c r="T250" i="3"/>
  <c r="Y328" i="3"/>
  <c r="U328" i="3"/>
  <c r="AE328" i="3" s="1"/>
  <c r="T328" i="3"/>
  <c r="W328" i="3"/>
  <c r="W250" i="3"/>
  <c r="V328" i="3"/>
  <c r="V250" i="3"/>
  <c r="AD328" i="3"/>
  <c r="AF217" i="3"/>
  <c r="AI217" i="3" s="1"/>
  <c r="Y250" i="3"/>
  <c r="AC328" i="3"/>
  <c r="X250" i="3"/>
  <c r="AD250" i="3"/>
  <c r="Z328" i="3"/>
  <c r="AC250" i="3"/>
  <c r="Z250" i="3"/>
  <c r="AB328" i="3"/>
  <c r="AB250" i="3"/>
  <c r="AA250" i="3"/>
  <c r="AG216" i="3"/>
  <c r="AH216" i="3" s="1"/>
  <c r="AJ216" i="3" s="1"/>
  <c r="AK216" i="3" s="1"/>
  <c r="AL216" i="3" s="1"/>
  <c r="AA328" i="3"/>
  <c r="X328" i="3"/>
  <c r="G99" i="3"/>
  <c r="T49" i="3"/>
  <c r="T99" i="3" s="1"/>
  <c r="S49" i="3"/>
  <c r="S99" i="3" s="1"/>
  <c r="U49" i="3"/>
  <c r="AA49" i="3"/>
  <c r="AC49" i="3"/>
  <c r="AC99" i="3" s="1"/>
  <c r="AB49" i="3"/>
  <c r="AB99" i="3" s="1"/>
  <c r="V49" i="3"/>
  <c r="V99" i="3" s="1"/>
  <c r="W49" i="3"/>
  <c r="W99" i="3" s="1"/>
  <c r="X49" i="3"/>
  <c r="Z49" i="3"/>
  <c r="Z99" i="3" s="1"/>
  <c r="AD49" i="3"/>
  <c r="Y49" i="3"/>
  <c r="Y99" i="3" s="1"/>
  <c r="G100" i="3"/>
  <c r="S50" i="3"/>
  <c r="S100" i="3" s="1"/>
  <c r="AC50" i="3"/>
  <c r="AC100" i="3" s="1"/>
  <c r="Y50" i="3"/>
  <c r="Y100" i="3" s="1"/>
  <c r="AD50" i="3"/>
  <c r="V50" i="3"/>
  <c r="V100" i="3" s="1"/>
  <c r="T50" i="3"/>
  <c r="T100" i="3" s="1"/>
  <c r="X50" i="3"/>
  <c r="W50" i="3"/>
  <c r="W100" i="3" s="1"/>
  <c r="U50" i="3"/>
  <c r="Z50" i="3"/>
  <c r="Z100" i="3" s="1"/>
  <c r="AA50" i="3"/>
  <c r="AA100" i="3" s="1"/>
  <c r="AB50" i="3"/>
  <c r="AB100" i="3" s="1"/>
  <c r="AF95" i="3"/>
  <c r="AF48" i="3"/>
  <c r="AF331" i="3"/>
  <c r="AG91" i="3"/>
  <c r="AG33" i="3"/>
  <c r="AE95" i="3"/>
  <c r="AE48" i="3"/>
  <c r="AE331" i="3"/>
  <c r="AI91" i="3"/>
  <c r="AI33" i="3"/>
  <c r="AH89" i="3"/>
  <c r="AH31" i="3"/>
  <c r="AK82" i="3"/>
  <c r="AK27" i="3"/>
  <c r="AL22" i="3"/>
  <c r="AJ89" i="3"/>
  <c r="AJ31" i="3"/>
  <c r="AF328" i="3" l="1"/>
  <c r="AI328" i="3" s="1"/>
  <c r="AF250" i="3"/>
  <c r="AG250" i="3" s="1"/>
  <c r="AH250" i="3" s="1"/>
  <c r="AJ250" i="3" s="1"/>
  <c r="AG217" i="3"/>
  <c r="AH217" i="3" s="1"/>
  <c r="AJ217" i="3" s="1"/>
  <c r="AK217" i="3" s="1"/>
  <c r="AL217" i="3" s="1"/>
  <c r="AI250" i="3"/>
  <c r="AD99" i="3"/>
  <c r="AE49" i="3"/>
  <c r="AE99" i="3" s="1"/>
  <c r="U99" i="3"/>
  <c r="AD100" i="3"/>
  <c r="X100" i="3"/>
  <c r="X99" i="3"/>
  <c r="U100" i="3"/>
  <c r="AE50" i="3"/>
  <c r="AA99" i="3"/>
  <c r="AH91" i="3"/>
  <c r="AH33" i="3"/>
  <c r="AK87" i="3"/>
  <c r="AL27" i="3"/>
  <c r="AK29" i="3"/>
  <c r="AG35" i="3"/>
  <c r="AG93" i="3"/>
  <c r="AI93" i="3"/>
  <c r="AI35" i="3"/>
  <c r="AJ91" i="3"/>
  <c r="AJ33" i="3"/>
  <c r="AG328" i="3" l="1"/>
  <c r="AH328" i="3" s="1"/>
  <c r="AJ328" i="3" s="1"/>
  <c r="AK328" i="3" s="1"/>
  <c r="AL328" i="3" s="1"/>
  <c r="AK250" i="3"/>
  <c r="AL250" i="3" s="1"/>
  <c r="AF49" i="3"/>
  <c r="AG49" i="3" s="1"/>
  <c r="AG99" i="3" s="1"/>
  <c r="AE100" i="3"/>
  <c r="AF50" i="3"/>
  <c r="AI50" i="3" s="1"/>
  <c r="AH49" i="3"/>
  <c r="AH99" i="3" s="1"/>
  <c r="AG95" i="3"/>
  <c r="AG48" i="3"/>
  <c r="AG331" i="3"/>
  <c r="AH93" i="3"/>
  <c r="AH35" i="3"/>
  <c r="AK89" i="3"/>
  <c r="AL29" i="3"/>
  <c r="AK31" i="3"/>
  <c r="AJ93" i="3"/>
  <c r="AJ35" i="3"/>
  <c r="AI95" i="3"/>
  <c r="AI48" i="3"/>
  <c r="AI331" i="3"/>
  <c r="AF99" i="3" l="1"/>
  <c r="AI49" i="3"/>
  <c r="AI99" i="3" s="1"/>
  <c r="AI100" i="3"/>
  <c r="AJ49" i="3"/>
  <c r="AJ99" i="3" s="1"/>
  <c r="AG50" i="3"/>
  <c r="AF100" i="3"/>
  <c r="AK49" i="3"/>
  <c r="AH95" i="3"/>
  <c r="AH48" i="3"/>
  <c r="AH331" i="3"/>
  <c r="AK91" i="3"/>
  <c r="AL31" i="3"/>
  <c r="AK33" i="3"/>
  <c r="AJ95" i="3"/>
  <c r="AJ48" i="3"/>
  <c r="AJ331" i="3"/>
  <c r="AG100" i="3" l="1"/>
  <c r="AH50" i="3"/>
  <c r="AH100" i="3" s="1"/>
  <c r="AL49" i="3"/>
  <c r="AK99" i="3"/>
  <c r="AK93" i="3"/>
  <c r="AK35" i="3"/>
  <c r="AL33" i="3"/>
  <c r="AJ50" i="3" l="1"/>
  <c r="AK95" i="3"/>
  <c r="AL35" i="3"/>
  <c r="AK48" i="3"/>
  <c r="AK331" i="3"/>
  <c r="AJ100" i="3" l="1"/>
  <c r="AK50" i="3"/>
  <c r="R327" i="2"/>
  <c r="Q327" i="2"/>
  <c r="P327" i="2"/>
  <c r="O327" i="2"/>
  <c r="N327" i="2"/>
  <c r="M327" i="2"/>
  <c r="L327" i="2"/>
  <c r="K327" i="2"/>
  <c r="J327" i="2"/>
  <c r="I327" i="2"/>
  <c r="H327" i="2"/>
  <c r="G327" i="2"/>
  <c r="AD326" i="2"/>
  <c r="AC326" i="2"/>
  <c r="AB326" i="2"/>
  <c r="AA326" i="2"/>
  <c r="Z326" i="2"/>
  <c r="Y326" i="2"/>
  <c r="X326" i="2"/>
  <c r="W326" i="2"/>
  <c r="V326" i="2"/>
  <c r="U326" i="2"/>
  <c r="AE326" i="2" s="1"/>
  <c r="T326" i="2"/>
  <c r="S326" i="2"/>
  <c r="AD325" i="2"/>
  <c r="AC325" i="2"/>
  <c r="AB325" i="2"/>
  <c r="AA325" i="2"/>
  <c r="Z325" i="2"/>
  <c r="Y325" i="2"/>
  <c r="X325" i="2"/>
  <c r="W325" i="2"/>
  <c r="V325" i="2"/>
  <c r="U325" i="2"/>
  <c r="AE325" i="2" s="1"/>
  <c r="T325" i="2"/>
  <c r="S325" i="2"/>
  <c r="AD324" i="2"/>
  <c r="AC324" i="2"/>
  <c r="AB324" i="2"/>
  <c r="AA324" i="2"/>
  <c r="Z324" i="2"/>
  <c r="Y324" i="2"/>
  <c r="X324" i="2"/>
  <c r="W324" i="2"/>
  <c r="V324" i="2"/>
  <c r="U324" i="2"/>
  <c r="AE324" i="2" s="1"/>
  <c r="T324" i="2"/>
  <c r="S324" i="2"/>
  <c r="AD323" i="2"/>
  <c r="AC323" i="2"/>
  <c r="AB323" i="2"/>
  <c r="AA323" i="2"/>
  <c r="Z323" i="2"/>
  <c r="Y323" i="2"/>
  <c r="X323" i="2"/>
  <c r="W323" i="2"/>
  <c r="V323" i="2"/>
  <c r="U323" i="2"/>
  <c r="AE323" i="2" s="1"/>
  <c r="T323" i="2"/>
  <c r="S323" i="2"/>
  <c r="AD322" i="2"/>
  <c r="AC322" i="2"/>
  <c r="AB322" i="2"/>
  <c r="AA322" i="2"/>
  <c r="Z322" i="2"/>
  <c r="Y322" i="2"/>
  <c r="X322" i="2"/>
  <c r="W322" i="2"/>
  <c r="V322" i="2"/>
  <c r="U322" i="2"/>
  <c r="AE322" i="2" s="1"/>
  <c r="T322" i="2"/>
  <c r="S322" i="2"/>
  <c r="AD321" i="2"/>
  <c r="AC321" i="2"/>
  <c r="AB321" i="2"/>
  <c r="AA321" i="2"/>
  <c r="Z321" i="2"/>
  <c r="Y321" i="2"/>
  <c r="X321" i="2"/>
  <c r="W321" i="2"/>
  <c r="V321" i="2"/>
  <c r="U321" i="2"/>
  <c r="AE321" i="2" s="1"/>
  <c r="T321" i="2"/>
  <c r="S321" i="2"/>
  <c r="AD320" i="2"/>
  <c r="AC320" i="2"/>
  <c r="AB320" i="2"/>
  <c r="AA320" i="2"/>
  <c r="Z320" i="2"/>
  <c r="Y320" i="2"/>
  <c r="X320" i="2"/>
  <c r="W320" i="2"/>
  <c r="V320" i="2"/>
  <c r="U320" i="2"/>
  <c r="AE320" i="2" s="1"/>
  <c r="T320" i="2"/>
  <c r="S320" i="2"/>
  <c r="AD319" i="2"/>
  <c r="AC319" i="2"/>
  <c r="AB319" i="2"/>
  <c r="AA319" i="2"/>
  <c r="Z319" i="2"/>
  <c r="Y319" i="2"/>
  <c r="X319" i="2"/>
  <c r="W319" i="2"/>
  <c r="V319" i="2"/>
  <c r="U319" i="2"/>
  <c r="AE319" i="2" s="1"/>
  <c r="T319" i="2"/>
  <c r="S319" i="2"/>
  <c r="AD318" i="2"/>
  <c r="AC318" i="2"/>
  <c r="AB318" i="2"/>
  <c r="AA318" i="2"/>
  <c r="Z318" i="2"/>
  <c r="Y318" i="2"/>
  <c r="X318" i="2"/>
  <c r="W318" i="2"/>
  <c r="V318" i="2"/>
  <c r="U318" i="2"/>
  <c r="AE318" i="2" s="1"/>
  <c r="T318" i="2"/>
  <c r="S318" i="2"/>
  <c r="AD317" i="2"/>
  <c r="AC317" i="2"/>
  <c r="AB317" i="2"/>
  <c r="AA317" i="2"/>
  <c r="Z317" i="2"/>
  <c r="Y317" i="2"/>
  <c r="X317" i="2"/>
  <c r="W317" i="2"/>
  <c r="V317" i="2"/>
  <c r="U317" i="2"/>
  <c r="AE317" i="2" s="1"/>
  <c r="T317" i="2"/>
  <c r="S317" i="2"/>
  <c r="AD316" i="2"/>
  <c r="AC316" i="2"/>
  <c r="AB316" i="2"/>
  <c r="AA316" i="2"/>
  <c r="Z316" i="2"/>
  <c r="Y316" i="2"/>
  <c r="X316" i="2"/>
  <c r="W316" i="2"/>
  <c r="V316" i="2"/>
  <c r="U316" i="2"/>
  <c r="AE316" i="2" s="1"/>
  <c r="T316" i="2"/>
  <c r="S316" i="2"/>
  <c r="AD315" i="2"/>
  <c r="AC315" i="2"/>
  <c r="AB315" i="2"/>
  <c r="AA315" i="2"/>
  <c r="Z315" i="2"/>
  <c r="Y315" i="2"/>
  <c r="X315" i="2"/>
  <c r="W315" i="2"/>
  <c r="V315" i="2"/>
  <c r="U315" i="2"/>
  <c r="AE315" i="2" s="1"/>
  <c r="T315" i="2"/>
  <c r="S315" i="2"/>
  <c r="AD314" i="2"/>
  <c r="AC314" i="2"/>
  <c r="AB314" i="2"/>
  <c r="AA314" i="2"/>
  <c r="Z314" i="2"/>
  <c r="Y314" i="2"/>
  <c r="X314" i="2"/>
  <c r="W314" i="2"/>
  <c r="V314" i="2"/>
  <c r="U314" i="2"/>
  <c r="AE314" i="2" s="1"/>
  <c r="T314" i="2"/>
  <c r="S314" i="2"/>
  <c r="AD313" i="2"/>
  <c r="AC313" i="2"/>
  <c r="AB313" i="2"/>
  <c r="AA313" i="2"/>
  <c r="Z313" i="2"/>
  <c r="Y313" i="2"/>
  <c r="X313" i="2"/>
  <c r="W313" i="2"/>
  <c r="V313" i="2"/>
  <c r="U313" i="2"/>
  <c r="AE313" i="2" s="1"/>
  <c r="T313" i="2"/>
  <c r="S313" i="2"/>
  <c r="AD312" i="2"/>
  <c r="AC312" i="2"/>
  <c r="AB312" i="2"/>
  <c r="AA312" i="2"/>
  <c r="Z312" i="2"/>
  <c r="Y312" i="2"/>
  <c r="X312" i="2"/>
  <c r="W312" i="2"/>
  <c r="V312" i="2"/>
  <c r="U312" i="2"/>
  <c r="AE312" i="2" s="1"/>
  <c r="T312" i="2"/>
  <c r="S312" i="2"/>
  <c r="AD311" i="2"/>
  <c r="AC311" i="2"/>
  <c r="AB311" i="2"/>
  <c r="AA311" i="2"/>
  <c r="Z311" i="2"/>
  <c r="Y311" i="2"/>
  <c r="X311" i="2"/>
  <c r="W311" i="2"/>
  <c r="V311" i="2"/>
  <c r="U311" i="2"/>
  <c r="AE311" i="2" s="1"/>
  <c r="T311" i="2"/>
  <c r="S311" i="2"/>
  <c r="AD310" i="2"/>
  <c r="AC310" i="2"/>
  <c r="AB310" i="2"/>
  <c r="AA310" i="2"/>
  <c r="Z310" i="2"/>
  <c r="Y310" i="2"/>
  <c r="X310" i="2"/>
  <c r="W310" i="2"/>
  <c r="V310" i="2"/>
  <c r="U310" i="2"/>
  <c r="AE310" i="2" s="1"/>
  <c r="T310" i="2"/>
  <c r="S310" i="2"/>
  <c r="AD309" i="2"/>
  <c r="AC309" i="2"/>
  <c r="AB309" i="2"/>
  <c r="AA309" i="2"/>
  <c r="Z309" i="2"/>
  <c r="Y309" i="2"/>
  <c r="X309" i="2"/>
  <c r="W309" i="2"/>
  <c r="V309" i="2"/>
  <c r="U309" i="2"/>
  <c r="AE309" i="2" s="1"/>
  <c r="T309" i="2"/>
  <c r="S309" i="2"/>
  <c r="AD308" i="2"/>
  <c r="AC308" i="2"/>
  <c r="AB308" i="2"/>
  <c r="AA308" i="2"/>
  <c r="Z308" i="2"/>
  <c r="Y308" i="2"/>
  <c r="X308" i="2"/>
  <c r="W308" i="2"/>
  <c r="V308" i="2"/>
  <c r="U308" i="2"/>
  <c r="AE308" i="2" s="1"/>
  <c r="T308" i="2"/>
  <c r="S308" i="2"/>
  <c r="AD307" i="2"/>
  <c r="AC307" i="2"/>
  <c r="AB307" i="2"/>
  <c r="AA307" i="2"/>
  <c r="Z307" i="2"/>
  <c r="Y307" i="2"/>
  <c r="X307" i="2"/>
  <c r="W307" i="2"/>
  <c r="V307" i="2"/>
  <c r="U307" i="2"/>
  <c r="AE307" i="2" s="1"/>
  <c r="T307" i="2"/>
  <c r="S307" i="2"/>
  <c r="AD306" i="2"/>
  <c r="AC306" i="2"/>
  <c r="AB306" i="2"/>
  <c r="AA306" i="2"/>
  <c r="Z306" i="2"/>
  <c r="Y306" i="2"/>
  <c r="X306" i="2"/>
  <c r="W306" i="2"/>
  <c r="V306" i="2"/>
  <c r="U306" i="2"/>
  <c r="AE306" i="2" s="1"/>
  <c r="T306" i="2"/>
  <c r="S306" i="2"/>
  <c r="AD305" i="2"/>
  <c r="AC305" i="2"/>
  <c r="AB305" i="2"/>
  <c r="AA305" i="2"/>
  <c r="Z305" i="2"/>
  <c r="Y305" i="2"/>
  <c r="X305" i="2"/>
  <c r="W305" i="2"/>
  <c r="V305" i="2"/>
  <c r="U305" i="2"/>
  <c r="AE305" i="2" s="1"/>
  <c r="T305" i="2"/>
  <c r="S305" i="2"/>
  <c r="AD304" i="2"/>
  <c r="AC304" i="2"/>
  <c r="AB304" i="2"/>
  <c r="AA304" i="2"/>
  <c r="Z304" i="2"/>
  <c r="Y304" i="2"/>
  <c r="X304" i="2"/>
  <c r="W304" i="2"/>
  <c r="V304" i="2"/>
  <c r="U304" i="2"/>
  <c r="AE304" i="2" s="1"/>
  <c r="T304" i="2"/>
  <c r="S304" i="2"/>
  <c r="AD303" i="2"/>
  <c r="AC303" i="2"/>
  <c r="AB303" i="2"/>
  <c r="AA303" i="2"/>
  <c r="Z303" i="2"/>
  <c r="Y303" i="2"/>
  <c r="X303" i="2"/>
  <c r="W303" i="2"/>
  <c r="V303" i="2"/>
  <c r="U303" i="2"/>
  <c r="AE303" i="2" s="1"/>
  <c r="T303" i="2"/>
  <c r="S303" i="2"/>
  <c r="AD302" i="2"/>
  <c r="AC302" i="2"/>
  <c r="AB302" i="2"/>
  <c r="AA302" i="2"/>
  <c r="Z302" i="2"/>
  <c r="Y302" i="2"/>
  <c r="X302" i="2"/>
  <c r="W302" i="2"/>
  <c r="V302" i="2"/>
  <c r="U302" i="2"/>
  <c r="AE302" i="2" s="1"/>
  <c r="T302" i="2"/>
  <c r="S302" i="2"/>
  <c r="AD301" i="2"/>
  <c r="AC301" i="2"/>
  <c r="AB301" i="2"/>
  <c r="AA301" i="2"/>
  <c r="Z301" i="2"/>
  <c r="Y301" i="2"/>
  <c r="X301" i="2"/>
  <c r="W301" i="2"/>
  <c r="V301" i="2"/>
  <c r="U301" i="2"/>
  <c r="AE301" i="2" s="1"/>
  <c r="T301" i="2"/>
  <c r="S301" i="2"/>
  <c r="AD300" i="2"/>
  <c r="AC300" i="2"/>
  <c r="AB300" i="2"/>
  <c r="AA300" i="2"/>
  <c r="Z300" i="2"/>
  <c r="Y300" i="2"/>
  <c r="X300" i="2"/>
  <c r="W300" i="2"/>
  <c r="V300" i="2"/>
  <c r="U300" i="2"/>
  <c r="AE300" i="2" s="1"/>
  <c r="T300" i="2"/>
  <c r="S300" i="2"/>
  <c r="AD299" i="2"/>
  <c r="AC299" i="2"/>
  <c r="AB299" i="2"/>
  <c r="AA299" i="2"/>
  <c r="Z299" i="2"/>
  <c r="Y299" i="2"/>
  <c r="X299" i="2"/>
  <c r="W299" i="2"/>
  <c r="V299" i="2"/>
  <c r="U299" i="2"/>
  <c r="AE299" i="2" s="1"/>
  <c r="T299" i="2"/>
  <c r="S299" i="2"/>
  <c r="AD298" i="2"/>
  <c r="AC298" i="2"/>
  <c r="AB298" i="2"/>
  <c r="AA298" i="2"/>
  <c r="Z298" i="2"/>
  <c r="Y298" i="2"/>
  <c r="X298" i="2"/>
  <c r="W298" i="2"/>
  <c r="V298" i="2"/>
  <c r="U298" i="2"/>
  <c r="AE298" i="2" s="1"/>
  <c r="T298" i="2"/>
  <c r="S298" i="2"/>
  <c r="AD297" i="2"/>
  <c r="AC297" i="2"/>
  <c r="AB297" i="2"/>
  <c r="AA297" i="2"/>
  <c r="Z297" i="2"/>
  <c r="Y297" i="2"/>
  <c r="X297" i="2"/>
  <c r="W297" i="2"/>
  <c r="V297" i="2"/>
  <c r="U297" i="2"/>
  <c r="AE297" i="2" s="1"/>
  <c r="T297" i="2"/>
  <c r="S297" i="2"/>
  <c r="AD296" i="2"/>
  <c r="AC296" i="2"/>
  <c r="AB296" i="2"/>
  <c r="AA296" i="2"/>
  <c r="Z296" i="2"/>
  <c r="Y296" i="2"/>
  <c r="X296" i="2"/>
  <c r="W296" i="2"/>
  <c r="V296" i="2"/>
  <c r="U296" i="2"/>
  <c r="AE296" i="2" s="1"/>
  <c r="T296" i="2"/>
  <c r="S296" i="2"/>
  <c r="AD295" i="2"/>
  <c r="AC295" i="2"/>
  <c r="AB295" i="2"/>
  <c r="AA295" i="2"/>
  <c r="Z295" i="2"/>
  <c r="Y295" i="2"/>
  <c r="X295" i="2"/>
  <c r="W295" i="2"/>
  <c r="V295" i="2"/>
  <c r="U295" i="2"/>
  <c r="AE295" i="2" s="1"/>
  <c r="T295" i="2"/>
  <c r="S295" i="2"/>
  <c r="AD294" i="2"/>
  <c r="AC294" i="2"/>
  <c r="AB294" i="2"/>
  <c r="AA294" i="2"/>
  <c r="Z294" i="2"/>
  <c r="Y294" i="2"/>
  <c r="X294" i="2"/>
  <c r="W294" i="2"/>
  <c r="V294" i="2"/>
  <c r="U294" i="2"/>
  <c r="AE294" i="2" s="1"/>
  <c r="T294" i="2"/>
  <c r="S294" i="2"/>
  <c r="AD293" i="2"/>
  <c r="AC293" i="2"/>
  <c r="AB293" i="2"/>
  <c r="AA293" i="2"/>
  <c r="Z293" i="2"/>
  <c r="Y293" i="2"/>
  <c r="X293" i="2"/>
  <c r="W293" i="2"/>
  <c r="V293" i="2"/>
  <c r="U293" i="2"/>
  <c r="AE293" i="2" s="1"/>
  <c r="T293" i="2"/>
  <c r="S293" i="2"/>
  <c r="AD292" i="2"/>
  <c r="AC292" i="2"/>
  <c r="AB292" i="2"/>
  <c r="AA292" i="2"/>
  <c r="Z292" i="2"/>
  <c r="Y292" i="2"/>
  <c r="X292" i="2"/>
  <c r="W292" i="2"/>
  <c r="V292" i="2"/>
  <c r="U292" i="2"/>
  <c r="AE292" i="2" s="1"/>
  <c r="T292" i="2"/>
  <c r="S292" i="2"/>
  <c r="AD291" i="2"/>
  <c r="AC291" i="2"/>
  <c r="AB291" i="2"/>
  <c r="AA291" i="2"/>
  <c r="Z291" i="2"/>
  <c r="Y291" i="2"/>
  <c r="X291" i="2"/>
  <c r="W291" i="2"/>
  <c r="V291" i="2"/>
  <c r="U291" i="2"/>
  <c r="AE291" i="2" s="1"/>
  <c r="T291" i="2"/>
  <c r="S291" i="2"/>
  <c r="AD290" i="2"/>
  <c r="AC290" i="2"/>
  <c r="AB290" i="2"/>
  <c r="AA290" i="2"/>
  <c r="Z290" i="2"/>
  <c r="Y290" i="2"/>
  <c r="X290" i="2"/>
  <c r="W290" i="2"/>
  <c r="V290" i="2"/>
  <c r="U290" i="2"/>
  <c r="AE290" i="2" s="1"/>
  <c r="T290" i="2"/>
  <c r="S290" i="2"/>
  <c r="AD289" i="2"/>
  <c r="AC289" i="2"/>
  <c r="AB289" i="2"/>
  <c r="AA289" i="2"/>
  <c r="Z289" i="2"/>
  <c r="Y289" i="2"/>
  <c r="X289" i="2"/>
  <c r="W289" i="2"/>
  <c r="V289" i="2"/>
  <c r="U289" i="2"/>
  <c r="AE289" i="2" s="1"/>
  <c r="T289" i="2"/>
  <c r="S289" i="2"/>
  <c r="AD288" i="2"/>
  <c r="AC288" i="2"/>
  <c r="AB288" i="2"/>
  <c r="AA288" i="2"/>
  <c r="Z288" i="2"/>
  <c r="Y288" i="2"/>
  <c r="X288" i="2"/>
  <c r="W288" i="2"/>
  <c r="V288" i="2"/>
  <c r="U288" i="2"/>
  <c r="AE288" i="2" s="1"/>
  <c r="T288" i="2"/>
  <c r="S288" i="2"/>
  <c r="AD287" i="2"/>
  <c r="AC287" i="2"/>
  <c r="AB287" i="2"/>
  <c r="AA287" i="2"/>
  <c r="Z287" i="2"/>
  <c r="Y287" i="2"/>
  <c r="X287" i="2"/>
  <c r="W287" i="2"/>
  <c r="V287" i="2"/>
  <c r="U287" i="2"/>
  <c r="AE287" i="2" s="1"/>
  <c r="T287" i="2"/>
  <c r="S287" i="2"/>
  <c r="AD286" i="2"/>
  <c r="AC286" i="2"/>
  <c r="AB286" i="2"/>
  <c r="AA286" i="2"/>
  <c r="Z286" i="2"/>
  <c r="Y286" i="2"/>
  <c r="X286" i="2"/>
  <c r="W286" i="2"/>
  <c r="V286" i="2"/>
  <c r="U286" i="2"/>
  <c r="AE286" i="2" s="1"/>
  <c r="T286" i="2"/>
  <c r="S286" i="2"/>
  <c r="AD285" i="2"/>
  <c r="AC285" i="2"/>
  <c r="AB285" i="2"/>
  <c r="AA285" i="2"/>
  <c r="Z285" i="2"/>
  <c r="Y285" i="2"/>
  <c r="X285" i="2"/>
  <c r="W285" i="2"/>
  <c r="V285" i="2"/>
  <c r="U285" i="2"/>
  <c r="AE285" i="2" s="1"/>
  <c r="T285" i="2"/>
  <c r="S285" i="2"/>
  <c r="AD284" i="2"/>
  <c r="AC284" i="2"/>
  <c r="AB284" i="2"/>
  <c r="AA284" i="2"/>
  <c r="Z284" i="2"/>
  <c r="Y284" i="2"/>
  <c r="X284" i="2"/>
  <c r="W284" i="2"/>
  <c r="V284" i="2"/>
  <c r="U284" i="2"/>
  <c r="AE284" i="2" s="1"/>
  <c r="T284" i="2"/>
  <c r="S284" i="2"/>
  <c r="AD283" i="2"/>
  <c r="AC283" i="2"/>
  <c r="AB283" i="2"/>
  <c r="AA283" i="2"/>
  <c r="Z283" i="2"/>
  <c r="Y283" i="2"/>
  <c r="X283" i="2"/>
  <c r="W283" i="2"/>
  <c r="V283" i="2"/>
  <c r="U283" i="2"/>
  <c r="AE283" i="2" s="1"/>
  <c r="T283" i="2"/>
  <c r="S283" i="2"/>
  <c r="AD282" i="2"/>
  <c r="AC282" i="2"/>
  <c r="AB282" i="2"/>
  <c r="AA282" i="2"/>
  <c r="Z282" i="2"/>
  <c r="Y282" i="2"/>
  <c r="X282" i="2"/>
  <c r="W282" i="2"/>
  <c r="V282" i="2"/>
  <c r="U282" i="2"/>
  <c r="AE282" i="2" s="1"/>
  <c r="T282" i="2"/>
  <c r="S282" i="2"/>
  <c r="AD281" i="2"/>
  <c r="AC281" i="2"/>
  <c r="AB281" i="2"/>
  <c r="AA281" i="2"/>
  <c r="Z281" i="2"/>
  <c r="Y281" i="2"/>
  <c r="X281" i="2"/>
  <c r="W281" i="2"/>
  <c r="V281" i="2"/>
  <c r="U281" i="2"/>
  <c r="AE281" i="2" s="1"/>
  <c r="T281" i="2"/>
  <c r="S281" i="2"/>
  <c r="AD280" i="2"/>
  <c r="AC280" i="2"/>
  <c r="AB280" i="2"/>
  <c r="AA280" i="2"/>
  <c r="Z280" i="2"/>
  <c r="Y280" i="2"/>
  <c r="X280" i="2"/>
  <c r="W280" i="2"/>
  <c r="V280" i="2"/>
  <c r="U280" i="2"/>
  <c r="AE280" i="2" s="1"/>
  <c r="T280" i="2"/>
  <c r="S280" i="2"/>
  <c r="AD279" i="2"/>
  <c r="AC279" i="2"/>
  <c r="AB279" i="2"/>
  <c r="AA279" i="2"/>
  <c r="Z279" i="2"/>
  <c r="Y279" i="2"/>
  <c r="X279" i="2"/>
  <c r="W279" i="2"/>
  <c r="V279" i="2"/>
  <c r="U279" i="2"/>
  <c r="AE279" i="2" s="1"/>
  <c r="T279" i="2"/>
  <c r="S279" i="2"/>
  <c r="AD278" i="2"/>
  <c r="AC278" i="2"/>
  <c r="AB278" i="2"/>
  <c r="AA278" i="2"/>
  <c r="Z278" i="2"/>
  <c r="Y278" i="2"/>
  <c r="X278" i="2"/>
  <c r="W278" i="2"/>
  <c r="V278" i="2"/>
  <c r="U278" i="2"/>
  <c r="AE278" i="2" s="1"/>
  <c r="T278" i="2"/>
  <c r="S278" i="2"/>
  <c r="AD277" i="2"/>
  <c r="AC277" i="2"/>
  <c r="AB277" i="2"/>
  <c r="AA277" i="2"/>
  <c r="Z277" i="2"/>
  <c r="Y277" i="2"/>
  <c r="X277" i="2"/>
  <c r="W277" i="2"/>
  <c r="V277" i="2"/>
  <c r="U277" i="2"/>
  <c r="AE277" i="2" s="1"/>
  <c r="T277" i="2"/>
  <c r="S277" i="2"/>
  <c r="AD276" i="2"/>
  <c r="AC276" i="2"/>
  <c r="AB276" i="2"/>
  <c r="AA276" i="2"/>
  <c r="Z276" i="2"/>
  <c r="Y276" i="2"/>
  <c r="X276" i="2"/>
  <c r="W276" i="2"/>
  <c r="V276" i="2"/>
  <c r="U276" i="2"/>
  <c r="AE276" i="2" s="1"/>
  <c r="T276" i="2"/>
  <c r="S276" i="2"/>
  <c r="AD275" i="2"/>
  <c r="AC275" i="2"/>
  <c r="AB275" i="2"/>
  <c r="AA275" i="2"/>
  <c r="Z275" i="2"/>
  <c r="Y275" i="2"/>
  <c r="X275" i="2"/>
  <c r="W275" i="2"/>
  <c r="V275" i="2"/>
  <c r="U275" i="2"/>
  <c r="AE275" i="2" s="1"/>
  <c r="T275" i="2"/>
  <c r="S275" i="2"/>
  <c r="AD274" i="2"/>
  <c r="AC274" i="2"/>
  <c r="AB274" i="2"/>
  <c r="AA274" i="2"/>
  <c r="Z274" i="2"/>
  <c r="Y274" i="2"/>
  <c r="X274" i="2"/>
  <c r="W274" i="2"/>
  <c r="V274" i="2"/>
  <c r="U274" i="2"/>
  <c r="AE274" i="2" s="1"/>
  <c r="T274" i="2"/>
  <c r="S274" i="2"/>
  <c r="AD273" i="2"/>
  <c r="AC273" i="2"/>
  <c r="AB273" i="2"/>
  <c r="AA273" i="2"/>
  <c r="Z273" i="2"/>
  <c r="Y273" i="2"/>
  <c r="X273" i="2"/>
  <c r="W273" i="2"/>
  <c r="V273" i="2"/>
  <c r="U273" i="2"/>
  <c r="AE273" i="2" s="1"/>
  <c r="T273" i="2"/>
  <c r="S273" i="2"/>
  <c r="AD272" i="2"/>
  <c r="AC272" i="2"/>
  <c r="AB272" i="2"/>
  <c r="AA272" i="2"/>
  <c r="Z272" i="2"/>
  <c r="Y272" i="2"/>
  <c r="X272" i="2"/>
  <c r="W272" i="2"/>
  <c r="V272" i="2"/>
  <c r="U272" i="2"/>
  <c r="AE272" i="2" s="1"/>
  <c r="T272" i="2"/>
  <c r="S272" i="2"/>
  <c r="AD271" i="2"/>
  <c r="AC271" i="2"/>
  <c r="AB271" i="2"/>
  <c r="AA271" i="2"/>
  <c r="Z271" i="2"/>
  <c r="Y271" i="2"/>
  <c r="X271" i="2"/>
  <c r="W271" i="2"/>
  <c r="V271" i="2"/>
  <c r="U271" i="2"/>
  <c r="AE271" i="2" s="1"/>
  <c r="T271" i="2"/>
  <c r="S271" i="2"/>
  <c r="AD270" i="2"/>
  <c r="AC270" i="2"/>
  <c r="AB270" i="2"/>
  <c r="AA270" i="2"/>
  <c r="Z270" i="2"/>
  <c r="Y270" i="2"/>
  <c r="X270" i="2"/>
  <c r="W270" i="2"/>
  <c r="V270" i="2"/>
  <c r="U270" i="2"/>
  <c r="AE270" i="2" s="1"/>
  <c r="T270" i="2"/>
  <c r="S270" i="2"/>
  <c r="AD269" i="2"/>
  <c r="AC269" i="2"/>
  <c r="AB269" i="2"/>
  <c r="AA269" i="2"/>
  <c r="Z269" i="2"/>
  <c r="Y269" i="2"/>
  <c r="X269" i="2"/>
  <c r="W269" i="2"/>
  <c r="V269" i="2"/>
  <c r="U269" i="2"/>
  <c r="AE269" i="2" s="1"/>
  <c r="T269" i="2"/>
  <c r="S269" i="2"/>
  <c r="AD268" i="2"/>
  <c r="AC268" i="2"/>
  <c r="AB268" i="2"/>
  <c r="AA268" i="2"/>
  <c r="Z268" i="2"/>
  <c r="Y268" i="2"/>
  <c r="X268" i="2"/>
  <c r="W268" i="2"/>
  <c r="V268" i="2"/>
  <c r="U268" i="2"/>
  <c r="AE268" i="2" s="1"/>
  <c r="T268" i="2"/>
  <c r="S268" i="2"/>
  <c r="AD267" i="2"/>
  <c r="AC267" i="2"/>
  <c r="AB267" i="2"/>
  <c r="AA267" i="2"/>
  <c r="Z267" i="2"/>
  <c r="Y267" i="2"/>
  <c r="X267" i="2"/>
  <c r="W267" i="2"/>
  <c r="V267" i="2"/>
  <c r="U267" i="2"/>
  <c r="AE267" i="2" s="1"/>
  <c r="T267" i="2"/>
  <c r="S267" i="2"/>
  <c r="AD266" i="2"/>
  <c r="AC266" i="2"/>
  <c r="AB266" i="2"/>
  <c r="AA266" i="2"/>
  <c r="Z266" i="2"/>
  <c r="Y266" i="2"/>
  <c r="X266" i="2"/>
  <c r="W266" i="2"/>
  <c r="V266" i="2"/>
  <c r="U266" i="2"/>
  <c r="AE266" i="2" s="1"/>
  <c r="T266" i="2"/>
  <c r="S266" i="2"/>
  <c r="AD265" i="2"/>
  <c r="AC265" i="2"/>
  <c r="AB265" i="2"/>
  <c r="AA265" i="2"/>
  <c r="Z265" i="2"/>
  <c r="Y265" i="2"/>
  <c r="X265" i="2"/>
  <c r="W265" i="2"/>
  <c r="V265" i="2"/>
  <c r="U265" i="2"/>
  <c r="AE265" i="2" s="1"/>
  <c r="T265" i="2"/>
  <c r="S265" i="2"/>
  <c r="AD264" i="2"/>
  <c r="AC264" i="2"/>
  <c r="AB264" i="2"/>
  <c r="AA264" i="2"/>
  <c r="Z264" i="2"/>
  <c r="Y264" i="2"/>
  <c r="X264" i="2"/>
  <c r="W264" i="2"/>
  <c r="V264" i="2"/>
  <c r="U264" i="2"/>
  <c r="AE264" i="2" s="1"/>
  <c r="T264" i="2"/>
  <c r="S264" i="2"/>
  <c r="AD263" i="2"/>
  <c r="AC263" i="2"/>
  <c r="AB263" i="2"/>
  <c r="AA263" i="2"/>
  <c r="Z263" i="2"/>
  <c r="Y263" i="2"/>
  <c r="X263" i="2"/>
  <c r="W263" i="2"/>
  <c r="V263" i="2"/>
  <c r="U263" i="2"/>
  <c r="AE263" i="2" s="1"/>
  <c r="T263" i="2"/>
  <c r="S263" i="2"/>
  <c r="AD262" i="2"/>
  <c r="AC262" i="2"/>
  <c r="AB262" i="2"/>
  <c r="AA262" i="2"/>
  <c r="Z262" i="2"/>
  <c r="Y262" i="2"/>
  <c r="X262" i="2"/>
  <c r="W262" i="2"/>
  <c r="V262" i="2"/>
  <c r="U262" i="2"/>
  <c r="AE262" i="2" s="1"/>
  <c r="T262" i="2"/>
  <c r="S262" i="2"/>
  <c r="AD261" i="2"/>
  <c r="AC261" i="2"/>
  <c r="AB261" i="2"/>
  <c r="AA261" i="2"/>
  <c r="Z261" i="2"/>
  <c r="Y261" i="2"/>
  <c r="X261" i="2"/>
  <c r="W261" i="2"/>
  <c r="V261" i="2"/>
  <c r="U261" i="2"/>
  <c r="AE261" i="2" s="1"/>
  <c r="T261" i="2"/>
  <c r="S261" i="2"/>
  <c r="AD260" i="2"/>
  <c r="AC260" i="2"/>
  <c r="AB260" i="2"/>
  <c r="AA260" i="2"/>
  <c r="Z260" i="2"/>
  <c r="Y260" i="2"/>
  <c r="X260" i="2"/>
  <c r="W260" i="2"/>
  <c r="V260" i="2"/>
  <c r="U260" i="2"/>
  <c r="AE260" i="2" s="1"/>
  <c r="T260" i="2"/>
  <c r="S260" i="2"/>
  <c r="AD259" i="2"/>
  <c r="AC259" i="2"/>
  <c r="AB259" i="2"/>
  <c r="AA259" i="2"/>
  <c r="Z259" i="2"/>
  <c r="Y259" i="2"/>
  <c r="X259" i="2"/>
  <c r="W259" i="2"/>
  <c r="V259" i="2"/>
  <c r="U259" i="2"/>
  <c r="AE259" i="2" s="1"/>
  <c r="T259" i="2"/>
  <c r="S259" i="2"/>
  <c r="AD258" i="2"/>
  <c r="AC258" i="2"/>
  <c r="AB258" i="2"/>
  <c r="AA258" i="2"/>
  <c r="Z258" i="2"/>
  <c r="Y258" i="2"/>
  <c r="X258" i="2"/>
  <c r="W258" i="2"/>
  <c r="V258" i="2"/>
  <c r="U258" i="2"/>
  <c r="AE258" i="2" s="1"/>
  <c r="T258" i="2"/>
  <c r="S258" i="2"/>
  <c r="AD257" i="2"/>
  <c r="AC257" i="2"/>
  <c r="AB257" i="2"/>
  <c r="AA257" i="2"/>
  <c r="Z257" i="2"/>
  <c r="Y257" i="2"/>
  <c r="X257" i="2"/>
  <c r="W257" i="2"/>
  <c r="V257" i="2"/>
  <c r="U257" i="2"/>
  <c r="AE257" i="2" s="1"/>
  <c r="T257" i="2"/>
  <c r="S257" i="2"/>
  <c r="AD256" i="2"/>
  <c r="AC256" i="2"/>
  <c r="AB256" i="2"/>
  <c r="AA256" i="2"/>
  <c r="Z256" i="2"/>
  <c r="Y256" i="2"/>
  <c r="X256" i="2"/>
  <c r="W256" i="2"/>
  <c r="V256" i="2"/>
  <c r="U256" i="2"/>
  <c r="AE256" i="2" s="1"/>
  <c r="T256" i="2"/>
  <c r="S256" i="2"/>
  <c r="AD255" i="2"/>
  <c r="AC255" i="2"/>
  <c r="AB255" i="2"/>
  <c r="AA255" i="2"/>
  <c r="Z255" i="2"/>
  <c r="Y255" i="2"/>
  <c r="X255" i="2"/>
  <c r="W255" i="2"/>
  <c r="V255" i="2"/>
  <c r="U255" i="2"/>
  <c r="AE255" i="2" s="1"/>
  <c r="T255" i="2"/>
  <c r="S255" i="2"/>
  <c r="AD254" i="2"/>
  <c r="AC254" i="2"/>
  <c r="AB254" i="2"/>
  <c r="AA254" i="2"/>
  <c r="Z254" i="2"/>
  <c r="Y254" i="2"/>
  <c r="X254" i="2"/>
  <c r="W254" i="2"/>
  <c r="V254" i="2"/>
  <c r="U254" i="2"/>
  <c r="AE254" i="2" s="1"/>
  <c r="T254" i="2"/>
  <c r="S254" i="2"/>
  <c r="AD253" i="2"/>
  <c r="AC253" i="2"/>
  <c r="AB253" i="2"/>
  <c r="AA253" i="2"/>
  <c r="Z253" i="2"/>
  <c r="Y253" i="2"/>
  <c r="X253" i="2"/>
  <c r="W253" i="2"/>
  <c r="V253" i="2"/>
  <c r="U253" i="2"/>
  <c r="AE253" i="2" s="1"/>
  <c r="T253" i="2"/>
  <c r="S253" i="2"/>
  <c r="AD252" i="2"/>
  <c r="AC252" i="2"/>
  <c r="AB252" i="2"/>
  <c r="AA252" i="2"/>
  <c r="Z252" i="2"/>
  <c r="Y252" i="2"/>
  <c r="X252" i="2"/>
  <c r="W252" i="2"/>
  <c r="V252" i="2"/>
  <c r="U252" i="2"/>
  <c r="AE252" i="2" s="1"/>
  <c r="T252" i="2"/>
  <c r="S252" i="2"/>
  <c r="AD251" i="2"/>
  <c r="AC251" i="2"/>
  <c r="AB251" i="2"/>
  <c r="AA251" i="2"/>
  <c r="Z251" i="2"/>
  <c r="Y251" i="2"/>
  <c r="X251" i="2"/>
  <c r="W251" i="2"/>
  <c r="V251" i="2"/>
  <c r="U251" i="2"/>
  <c r="AE251" i="2" s="1"/>
  <c r="T251" i="2"/>
  <c r="S251" i="2"/>
  <c r="AD248" i="2"/>
  <c r="AC248" i="2"/>
  <c r="AB248" i="2"/>
  <c r="AA248" i="2"/>
  <c r="Z248" i="2"/>
  <c r="Y248" i="2"/>
  <c r="X248" i="2"/>
  <c r="W248" i="2"/>
  <c r="V248" i="2"/>
  <c r="U248" i="2"/>
  <c r="AE248" i="2" s="1"/>
  <c r="T248" i="2"/>
  <c r="S248" i="2"/>
  <c r="AD247" i="2"/>
  <c r="AC247" i="2"/>
  <c r="AB247" i="2"/>
  <c r="AA247" i="2"/>
  <c r="Z247" i="2"/>
  <c r="Y247" i="2"/>
  <c r="X247" i="2"/>
  <c r="W247" i="2"/>
  <c r="V247" i="2"/>
  <c r="U247" i="2"/>
  <c r="AE247" i="2" s="1"/>
  <c r="T247" i="2"/>
  <c r="S247" i="2"/>
  <c r="AD246" i="2"/>
  <c r="AC246" i="2"/>
  <c r="AB246" i="2"/>
  <c r="AA246" i="2"/>
  <c r="Z246" i="2"/>
  <c r="Y246" i="2"/>
  <c r="X246" i="2"/>
  <c r="W246" i="2"/>
  <c r="V246" i="2"/>
  <c r="U246" i="2"/>
  <c r="AE246" i="2" s="1"/>
  <c r="T246" i="2"/>
  <c r="S246" i="2"/>
  <c r="AD245" i="2"/>
  <c r="AC245" i="2"/>
  <c r="AB245" i="2"/>
  <c r="AA245" i="2"/>
  <c r="Z245" i="2"/>
  <c r="Y245" i="2"/>
  <c r="X245" i="2"/>
  <c r="W245" i="2"/>
  <c r="V245" i="2"/>
  <c r="U245" i="2"/>
  <c r="AE245" i="2" s="1"/>
  <c r="T245" i="2"/>
  <c r="S245" i="2"/>
  <c r="AD244" i="2"/>
  <c r="AC244" i="2"/>
  <c r="AB244" i="2"/>
  <c r="AA244" i="2"/>
  <c r="Z244" i="2"/>
  <c r="Y244" i="2"/>
  <c r="X244" i="2"/>
  <c r="W244" i="2"/>
  <c r="V244" i="2"/>
  <c r="U244" i="2"/>
  <c r="AE244" i="2" s="1"/>
  <c r="T244" i="2"/>
  <c r="S244" i="2"/>
  <c r="AD243" i="2"/>
  <c r="AC243" i="2"/>
  <c r="AB243" i="2"/>
  <c r="AA243" i="2"/>
  <c r="Z243" i="2"/>
  <c r="Y243" i="2"/>
  <c r="X243" i="2"/>
  <c r="W243" i="2"/>
  <c r="V243" i="2"/>
  <c r="U243" i="2"/>
  <c r="AE243" i="2" s="1"/>
  <c r="T243" i="2"/>
  <c r="S243" i="2"/>
  <c r="AD242" i="2"/>
  <c r="AC242" i="2"/>
  <c r="AB242" i="2"/>
  <c r="AA242" i="2"/>
  <c r="Z242" i="2"/>
  <c r="Y242" i="2"/>
  <c r="X242" i="2"/>
  <c r="W242" i="2"/>
  <c r="V242" i="2"/>
  <c r="U242" i="2"/>
  <c r="AE242" i="2" s="1"/>
  <c r="T242" i="2"/>
  <c r="S242" i="2"/>
  <c r="AD241" i="2"/>
  <c r="AC241" i="2"/>
  <c r="AB241" i="2"/>
  <c r="AA241" i="2"/>
  <c r="Z241" i="2"/>
  <c r="Y241" i="2"/>
  <c r="X241" i="2"/>
  <c r="W241" i="2"/>
  <c r="V241" i="2"/>
  <c r="U241" i="2"/>
  <c r="AE241" i="2" s="1"/>
  <c r="T241" i="2"/>
  <c r="S241" i="2"/>
  <c r="AD240" i="2"/>
  <c r="AC240" i="2"/>
  <c r="AB240" i="2"/>
  <c r="AA240" i="2"/>
  <c r="Z240" i="2"/>
  <c r="Y240" i="2"/>
  <c r="X240" i="2"/>
  <c r="W240" i="2"/>
  <c r="V240" i="2"/>
  <c r="U240" i="2"/>
  <c r="AE240" i="2" s="1"/>
  <c r="T240" i="2"/>
  <c r="S240" i="2"/>
  <c r="AD239" i="2"/>
  <c r="AC239" i="2"/>
  <c r="AB239" i="2"/>
  <c r="AA239" i="2"/>
  <c r="Z239" i="2"/>
  <c r="Y239" i="2"/>
  <c r="X239" i="2"/>
  <c r="W239" i="2"/>
  <c r="V239" i="2"/>
  <c r="U239" i="2"/>
  <c r="AE239" i="2" s="1"/>
  <c r="T239" i="2"/>
  <c r="S239" i="2"/>
  <c r="AD238" i="2"/>
  <c r="AC238" i="2"/>
  <c r="AB238" i="2"/>
  <c r="AA238" i="2"/>
  <c r="Z238" i="2"/>
  <c r="Y238" i="2"/>
  <c r="X238" i="2"/>
  <c r="W238" i="2"/>
  <c r="V238" i="2"/>
  <c r="U238" i="2"/>
  <c r="AE238" i="2" s="1"/>
  <c r="T238" i="2"/>
  <c r="S238" i="2"/>
  <c r="AD237" i="2"/>
  <c r="AC237" i="2"/>
  <c r="AB237" i="2"/>
  <c r="AA237" i="2"/>
  <c r="Z237" i="2"/>
  <c r="Y237" i="2"/>
  <c r="X237" i="2"/>
  <c r="W237" i="2"/>
  <c r="V237" i="2"/>
  <c r="U237" i="2"/>
  <c r="AE237" i="2" s="1"/>
  <c r="T237" i="2"/>
  <c r="S237" i="2"/>
  <c r="AD236" i="2"/>
  <c r="AC236" i="2"/>
  <c r="AB236" i="2"/>
  <c r="AA236" i="2"/>
  <c r="Z236" i="2"/>
  <c r="Y236" i="2"/>
  <c r="X236" i="2"/>
  <c r="W236" i="2"/>
  <c r="V236" i="2"/>
  <c r="U236" i="2"/>
  <c r="AE236" i="2" s="1"/>
  <c r="T236" i="2"/>
  <c r="S236" i="2"/>
  <c r="AD235" i="2"/>
  <c r="AC235" i="2"/>
  <c r="AB235" i="2"/>
  <c r="AA235" i="2"/>
  <c r="Z235" i="2"/>
  <c r="Y235" i="2"/>
  <c r="X235" i="2"/>
  <c r="W235" i="2"/>
  <c r="V235" i="2"/>
  <c r="U235" i="2"/>
  <c r="AE235" i="2" s="1"/>
  <c r="T235" i="2"/>
  <c r="S235" i="2"/>
  <c r="AD234" i="2"/>
  <c r="AC234" i="2"/>
  <c r="AB234" i="2"/>
  <c r="AA234" i="2"/>
  <c r="Z234" i="2"/>
  <c r="Y234" i="2"/>
  <c r="X234" i="2"/>
  <c r="W234" i="2"/>
  <c r="V234" i="2"/>
  <c r="U234" i="2"/>
  <c r="AE234" i="2" s="1"/>
  <c r="T234" i="2"/>
  <c r="S234" i="2"/>
  <c r="AD233" i="2"/>
  <c r="AC233" i="2"/>
  <c r="AB233" i="2"/>
  <c r="AA233" i="2"/>
  <c r="Z233" i="2"/>
  <c r="Y233" i="2"/>
  <c r="X233" i="2"/>
  <c r="W233" i="2"/>
  <c r="V233" i="2"/>
  <c r="U233" i="2"/>
  <c r="AE233" i="2" s="1"/>
  <c r="T233" i="2"/>
  <c r="S233" i="2"/>
  <c r="AD232" i="2"/>
  <c r="AC232" i="2"/>
  <c r="AB232" i="2"/>
  <c r="AA232" i="2"/>
  <c r="Z232" i="2"/>
  <c r="Y232" i="2"/>
  <c r="X232" i="2"/>
  <c r="W232" i="2"/>
  <c r="V232" i="2"/>
  <c r="U232" i="2"/>
  <c r="AE232" i="2" s="1"/>
  <c r="T232" i="2"/>
  <c r="S232" i="2"/>
  <c r="AD231" i="2"/>
  <c r="AC231" i="2"/>
  <c r="AB231" i="2"/>
  <c r="AA231" i="2"/>
  <c r="Z231" i="2"/>
  <c r="Y231" i="2"/>
  <c r="X231" i="2"/>
  <c r="W231" i="2"/>
  <c r="V231" i="2"/>
  <c r="U231" i="2"/>
  <c r="AE231" i="2" s="1"/>
  <c r="T231" i="2"/>
  <c r="S231" i="2"/>
  <c r="AD230" i="2"/>
  <c r="AC230" i="2"/>
  <c r="AB230" i="2"/>
  <c r="AA230" i="2"/>
  <c r="Z230" i="2"/>
  <c r="Y230" i="2"/>
  <c r="X230" i="2"/>
  <c r="W230" i="2"/>
  <c r="V230" i="2"/>
  <c r="U230" i="2"/>
  <c r="AE230" i="2" s="1"/>
  <c r="T230" i="2"/>
  <c r="S230" i="2"/>
  <c r="AD229" i="2"/>
  <c r="AC229" i="2"/>
  <c r="AB229" i="2"/>
  <c r="AA229" i="2"/>
  <c r="Z229" i="2"/>
  <c r="Y229" i="2"/>
  <c r="X229" i="2"/>
  <c r="W229" i="2"/>
  <c r="V229" i="2"/>
  <c r="U229" i="2"/>
  <c r="AE229" i="2" s="1"/>
  <c r="T229" i="2"/>
  <c r="S229" i="2"/>
  <c r="AD228" i="2"/>
  <c r="AC228" i="2"/>
  <c r="AB228" i="2"/>
  <c r="AA228" i="2"/>
  <c r="Z228" i="2"/>
  <c r="Y228" i="2"/>
  <c r="X228" i="2"/>
  <c r="W228" i="2"/>
  <c r="V228" i="2"/>
  <c r="U228" i="2"/>
  <c r="AE228" i="2" s="1"/>
  <c r="T228" i="2"/>
  <c r="S228" i="2"/>
  <c r="AD227" i="2"/>
  <c r="AC227" i="2"/>
  <c r="AB227" i="2"/>
  <c r="AA227" i="2"/>
  <c r="Z227" i="2"/>
  <c r="Y227" i="2"/>
  <c r="X227" i="2"/>
  <c r="W227" i="2"/>
  <c r="V227" i="2"/>
  <c r="U227" i="2"/>
  <c r="AE227" i="2" s="1"/>
  <c r="T227" i="2"/>
  <c r="S227" i="2"/>
  <c r="AD226" i="2"/>
  <c r="AC226" i="2"/>
  <c r="AB226" i="2"/>
  <c r="AA226" i="2"/>
  <c r="Z226" i="2"/>
  <c r="Y226" i="2"/>
  <c r="X226" i="2"/>
  <c r="W226" i="2"/>
  <c r="V226" i="2"/>
  <c r="U226" i="2"/>
  <c r="AE226" i="2" s="1"/>
  <c r="T226" i="2"/>
  <c r="S226" i="2"/>
  <c r="AD225" i="2"/>
  <c r="AC225" i="2"/>
  <c r="AB225" i="2"/>
  <c r="AA225" i="2"/>
  <c r="Z225" i="2"/>
  <c r="Y225" i="2"/>
  <c r="X225" i="2"/>
  <c r="W225" i="2"/>
  <c r="V225" i="2"/>
  <c r="U225" i="2"/>
  <c r="AE225" i="2" s="1"/>
  <c r="T225" i="2"/>
  <c r="S225" i="2"/>
  <c r="AD224" i="2"/>
  <c r="AC224" i="2"/>
  <c r="AB224" i="2"/>
  <c r="AA224" i="2"/>
  <c r="Z224" i="2"/>
  <c r="Y224" i="2"/>
  <c r="X224" i="2"/>
  <c r="W224" i="2"/>
  <c r="V224" i="2"/>
  <c r="U224" i="2"/>
  <c r="AE224" i="2" s="1"/>
  <c r="T224" i="2"/>
  <c r="S224" i="2"/>
  <c r="AD223" i="2"/>
  <c r="AC223" i="2"/>
  <c r="AB223" i="2"/>
  <c r="AA223" i="2"/>
  <c r="Z223" i="2"/>
  <c r="Y223" i="2"/>
  <c r="X223" i="2"/>
  <c r="W223" i="2"/>
  <c r="V223" i="2"/>
  <c r="U223" i="2"/>
  <c r="AE223" i="2" s="1"/>
  <c r="T223" i="2"/>
  <c r="S223" i="2"/>
  <c r="R249" i="2"/>
  <c r="Q249" i="2"/>
  <c r="P249" i="2"/>
  <c r="O249" i="2"/>
  <c r="N249" i="2"/>
  <c r="L249" i="2"/>
  <c r="K249" i="2"/>
  <c r="J249" i="2"/>
  <c r="I249" i="2"/>
  <c r="H249" i="2"/>
  <c r="T222" i="2"/>
  <c r="AD221" i="2"/>
  <c r="AC221" i="2"/>
  <c r="AB221" i="2"/>
  <c r="AA221" i="2"/>
  <c r="Z221" i="2"/>
  <c r="Y221" i="2"/>
  <c r="X221" i="2"/>
  <c r="W221" i="2"/>
  <c r="V221" i="2"/>
  <c r="U221" i="2"/>
  <c r="AE221" i="2" s="1"/>
  <c r="T221" i="2"/>
  <c r="S221" i="2"/>
  <c r="AD220" i="2"/>
  <c r="AC220" i="2"/>
  <c r="AB220" i="2"/>
  <c r="AA220" i="2"/>
  <c r="Z220" i="2"/>
  <c r="Y220" i="2"/>
  <c r="X220" i="2"/>
  <c r="W220" i="2"/>
  <c r="V220" i="2"/>
  <c r="U220" i="2"/>
  <c r="AE220" i="2" s="1"/>
  <c r="T220" i="2"/>
  <c r="S220" i="2"/>
  <c r="AD219" i="2"/>
  <c r="AC219" i="2"/>
  <c r="AB219" i="2"/>
  <c r="AA219" i="2"/>
  <c r="Z219" i="2"/>
  <c r="Y219" i="2"/>
  <c r="X219" i="2"/>
  <c r="W219" i="2"/>
  <c r="V219" i="2"/>
  <c r="U219" i="2"/>
  <c r="AE219" i="2" s="1"/>
  <c r="T219" i="2"/>
  <c r="S219" i="2"/>
  <c r="AD218" i="2"/>
  <c r="AC218" i="2"/>
  <c r="AB218" i="2"/>
  <c r="AA218" i="2"/>
  <c r="Z218" i="2"/>
  <c r="Y218" i="2"/>
  <c r="X218" i="2"/>
  <c r="W218" i="2"/>
  <c r="V218" i="2"/>
  <c r="U218" i="2"/>
  <c r="AE218" i="2" s="1"/>
  <c r="T218" i="2"/>
  <c r="S218" i="2"/>
  <c r="AD215" i="2"/>
  <c r="AC215" i="2"/>
  <c r="AB215" i="2"/>
  <c r="AA215" i="2"/>
  <c r="Z215" i="2"/>
  <c r="Y215" i="2"/>
  <c r="X215" i="2"/>
  <c r="W215" i="2"/>
  <c r="V215" i="2"/>
  <c r="U215" i="2"/>
  <c r="AE215" i="2" s="1"/>
  <c r="T215" i="2"/>
  <c r="S215" i="2"/>
  <c r="AD214" i="2"/>
  <c r="AC214" i="2"/>
  <c r="AB214" i="2"/>
  <c r="AA214" i="2"/>
  <c r="Z214" i="2"/>
  <c r="Y214" i="2"/>
  <c r="X214" i="2"/>
  <c r="W214" i="2"/>
  <c r="V214" i="2"/>
  <c r="U214" i="2"/>
  <c r="AE214" i="2" s="1"/>
  <c r="T214" i="2"/>
  <c r="S214" i="2"/>
  <c r="AD213" i="2"/>
  <c r="AC213" i="2"/>
  <c r="AB213" i="2"/>
  <c r="AA213" i="2"/>
  <c r="Z213" i="2"/>
  <c r="Y213" i="2"/>
  <c r="X213" i="2"/>
  <c r="W213" i="2"/>
  <c r="V213" i="2"/>
  <c r="U213" i="2"/>
  <c r="AE213" i="2" s="1"/>
  <c r="T213" i="2"/>
  <c r="S213" i="2"/>
  <c r="AD212" i="2"/>
  <c r="AC212" i="2"/>
  <c r="AB212" i="2"/>
  <c r="AA212" i="2"/>
  <c r="Z212" i="2"/>
  <c r="Y212" i="2"/>
  <c r="X212" i="2"/>
  <c r="W212" i="2"/>
  <c r="V212" i="2"/>
  <c r="U212" i="2"/>
  <c r="AE212" i="2" s="1"/>
  <c r="T212" i="2"/>
  <c r="S212" i="2"/>
  <c r="AD204" i="2"/>
  <c r="AC204" i="2"/>
  <c r="AB204" i="2"/>
  <c r="AA204" i="2"/>
  <c r="Z204" i="2"/>
  <c r="Y204" i="2"/>
  <c r="X204" i="2"/>
  <c r="W204" i="2"/>
  <c r="V204" i="2"/>
  <c r="U204" i="2"/>
  <c r="AE204" i="2" s="1"/>
  <c r="T204" i="2"/>
  <c r="S204" i="2"/>
  <c r="AD203" i="2"/>
  <c r="AC203" i="2"/>
  <c r="AB203" i="2"/>
  <c r="AA203" i="2"/>
  <c r="Z203" i="2"/>
  <c r="Y203" i="2"/>
  <c r="X203" i="2"/>
  <c r="W203" i="2"/>
  <c r="V203" i="2"/>
  <c r="U203" i="2"/>
  <c r="AE203" i="2" s="1"/>
  <c r="T203" i="2"/>
  <c r="S203" i="2"/>
  <c r="AD202" i="2"/>
  <c r="AC202" i="2"/>
  <c r="AB202" i="2"/>
  <c r="AA202" i="2"/>
  <c r="Z202" i="2"/>
  <c r="Y202" i="2"/>
  <c r="X202" i="2"/>
  <c r="W202" i="2"/>
  <c r="V202" i="2"/>
  <c r="U202" i="2"/>
  <c r="AE202" i="2" s="1"/>
  <c r="T202" i="2"/>
  <c r="S202" i="2"/>
  <c r="AD201" i="2"/>
  <c r="AC201" i="2"/>
  <c r="AB201" i="2"/>
  <c r="AA201" i="2"/>
  <c r="Z201" i="2"/>
  <c r="Y201" i="2"/>
  <c r="X201" i="2"/>
  <c r="W201" i="2"/>
  <c r="V201" i="2"/>
  <c r="U201" i="2"/>
  <c r="AE201" i="2" s="1"/>
  <c r="T201" i="2"/>
  <c r="S201" i="2"/>
  <c r="AD200" i="2"/>
  <c r="AC200" i="2"/>
  <c r="AB200" i="2"/>
  <c r="AA200" i="2"/>
  <c r="Z200" i="2"/>
  <c r="Y200" i="2"/>
  <c r="X200" i="2"/>
  <c r="W200" i="2"/>
  <c r="V200" i="2"/>
  <c r="U200" i="2"/>
  <c r="AE200" i="2" s="1"/>
  <c r="T200" i="2"/>
  <c r="S200" i="2"/>
  <c r="AD199" i="2"/>
  <c r="AC199" i="2"/>
  <c r="AB199" i="2"/>
  <c r="AA199" i="2"/>
  <c r="Z199" i="2"/>
  <c r="Y199" i="2"/>
  <c r="X199" i="2"/>
  <c r="W199" i="2"/>
  <c r="V199" i="2"/>
  <c r="U199" i="2"/>
  <c r="AE199" i="2" s="1"/>
  <c r="T199" i="2"/>
  <c r="S199" i="2"/>
  <c r="AD198" i="2"/>
  <c r="AC198" i="2"/>
  <c r="AB198" i="2"/>
  <c r="AA198" i="2"/>
  <c r="Z198" i="2"/>
  <c r="Y198" i="2"/>
  <c r="X198" i="2"/>
  <c r="W198" i="2"/>
  <c r="V198" i="2"/>
  <c r="U198" i="2"/>
  <c r="AE198" i="2" s="1"/>
  <c r="T198" i="2"/>
  <c r="S198" i="2"/>
  <c r="AD197" i="2"/>
  <c r="AC197" i="2"/>
  <c r="AB197" i="2"/>
  <c r="AA197" i="2"/>
  <c r="Z197" i="2"/>
  <c r="Y197" i="2"/>
  <c r="X197" i="2"/>
  <c r="W197" i="2"/>
  <c r="V197" i="2"/>
  <c r="U197" i="2"/>
  <c r="AE197" i="2" s="1"/>
  <c r="T197" i="2"/>
  <c r="S197" i="2"/>
  <c r="AD196" i="2"/>
  <c r="AC196" i="2"/>
  <c r="AB196" i="2"/>
  <c r="AA196" i="2"/>
  <c r="Z196" i="2"/>
  <c r="Y196" i="2"/>
  <c r="X196" i="2"/>
  <c r="W196" i="2"/>
  <c r="V196" i="2"/>
  <c r="U196" i="2"/>
  <c r="AE196" i="2" s="1"/>
  <c r="T196" i="2"/>
  <c r="S196" i="2"/>
  <c r="AD195" i="2"/>
  <c r="AC195" i="2"/>
  <c r="AB195" i="2"/>
  <c r="AA195" i="2"/>
  <c r="Z195" i="2"/>
  <c r="Y195" i="2"/>
  <c r="X195" i="2"/>
  <c r="W195" i="2"/>
  <c r="V195" i="2"/>
  <c r="U195" i="2"/>
  <c r="AE195" i="2" s="1"/>
  <c r="T195" i="2"/>
  <c r="S195" i="2"/>
  <c r="AD194" i="2"/>
  <c r="AC194" i="2"/>
  <c r="AB194" i="2"/>
  <c r="AA194" i="2"/>
  <c r="Z194" i="2"/>
  <c r="Y194" i="2"/>
  <c r="X194" i="2"/>
  <c r="W194" i="2"/>
  <c r="V194" i="2"/>
  <c r="U194" i="2"/>
  <c r="AE194" i="2" s="1"/>
  <c r="T194" i="2"/>
  <c r="S194" i="2"/>
  <c r="AD193" i="2"/>
  <c r="AC193" i="2"/>
  <c r="AB193" i="2"/>
  <c r="AA193" i="2"/>
  <c r="Z193" i="2"/>
  <c r="Y193" i="2"/>
  <c r="X193" i="2"/>
  <c r="W193" i="2"/>
  <c r="V193" i="2"/>
  <c r="U193" i="2"/>
  <c r="AE193" i="2" s="1"/>
  <c r="T193" i="2"/>
  <c r="S193" i="2"/>
  <c r="AD192" i="2"/>
  <c r="AC192" i="2"/>
  <c r="AB192" i="2"/>
  <c r="AA192" i="2"/>
  <c r="Z192" i="2"/>
  <c r="Y192" i="2"/>
  <c r="X192" i="2"/>
  <c r="W192" i="2"/>
  <c r="V192" i="2"/>
  <c r="U192" i="2"/>
  <c r="AE192" i="2" s="1"/>
  <c r="T192" i="2"/>
  <c r="S192" i="2"/>
  <c r="AD191" i="2"/>
  <c r="AC191" i="2"/>
  <c r="AB191" i="2"/>
  <c r="AA191" i="2"/>
  <c r="Z191" i="2"/>
  <c r="Y191" i="2"/>
  <c r="X191" i="2"/>
  <c r="W191" i="2"/>
  <c r="V191" i="2"/>
  <c r="U191" i="2"/>
  <c r="AE191" i="2" s="1"/>
  <c r="T191" i="2"/>
  <c r="S191" i="2"/>
  <c r="AD190" i="2"/>
  <c r="AC190" i="2"/>
  <c r="AB190" i="2"/>
  <c r="AA190" i="2"/>
  <c r="Z190" i="2"/>
  <c r="Y190" i="2"/>
  <c r="X190" i="2"/>
  <c r="W190" i="2"/>
  <c r="V190" i="2"/>
  <c r="U190" i="2"/>
  <c r="AE190" i="2" s="1"/>
  <c r="T190" i="2"/>
  <c r="S190" i="2"/>
  <c r="AD189" i="2"/>
  <c r="AC189" i="2"/>
  <c r="AB189" i="2"/>
  <c r="AA189" i="2"/>
  <c r="Z189" i="2"/>
  <c r="Y189" i="2"/>
  <c r="X189" i="2"/>
  <c r="W189" i="2"/>
  <c r="V189" i="2"/>
  <c r="U189" i="2"/>
  <c r="AE189" i="2" s="1"/>
  <c r="T189" i="2"/>
  <c r="S189" i="2"/>
  <c r="AD188" i="2"/>
  <c r="AC188" i="2"/>
  <c r="AB188" i="2"/>
  <c r="AA188" i="2"/>
  <c r="Z188" i="2"/>
  <c r="Y188" i="2"/>
  <c r="X188" i="2"/>
  <c r="W188" i="2"/>
  <c r="V188" i="2"/>
  <c r="U188" i="2"/>
  <c r="AE188" i="2" s="1"/>
  <c r="T188" i="2"/>
  <c r="S188" i="2"/>
  <c r="AD187" i="2"/>
  <c r="AC187" i="2"/>
  <c r="AB187" i="2"/>
  <c r="AA187" i="2"/>
  <c r="Z187" i="2"/>
  <c r="Y187" i="2"/>
  <c r="X187" i="2"/>
  <c r="W187" i="2"/>
  <c r="V187" i="2"/>
  <c r="U187" i="2"/>
  <c r="AE187" i="2" s="1"/>
  <c r="T187" i="2"/>
  <c r="S187" i="2"/>
  <c r="AD186" i="2"/>
  <c r="AC186" i="2"/>
  <c r="AB186" i="2"/>
  <c r="AA186" i="2"/>
  <c r="Z186" i="2"/>
  <c r="Y186" i="2"/>
  <c r="X186" i="2"/>
  <c r="W186" i="2"/>
  <c r="V186" i="2"/>
  <c r="U186" i="2"/>
  <c r="AE186" i="2" s="1"/>
  <c r="T186" i="2"/>
  <c r="S186" i="2"/>
  <c r="AD185" i="2"/>
  <c r="AC185" i="2"/>
  <c r="AB185" i="2"/>
  <c r="AA185" i="2"/>
  <c r="Z185" i="2"/>
  <c r="Y185" i="2"/>
  <c r="X185" i="2"/>
  <c r="W185" i="2"/>
  <c r="V185" i="2"/>
  <c r="U185" i="2"/>
  <c r="AE185" i="2" s="1"/>
  <c r="T185" i="2"/>
  <c r="S185" i="2"/>
  <c r="AD184" i="2"/>
  <c r="AC184" i="2"/>
  <c r="AB184" i="2"/>
  <c r="AA184" i="2"/>
  <c r="Z184" i="2"/>
  <c r="Y184" i="2"/>
  <c r="X184" i="2"/>
  <c r="W184" i="2"/>
  <c r="V184" i="2"/>
  <c r="U184" i="2"/>
  <c r="AE184" i="2" s="1"/>
  <c r="T184" i="2"/>
  <c r="S184" i="2"/>
  <c r="AD183" i="2"/>
  <c r="AC183" i="2"/>
  <c r="AB183" i="2"/>
  <c r="AA183" i="2"/>
  <c r="Z183" i="2"/>
  <c r="Y183" i="2"/>
  <c r="X183" i="2"/>
  <c r="W183" i="2"/>
  <c r="V183" i="2"/>
  <c r="U183" i="2"/>
  <c r="AE183" i="2" s="1"/>
  <c r="T183" i="2"/>
  <c r="S183" i="2"/>
  <c r="AD182" i="2"/>
  <c r="AC182" i="2"/>
  <c r="AB182" i="2"/>
  <c r="AA182" i="2"/>
  <c r="Z182" i="2"/>
  <c r="Y182" i="2"/>
  <c r="X182" i="2"/>
  <c r="W182" i="2"/>
  <c r="V182" i="2"/>
  <c r="U182" i="2"/>
  <c r="AE182" i="2" s="1"/>
  <c r="T182" i="2"/>
  <c r="S182" i="2"/>
  <c r="AD181" i="2"/>
  <c r="AC181" i="2"/>
  <c r="AB181" i="2"/>
  <c r="AA181" i="2"/>
  <c r="Z181" i="2"/>
  <c r="Y181" i="2"/>
  <c r="X181" i="2"/>
  <c r="W181" i="2"/>
  <c r="V181" i="2"/>
  <c r="U181" i="2"/>
  <c r="AE181" i="2" s="1"/>
  <c r="T181" i="2"/>
  <c r="S181" i="2"/>
  <c r="AD180" i="2"/>
  <c r="AC180" i="2"/>
  <c r="AB180" i="2"/>
  <c r="AA180" i="2"/>
  <c r="Z180" i="2"/>
  <c r="Y180" i="2"/>
  <c r="X180" i="2"/>
  <c r="W180" i="2"/>
  <c r="V180" i="2"/>
  <c r="U180" i="2"/>
  <c r="AE180" i="2" s="1"/>
  <c r="T180" i="2"/>
  <c r="S180" i="2"/>
  <c r="AD179" i="2"/>
  <c r="AC179" i="2"/>
  <c r="AB179" i="2"/>
  <c r="AA179" i="2"/>
  <c r="Z179" i="2"/>
  <c r="Y179" i="2"/>
  <c r="X179" i="2"/>
  <c r="W179" i="2"/>
  <c r="V179" i="2"/>
  <c r="U179" i="2"/>
  <c r="AE179" i="2" s="1"/>
  <c r="T179" i="2"/>
  <c r="S179" i="2"/>
  <c r="AD178" i="2"/>
  <c r="AC178" i="2"/>
  <c r="AB178" i="2"/>
  <c r="AA178" i="2"/>
  <c r="Z178" i="2"/>
  <c r="Y178" i="2"/>
  <c r="X178" i="2"/>
  <c r="W178" i="2"/>
  <c r="V178" i="2"/>
  <c r="U178" i="2"/>
  <c r="AE178" i="2" s="1"/>
  <c r="T178" i="2"/>
  <c r="S178" i="2"/>
  <c r="AD177" i="2"/>
  <c r="AC177" i="2"/>
  <c r="AB177" i="2"/>
  <c r="AA177" i="2"/>
  <c r="Z177" i="2"/>
  <c r="Y177" i="2"/>
  <c r="X177" i="2"/>
  <c r="W177" i="2"/>
  <c r="V177" i="2"/>
  <c r="U177" i="2"/>
  <c r="AE177" i="2" s="1"/>
  <c r="T177" i="2"/>
  <c r="S177" i="2"/>
  <c r="AD176" i="2"/>
  <c r="AC176" i="2"/>
  <c r="AB176" i="2"/>
  <c r="AA176" i="2"/>
  <c r="Z176" i="2"/>
  <c r="Y176" i="2"/>
  <c r="X176" i="2"/>
  <c r="W176" i="2"/>
  <c r="V176" i="2"/>
  <c r="U176" i="2"/>
  <c r="AE176" i="2" s="1"/>
  <c r="T176" i="2"/>
  <c r="S176" i="2"/>
  <c r="AD175" i="2"/>
  <c r="AC175" i="2"/>
  <c r="AB175" i="2"/>
  <c r="AA175" i="2"/>
  <c r="Z175" i="2"/>
  <c r="Y175" i="2"/>
  <c r="X175" i="2"/>
  <c r="W175" i="2"/>
  <c r="V175" i="2"/>
  <c r="U175" i="2"/>
  <c r="AE175" i="2" s="1"/>
  <c r="T175" i="2"/>
  <c r="S175" i="2"/>
  <c r="AD174" i="2"/>
  <c r="AC174" i="2"/>
  <c r="AB174" i="2"/>
  <c r="AA174" i="2"/>
  <c r="Z174" i="2"/>
  <c r="Y174" i="2"/>
  <c r="X174" i="2"/>
  <c r="W174" i="2"/>
  <c r="V174" i="2"/>
  <c r="U174" i="2"/>
  <c r="AE174" i="2" s="1"/>
  <c r="T174" i="2"/>
  <c r="S174" i="2"/>
  <c r="AD173" i="2"/>
  <c r="AC173" i="2"/>
  <c r="AB173" i="2"/>
  <c r="AA173" i="2"/>
  <c r="Z173" i="2"/>
  <c r="Y173" i="2"/>
  <c r="X173" i="2"/>
  <c r="W173" i="2"/>
  <c r="V173" i="2"/>
  <c r="U173" i="2"/>
  <c r="AE173" i="2" s="1"/>
  <c r="T173" i="2"/>
  <c r="S173" i="2"/>
  <c r="AD172" i="2"/>
  <c r="AC172" i="2"/>
  <c r="AB172" i="2"/>
  <c r="AA172" i="2"/>
  <c r="Z172" i="2"/>
  <c r="Y172" i="2"/>
  <c r="X172" i="2"/>
  <c r="W172" i="2"/>
  <c r="V172" i="2"/>
  <c r="U172" i="2"/>
  <c r="AE172" i="2" s="1"/>
  <c r="T172" i="2"/>
  <c r="S172" i="2"/>
  <c r="AD171" i="2"/>
  <c r="AC171" i="2"/>
  <c r="AB171" i="2"/>
  <c r="AA171" i="2"/>
  <c r="Z171" i="2"/>
  <c r="Y171" i="2"/>
  <c r="X171" i="2"/>
  <c r="W171" i="2"/>
  <c r="V171" i="2"/>
  <c r="U171" i="2"/>
  <c r="AE171" i="2" s="1"/>
  <c r="T171" i="2"/>
  <c r="S171" i="2"/>
  <c r="AD170" i="2"/>
  <c r="AC170" i="2"/>
  <c r="AB170" i="2"/>
  <c r="AA170" i="2"/>
  <c r="Z170" i="2"/>
  <c r="Y170" i="2"/>
  <c r="X170" i="2"/>
  <c r="W170" i="2"/>
  <c r="V170" i="2"/>
  <c r="U170" i="2"/>
  <c r="AE170" i="2" s="1"/>
  <c r="T170" i="2"/>
  <c r="S170" i="2"/>
  <c r="AD169" i="2"/>
  <c r="AC169" i="2"/>
  <c r="AB169" i="2"/>
  <c r="AA169" i="2"/>
  <c r="Z169" i="2"/>
  <c r="Y169" i="2"/>
  <c r="X169" i="2"/>
  <c r="W169" i="2"/>
  <c r="V169" i="2"/>
  <c r="U169" i="2"/>
  <c r="AE169" i="2" s="1"/>
  <c r="T169" i="2"/>
  <c r="S169" i="2"/>
  <c r="AD168" i="2"/>
  <c r="AC168" i="2"/>
  <c r="AB168" i="2"/>
  <c r="AA168" i="2"/>
  <c r="Z168" i="2"/>
  <c r="Y168" i="2"/>
  <c r="X168" i="2"/>
  <c r="W168" i="2"/>
  <c r="V168" i="2"/>
  <c r="U168" i="2"/>
  <c r="AE168" i="2" s="1"/>
  <c r="T168" i="2"/>
  <c r="S168" i="2"/>
  <c r="AD167" i="2"/>
  <c r="AC167" i="2"/>
  <c r="AB167" i="2"/>
  <c r="AA167" i="2"/>
  <c r="Z167" i="2"/>
  <c r="Y167" i="2"/>
  <c r="X167" i="2"/>
  <c r="W167" i="2"/>
  <c r="V167" i="2"/>
  <c r="U167" i="2"/>
  <c r="AE167" i="2" s="1"/>
  <c r="T167" i="2"/>
  <c r="S167" i="2"/>
  <c r="AD166" i="2"/>
  <c r="AC166" i="2"/>
  <c r="AB166" i="2"/>
  <c r="AA166" i="2"/>
  <c r="Z166" i="2"/>
  <c r="Y166" i="2"/>
  <c r="X166" i="2"/>
  <c r="W166" i="2"/>
  <c r="V166" i="2"/>
  <c r="U166" i="2"/>
  <c r="AE166" i="2" s="1"/>
  <c r="T166" i="2"/>
  <c r="S166" i="2"/>
  <c r="AD165" i="2"/>
  <c r="AC165" i="2"/>
  <c r="AB165" i="2"/>
  <c r="AA165" i="2"/>
  <c r="Z165" i="2"/>
  <c r="Y165" i="2"/>
  <c r="X165" i="2"/>
  <c r="W165" i="2"/>
  <c r="V165" i="2"/>
  <c r="U165" i="2"/>
  <c r="AE165" i="2" s="1"/>
  <c r="T165" i="2"/>
  <c r="S165" i="2"/>
  <c r="AD164" i="2"/>
  <c r="AC164" i="2"/>
  <c r="AB164" i="2"/>
  <c r="AA164" i="2"/>
  <c r="Z164" i="2"/>
  <c r="Y164" i="2"/>
  <c r="X164" i="2"/>
  <c r="W164" i="2"/>
  <c r="V164" i="2"/>
  <c r="U164" i="2"/>
  <c r="AE164" i="2" s="1"/>
  <c r="T164" i="2"/>
  <c r="S164" i="2"/>
  <c r="AD163" i="2"/>
  <c r="AC163" i="2"/>
  <c r="AB163" i="2"/>
  <c r="AA163" i="2"/>
  <c r="Z163" i="2"/>
  <c r="Y163" i="2"/>
  <c r="X163" i="2"/>
  <c r="W163" i="2"/>
  <c r="V163" i="2"/>
  <c r="U163" i="2"/>
  <c r="AE163" i="2" s="1"/>
  <c r="T163" i="2"/>
  <c r="S163" i="2"/>
  <c r="AD162" i="2"/>
  <c r="AC162" i="2"/>
  <c r="AB162" i="2"/>
  <c r="AA162" i="2"/>
  <c r="Z162" i="2"/>
  <c r="Y162" i="2"/>
  <c r="X162" i="2"/>
  <c r="W162" i="2"/>
  <c r="V162" i="2"/>
  <c r="U162" i="2"/>
  <c r="AE162" i="2" s="1"/>
  <c r="T162" i="2"/>
  <c r="S162" i="2"/>
  <c r="AD161" i="2"/>
  <c r="AC161" i="2"/>
  <c r="AB161" i="2"/>
  <c r="AA161" i="2"/>
  <c r="Z161" i="2"/>
  <c r="Y161" i="2"/>
  <c r="X161" i="2"/>
  <c r="W161" i="2"/>
  <c r="V161" i="2"/>
  <c r="U161" i="2"/>
  <c r="AE161" i="2" s="1"/>
  <c r="T161" i="2"/>
  <c r="S161" i="2"/>
  <c r="AD160" i="2"/>
  <c r="AC160" i="2"/>
  <c r="AB160" i="2"/>
  <c r="AA160" i="2"/>
  <c r="Z160" i="2"/>
  <c r="Y160" i="2"/>
  <c r="X160" i="2"/>
  <c r="W160" i="2"/>
  <c r="V160" i="2"/>
  <c r="U160" i="2"/>
  <c r="AE160" i="2" s="1"/>
  <c r="T160" i="2"/>
  <c r="S160" i="2"/>
  <c r="AD159" i="2"/>
  <c r="AC159" i="2"/>
  <c r="AB159" i="2"/>
  <c r="AA159" i="2"/>
  <c r="Z159" i="2"/>
  <c r="Y159" i="2"/>
  <c r="X159" i="2"/>
  <c r="W159" i="2"/>
  <c r="V159" i="2"/>
  <c r="U159" i="2"/>
  <c r="AE159" i="2" s="1"/>
  <c r="T159" i="2"/>
  <c r="S159" i="2"/>
  <c r="AD158" i="2"/>
  <c r="AC158" i="2"/>
  <c r="AB158" i="2"/>
  <c r="AA158" i="2"/>
  <c r="Z158" i="2"/>
  <c r="Y158" i="2"/>
  <c r="X158" i="2"/>
  <c r="W158" i="2"/>
  <c r="V158" i="2"/>
  <c r="U158" i="2"/>
  <c r="AE158" i="2" s="1"/>
  <c r="T158" i="2"/>
  <c r="S158" i="2"/>
  <c r="X157" i="2"/>
  <c r="W157" i="2"/>
  <c r="V157" i="2"/>
  <c r="U157" i="2"/>
  <c r="AE157" i="2" s="1"/>
  <c r="T157" i="2"/>
  <c r="S157" i="2"/>
  <c r="M249" i="2"/>
  <c r="AD156" i="2"/>
  <c r="AC156" i="2"/>
  <c r="AB156" i="2"/>
  <c r="AA156" i="2"/>
  <c r="Z156" i="2"/>
  <c r="Y156" i="2"/>
  <c r="X156" i="2"/>
  <c r="W156" i="2"/>
  <c r="V156" i="2"/>
  <c r="U156" i="2"/>
  <c r="AE156" i="2" s="1"/>
  <c r="T156" i="2"/>
  <c r="S156" i="2"/>
  <c r="AD155" i="2"/>
  <c r="AC155" i="2"/>
  <c r="AB155" i="2"/>
  <c r="AA155" i="2"/>
  <c r="Z155" i="2"/>
  <c r="Y155" i="2"/>
  <c r="X155" i="2"/>
  <c r="W155" i="2"/>
  <c r="V155" i="2"/>
  <c r="U155" i="2"/>
  <c r="AE155" i="2" s="1"/>
  <c r="T155" i="2"/>
  <c r="S155" i="2"/>
  <c r="AD154" i="2"/>
  <c r="AC154" i="2"/>
  <c r="AB154" i="2"/>
  <c r="AA154" i="2"/>
  <c r="Z154" i="2"/>
  <c r="Y154" i="2"/>
  <c r="X154" i="2"/>
  <c r="W154" i="2"/>
  <c r="V154" i="2"/>
  <c r="U154" i="2"/>
  <c r="AE154" i="2" s="1"/>
  <c r="T154" i="2"/>
  <c r="S154" i="2"/>
  <c r="AD153" i="2"/>
  <c r="AC153" i="2"/>
  <c r="AB153" i="2"/>
  <c r="AA153" i="2"/>
  <c r="Z153" i="2"/>
  <c r="Y153" i="2"/>
  <c r="X153" i="2"/>
  <c r="W153" i="2"/>
  <c r="V153" i="2"/>
  <c r="U153" i="2"/>
  <c r="AE153" i="2" s="1"/>
  <c r="T153" i="2"/>
  <c r="S153" i="2"/>
  <c r="AD152" i="2"/>
  <c r="AC152" i="2"/>
  <c r="AB152" i="2"/>
  <c r="AA152" i="2"/>
  <c r="Z152" i="2"/>
  <c r="Y152" i="2"/>
  <c r="X152" i="2"/>
  <c r="W152" i="2"/>
  <c r="V152" i="2"/>
  <c r="U152" i="2"/>
  <c r="AE152" i="2" s="1"/>
  <c r="T152" i="2"/>
  <c r="S152" i="2"/>
  <c r="AD151" i="2"/>
  <c r="AC151" i="2"/>
  <c r="AB151" i="2"/>
  <c r="AA151" i="2"/>
  <c r="Z151" i="2"/>
  <c r="Y151" i="2"/>
  <c r="X151" i="2"/>
  <c r="W151" i="2"/>
  <c r="V151" i="2"/>
  <c r="U151" i="2"/>
  <c r="AE151" i="2" s="1"/>
  <c r="T151" i="2"/>
  <c r="S151" i="2"/>
  <c r="AD150" i="2"/>
  <c r="AC150" i="2"/>
  <c r="AB150" i="2"/>
  <c r="AA150" i="2"/>
  <c r="Z150" i="2"/>
  <c r="Y150" i="2"/>
  <c r="X150" i="2"/>
  <c r="W150" i="2"/>
  <c r="V150" i="2"/>
  <c r="U150" i="2"/>
  <c r="AE150" i="2" s="1"/>
  <c r="T150" i="2"/>
  <c r="S150" i="2"/>
  <c r="AD149" i="2"/>
  <c r="AC149" i="2"/>
  <c r="AB149" i="2"/>
  <c r="AA149" i="2"/>
  <c r="Z149" i="2"/>
  <c r="Y149" i="2"/>
  <c r="X149" i="2"/>
  <c r="W149" i="2"/>
  <c r="V149" i="2"/>
  <c r="U149" i="2"/>
  <c r="AE149" i="2" s="1"/>
  <c r="T149" i="2"/>
  <c r="S149" i="2"/>
  <c r="AD148" i="2"/>
  <c r="AC148" i="2"/>
  <c r="AB148" i="2"/>
  <c r="AA148" i="2"/>
  <c r="Z148" i="2"/>
  <c r="Y148" i="2"/>
  <c r="X148" i="2"/>
  <c r="W148" i="2"/>
  <c r="V148" i="2"/>
  <c r="U148" i="2"/>
  <c r="AE148" i="2" s="1"/>
  <c r="T148" i="2"/>
  <c r="S148" i="2"/>
  <c r="AD147" i="2"/>
  <c r="AC147" i="2"/>
  <c r="AB147" i="2"/>
  <c r="AA147" i="2"/>
  <c r="Z147" i="2"/>
  <c r="Y147" i="2"/>
  <c r="X147" i="2"/>
  <c r="W147" i="2"/>
  <c r="V147" i="2"/>
  <c r="U147" i="2"/>
  <c r="AE147" i="2" s="1"/>
  <c r="T147" i="2"/>
  <c r="S147" i="2"/>
  <c r="AD146" i="2"/>
  <c r="AC146" i="2"/>
  <c r="AB146" i="2"/>
  <c r="AA146" i="2"/>
  <c r="Z146" i="2"/>
  <c r="Y146" i="2"/>
  <c r="X146" i="2"/>
  <c r="W146" i="2"/>
  <c r="V146" i="2"/>
  <c r="U146" i="2"/>
  <c r="AE146" i="2" s="1"/>
  <c r="T146" i="2"/>
  <c r="S146" i="2"/>
  <c r="AD145" i="2"/>
  <c r="AC145" i="2"/>
  <c r="AB145" i="2"/>
  <c r="AA145" i="2"/>
  <c r="Z145" i="2"/>
  <c r="Y145" i="2"/>
  <c r="X145" i="2"/>
  <c r="W145" i="2"/>
  <c r="V145" i="2"/>
  <c r="U145" i="2"/>
  <c r="AE145" i="2" s="1"/>
  <c r="T145" i="2"/>
  <c r="S145" i="2"/>
  <c r="AD144" i="2"/>
  <c r="AC144" i="2"/>
  <c r="AB144" i="2"/>
  <c r="AA144" i="2"/>
  <c r="Z144" i="2"/>
  <c r="Y144" i="2"/>
  <c r="X144" i="2"/>
  <c r="W144" i="2"/>
  <c r="V144" i="2"/>
  <c r="U144" i="2"/>
  <c r="AE144" i="2" s="1"/>
  <c r="T144" i="2"/>
  <c r="S144" i="2"/>
  <c r="AD141" i="2"/>
  <c r="AC141" i="2"/>
  <c r="AB141" i="2"/>
  <c r="AA141" i="2"/>
  <c r="Z141" i="2"/>
  <c r="Y141" i="2"/>
  <c r="X141" i="2"/>
  <c r="W141" i="2"/>
  <c r="V141" i="2"/>
  <c r="U141" i="2"/>
  <c r="AE141" i="2" s="1"/>
  <c r="T141" i="2"/>
  <c r="S141" i="2"/>
  <c r="S140" i="2"/>
  <c r="S139" i="2"/>
  <c r="AD135" i="2"/>
  <c r="AC135" i="2"/>
  <c r="AB135" i="2"/>
  <c r="AA135" i="2"/>
  <c r="Z135" i="2"/>
  <c r="Y135" i="2"/>
  <c r="X135" i="2"/>
  <c r="W135" i="2"/>
  <c r="V135" i="2"/>
  <c r="U135" i="2"/>
  <c r="AE135" i="2" s="1"/>
  <c r="T135" i="2"/>
  <c r="S135" i="2"/>
  <c r="AD134" i="2"/>
  <c r="AC134" i="2"/>
  <c r="AB134" i="2"/>
  <c r="AA134" i="2"/>
  <c r="Z134" i="2"/>
  <c r="Y134" i="2"/>
  <c r="X134" i="2"/>
  <c r="W134" i="2"/>
  <c r="V134" i="2"/>
  <c r="U134" i="2"/>
  <c r="AE134" i="2" s="1"/>
  <c r="T134" i="2"/>
  <c r="S134" i="2"/>
  <c r="AD133" i="2"/>
  <c r="AC133" i="2"/>
  <c r="AB133" i="2"/>
  <c r="AA133" i="2"/>
  <c r="Z133" i="2"/>
  <c r="Y133" i="2"/>
  <c r="X133" i="2"/>
  <c r="W133" i="2"/>
  <c r="V133" i="2"/>
  <c r="U133" i="2"/>
  <c r="AE133" i="2" s="1"/>
  <c r="T133" i="2"/>
  <c r="S133" i="2"/>
  <c r="AD132" i="2"/>
  <c r="AC132" i="2"/>
  <c r="AB132" i="2"/>
  <c r="AA132" i="2"/>
  <c r="Z132" i="2"/>
  <c r="Y132" i="2"/>
  <c r="X132" i="2"/>
  <c r="W132" i="2"/>
  <c r="V132" i="2"/>
  <c r="U132" i="2"/>
  <c r="AE132" i="2" s="1"/>
  <c r="T132" i="2"/>
  <c r="S132" i="2"/>
  <c r="AD131" i="2"/>
  <c r="AC131" i="2"/>
  <c r="AB131" i="2"/>
  <c r="AA131" i="2"/>
  <c r="Z131" i="2"/>
  <c r="Y131" i="2"/>
  <c r="X131" i="2"/>
  <c r="W131" i="2"/>
  <c r="V131" i="2"/>
  <c r="U131" i="2"/>
  <c r="AE131" i="2" s="1"/>
  <c r="T131" i="2"/>
  <c r="S131" i="2"/>
  <c r="AD130" i="2"/>
  <c r="AC130" i="2"/>
  <c r="AB130" i="2"/>
  <c r="AA130" i="2"/>
  <c r="Z130" i="2"/>
  <c r="Y130" i="2"/>
  <c r="X130" i="2"/>
  <c r="W130" i="2"/>
  <c r="V130" i="2"/>
  <c r="U130" i="2"/>
  <c r="AE130" i="2" s="1"/>
  <c r="T130" i="2"/>
  <c r="S130" i="2"/>
  <c r="AD129" i="2"/>
  <c r="AC129" i="2"/>
  <c r="AB129" i="2"/>
  <c r="AA129" i="2"/>
  <c r="Z129" i="2"/>
  <c r="Y129" i="2"/>
  <c r="X129" i="2"/>
  <c r="W129" i="2"/>
  <c r="V129" i="2"/>
  <c r="U129" i="2"/>
  <c r="AE129" i="2" s="1"/>
  <c r="T129" i="2"/>
  <c r="S129" i="2"/>
  <c r="AD128" i="2"/>
  <c r="AC128" i="2"/>
  <c r="AB128" i="2"/>
  <c r="AA128" i="2"/>
  <c r="Z128" i="2"/>
  <c r="Y128" i="2"/>
  <c r="X128" i="2"/>
  <c r="W128" i="2"/>
  <c r="V128" i="2"/>
  <c r="U128" i="2"/>
  <c r="AE128" i="2" s="1"/>
  <c r="T128" i="2"/>
  <c r="S128" i="2"/>
  <c r="AD127" i="2"/>
  <c r="AC127" i="2"/>
  <c r="AB127" i="2"/>
  <c r="AA127" i="2"/>
  <c r="Z127" i="2"/>
  <c r="Y127" i="2"/>
  <c r="X127" i="2"/>
  <c r="W127" i="2"/>
  <c r="V127" i="2"/>
  <c r="U127" i="2"/>
  <c r="AE127" i="2" s="1"/>
  <c r="T127" i="2"/>
  <c r="S127" i="2"/>
  <c r="AD126" i="2"/>
  <c r="AC126" i="2"/>
  <c r="AB126" i="2"/>
  <c r="AA126" i="2"/>
  <c r="Z126" i="2"/>
  <c r="Y126" i="2"/>
  <c r="X126" i="2"/>
  <c r="W126" i="2"/>
  <c r="V126" i="2"/>
  <c r="U126" i="2"/>
  <c r="AE126" i="2" s="1"/>
  <c r="T126" i="2"/>
  <c r="S126" i="2"/>
  <c r="AD125" i="2"/>
  <c r="AC125" i="2"/>
  <c r="AB125" i="2"/>
  <c r="AA125" i="2"/>
  <c r="Z125" i="2"/>
  <c r="Y125" i="2"/>
  <c r="X125" i="2"/>
  <c r="W125" i="2"/>
  <c r="V125" i="2"/>
  <c r="U125" i="2"/>
  <c r="AE125" i="2" s="1"/>
  <c r="T125" i="2"/>
  <c r="S125" i="2"/>
  <c r="AD124" i="2"/>
  <c r="AC124" i="2"/>
  <c r="AB124" i="2"/>
  <c r="AA124" i="2"/>
  <c r="Z124" i="2"/>
  <c r="Y124" i="2"/>
  <c r="X124" i="2"/>
  <c r="W124" i="2"/>
  <c r="V124" i="2"/>
  <c r="U124" i="2"/>
  <c r="AE124" i="2" s="1"/>
  <c r="T124" i="2"/>
  <c r="S124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2" i="2"/>
  <c r="C61" i="2"/>
  <c r="L94" i="2"/>
  <c r="S36" i="2"/>
  <c r="AD34" i="2"/>
  <c r="AC34" i="2"/>
  <c r="AB34" i="2"/>
  <c r="AA34" i="2"/>
  <c r="Z34" i="2"/>
  <c r="Y34" i="2"/>
  <c r="X34" i="2"/>
  <c r="W34" i="2"/>
  <c r="V34" i="2"/>
  <c r="U34" i="2"/>
  <c r="AE34" i="2" s="1"/>
  <c r="T34" i="2"/>
  <c r="S34" i="2"/>
  <c r="AD32" i="2"/>
  <c r="AC32" i="2"/>
  <c r="AB32" i="2"/>
  <c r="AA32" i="2"/>
  <c r="Z32" i="2"/>
  <c r="Y32" i="2"/>
  <c r="X32" i="2"/>
  <c r="W32" i="2"/>
  <c r="V32" i="2"/>
  <c r="U32" i="2"/>
  <c r="AE32" i="2" s="1"/>
  <c r="T32" i="2"/>
  <c r="S32" i="2"/>
  <c r="Q143" i="2"/>
  <c r="N143" i="2"/>
  <c r="S30" i="2"/>
  <c r="S123" i="2"/>
  <c r="R122" i="2"/>
  <c r="Q122" i="2"/>
  <c r="P122" i="2"/>
  <c r="O122" i="2"/>
  <c r="N122" i="2"/>
  <c r="M122" i="2"/>
  <c r="L122" i="2"/>
  <c r="K122" i="2"/>
  <c r="J122" i="2"/>
  <c r="I122" i="2"/>
  <c r="H122" i="2"/>
  <c r="G122" i="2"/>
  <c r="R121" i="2"/>
  <c r="Q121" i="2"/>
  <c r="O121" i="2"/>
  <c r="N121" i="2"/>
  <c r="M121" i="2"/>
  <c r="L121" i="2"/>
  <c r="K121" i="2"/>
  <c r="J121" i="2"/>
  <c r="I121" i="2"/>
  <c r="G121" i="2"/>
  <c r="R120" i="2"/>
  <c r="Q120" i="2"/>
  <c r="P120" i="2"/>
  <c r="O120" i="2"/>
  <c r="N120" i="2"/>
  <c r="M120" i="2"/>
  <c r="K120" i="2"/>
  <c r="J120" i="2"/>
  <c r="I120" i="2"/>
  <c r="H120" i="2"/>
  <c r="G120" i="2"/>
  <c r="R119" i="2"/>
  <c r="Q119" i="2"/>
  <c r="P119" i="2"/>
  <c r="O119" i="2"/>
  <c r="N119" i="2"/>
  <c r="M119" i="2"/>
  <c r="L119" i="2"/>
  <c r="K119" i="2"/>
  <c r="J119" i="2"/>
  <c r="I119" i="2"/>
  <c r="H119" i="2"/>
  <c r="G119" i="2"/>
  <c r="O70" i="2"/>
  <c r="G70" i="2"/>
  <c r="S9" i="2"/>
  <c r="O68" i="2"/>
  <c r="N68" i="2"/>
  <c r="G68" i="2"/>
  <c r="O66" i="2"/>
  <c r="N66" i="2"/>
  <c r="G66" i="2"/>
  <c r="L120" i="2" l="1"/>
  <c r="H121" i="2"/>
  <c r="P121" i="2"/>
  <c r="AL50" i="3"/>
  <c r="AK100" i="3"/>
  <c r="AF262" i="2"/>
  <c r="AI262" i="2" s="1"/>
  <c r="G72" i="2"/>
  <c r="O72" i="2"/>
  <c r="P47" i="2"/>
  <c r="P98" i="2" s="1"/>
  <c r="P96" i="2"/>
  <c r="G47" i="2"/>
  <c r="G98" i="2" s="1"/>
  <c r="G96" i="2"/>
  <c r="O47" i="2"/>
  <c r="O98" i="2" s="1"/>
  <c r="O96" i="2"/>
  <c r="K97" i="2"/>
  <c r="L97" i="2"/>
  <c r="I47" i="2"/>
  <c r="I98" i="2" s="1"/>
  <c r="I96" i="2"/>
  <c r="Q96" i="2"/>
  <c r="M97" i="2"/>
  <c r="J47" i="2"/>
  <c r="J98" i="2" s="1"/>
  <c r="J96" i="2"/>
  <c r="R47" i="2"/>
  <c r="R98" i="2" s="1"/>
  <c r="R96" i="2"/>
  <c r="N97" i="2"/>
  <c r="K47" i="2"/>
  <c r="K98" i="2" s="1"/>
  <c r="K96" i="2"/>
  <c r="G97" i="2"/>
  <c r="O97" i="2"/>
  <c r="H47" i="2"/>
  <c r="H98" i="2" s="1"/>
  <c r="H96" i="2"/>
  <c r="L47" i="2"/>
  <c r="L98" i="2" s="1"/>
  <c r="L96" i="2"/>
  <c r="H97" i="2"/>
  <c r="P97" i="2"/>
  <c r="M47" i="2"/>
  <c r="M98" i="2" s="1"/>
  <c r="M96" i="2"/>
  <c r="I97" i="2"/>
  <c r="Q97" i="2"/>
  <c r="N47" i="2"/>
  <c r="N98" i="2" s="1"/>
  <c r="N96" i="2"/>
  <c r="J97" i="2"/>
  <c r="R97" i="2"/>
  <c r="T20" i="2"/>
  <c r="AF128" i="2"/>
  <c r="AG128" i="2" s="1"/>
  <c r="AH128" i="2" s="1"/>
  <c r="AJ128" i="2" s="1"/>
  <c r="AF195" i="2"/>
  <c r="AG195" i="2" s="1"/>
  <c r="AF203" i="2"/>
  <c r="AF174" i="2"/>
  <c r="AF204" i="2"/>
  <c r="AG204" i="2" s="1"/>
  <c r="AH204" i="2" s="1"/>
  <c r="AF213" i="2"/>
  <c r="AG213" i="2" s="1"/>
  <c r="AH213" i="2" s="1"/>
  <c r="AJ213" i="2" s="1"/>
  <c r="AF215" i="2"/>
  <c r="AG215" i="2" s="1"/>
  <c r="AF126" i="2"/>
  <c r="AI126" i="2" s="1"/>
  <c r="AF183" i="2"/>
  <c r="AI183" i="2" s="1"/>
  <c r="AF185" i="2"/>
  <c r="AI185" i="2" s="1"/>
  <c r="Q46" i="2"/>
  <c r="Q47" i="2"/>
  <c r="Q98" i="2" s="1"/>
  <c r="AF190" i="2"/>
  <c r="AG190" i="2" s="1"/>
  <c r="AH190" i="2" s="1"/>
  <c r="AJ190" i="2" s="1"/>
  <c r="AF196" i="2"/>
  <c r="AG196" i="2" s="1"/>
  <c r="AH196" i="2" s="1"/>
  <c r="AJ196" i="2" s="1"/>
  <c r="AF218" i="2"/>
  <c r="AG218" i="2" s="1"/>
  <c r="AH218" i="2" s="1"/>
  <c r="AJ218" i="2" s="1"/>
  <c r="H81" i="2"/>
  <c r="P81" i="2"/>
  <c r="AG203" i="2"/>
  <c r="AH203" i="2" s="1"/>
  <c r="I72" i="2"/>
  <c r="Q72" i="2"/>
  <c r="I76" i="2"/>
  <c r="Q76" i="2"/>
  <c r="AF141" i="2"/>
  <c r="AG141" i="2" s="1"/>
  <c r="AF181" i="2"/>
  <c r="AI181" i="2" s="1"/>
  <c r="AF288" i="2"/>
  <c r="AF219" i="2"/>
  <c r="AG219" i="2" s="1"/>
  <c r="AH219" i="2" s="1"/>
  <c r="AJ219" i="2" s="1"/>
  <c r="AF187" i="2"/>
  <c r="AG187" i="2" s="1"/>
  <c r="AH187" i="2" s="1"/>
  <c r="AJ187" i="2" s="1"/>
  <c r="AF189" i="2"/>
  <c r="AG189" i="2" s="1"/>
  <c r="AF199" i="2"/>
  <c r="AG199" i="2" s="1"/>
  <c r="AH199" i="2" s="1"/>
  <c r="AJ199" i="2" s="1"/>
  <c r="H66" i="2"/>
  <c r="P66" i="2"/>
  <c r="H68" i="2"/>
  <c r="P68" i="2"/>
  <c r="AF134" i="2"/>
  <c r="AI134" i="2" s="1"/>
  <c r="AF169" i="2"/>
  <c r="AG169" i="2" s="1"/>
  <c r="AH169" i="2" s="1"/>
  <c r="AJ169" i="2" s="1"/>
  <c r="AF188" i="2"/>
  <c r="AG188" i="2" s="1"/>
  <c r="AH188" i="2" s="1"/>
  <c r="AJ188" i="2" s="1"/>
  <c r="AF197" i="2"/>
  <c r="AG197" i="2" s="1"/>
  <c r="S222" i="2"/>
  <c r="AF227" i="2"/>
  <c r="AI227" i="2" s="1"/>
  <c r="AF230" i="2"/>
  <c r="AF236" i="2"/>
  <c r="AF242" i="2"/>
  <c r="AI242" i="2" s="1"/>
  <c r="AF281" i="2"/>
  <c r="AG281" i="2" s="1"/>
  <c r="AH281" i="2" s="1"/>
  <c r="AJ281" i="2" s="1"/>
  <c r="AF325" i="2"/>
  <c r="AI325" i="2" s="1"/>
  <c r="AF125" i="2"/>
  <c r="AF164" i="2"/>
  <c r="AF171" i="2"/>
  <c r="AG171" i="2" s="1"/>
  <c r="AH171" i="2" s="1"/>
  <c r="AJ171" i="2" s="1"/>
  <c r="U222" i="2"/>
  <c r="AE222" i="2" s="1"/>
  <c r="AF253" i="2"/>
  <c r="AI253" i="2" s="1"/>
  <c r="AF256" i="2"/>
  <c r="AG256" i="2" s="1"/>
  <c r="AF289" i="2"/>
  <c r="AI289" i="2" s="1"/>
  <c r="AF299" i="2"/>
  <c r="AI299" i="2" s="1"/>
  <c r="AF305" i="2"/>
  <c r="AI305" i="2" s="1"/>
  <c r="AF315" i="2"/>
  <c r="AI315" i="2" s="1"/>
  <c r="AF149" i="2"/>
  <c r="AG149" i="2" s="1"/>
  <c r="AH149" i="2" s="1"/>
  <c r="AJ149" i="2" s="1"/>
  <c r="AF159" i="2"/>
  <c r="AG159" i="2" s="1"/>
  <c r="AF173" i="2"/>
  <c r="AG173" i="2" s="1"/>
  <c r="AH173" i="2" s="1"/>
  <c r="AJ173" i="2" s="1"/>
  <c r="AG174" i="2"/>
  <c r="AF180" i="2"/>
  <c r="AF192" i="2"/>
  <c r="AG192" i="2" s="1"/>
  <c r="AH192" i="2" s="1"/>
  <c r="AJ192" i="2" s="1"/>
  <c r="V222" i="2"/>
  <c r="AF226" i="2"/>
  <c r="AG226" i="2" s="1"/>
  <c r="AF229" i="2"/>
  <c r="AI229" i="2" s="1"/>
  <c r="AF235" i="2"/>
  <c r="AI235" i="2" s="1"/>
  <c r="AF238" i="2"/>
  <c r="AF241" i="2"/>
  <c r="AI241" i="2" s="1"/>
  <c r="AF244" i="2"/>
  <c r="AF247" i="2"/>
  <c r="AI247" i="2" s="1"/>
  <c r="AF273" i="2"/>
  <c r="AG273" i="2" s="1"/>
  <c r="AF283" i="2"/>
  <c r="AI283" i="2" s="1"/>
  <c r="AF291" i="2"/>
  <c r="AI291" i="2" s="1"/>
  <c r="AF307" i="2"/>
  <c r="AI307" i="2" s="1"/>
  <c r="AF151" i="2"/>
  <c r="AG151" i="2" s="1"/>
  <c r="AF161" i="2"/>
  <c r="AG161" i="2" s="1"/>
  <c r="AF175" i="2"/>
  <c r="AG175" i="2" s="1"/>
  <c r="AF182" i="2"/>
  <c r="AG182" i="2" s="1"/>
  <c r="AH182" i="2" s="1"/>
  <c r="AJ182" i="2" s="1"/>
  <c r="AF263" i="2"/>
  <c r="AG263" i="2" s="1"/>
  <c r="AF317" i="2"/>
  <c r="AI317" i="2" s="1"/>
  <c r="AF127" i="2"/>
  <c r="AG127" i="2" s="1"/>
  <c r="AF130" i="2"/>
  <c r="AI130" i="2" s="1"/>
  <c r="AF144" i="2"/>
  <c r="AI144" i="2" s="1"/>
  <c r="AF163" i="2"/>
  <c r="AG163" i="2" s="1"/>
  <c r="AH163" i="2" s="1"/>
  <c r="AJ163" i="2" s="1"/>
  <c r="AG164" i="2"/>
  <c r="AH164" i="2" s="1"/>
  <c r="AJ164" i="2" s="1"/>
  <c r="AF168" i="2"/>
  <c r="AG168" i="2" s="1"/>
  <c r="AF177" i="2"/>
  <c r="AG177" i="2" s="1"/>
  <c r="AH177" i="2" s="1"/>
  <c r="AJ177" i="2" s="1"/>
  <c r="AF198" i="2"/>
  <c r="AG198" i="2" s="1"/>
  <c r="AH198" i="2" s="1"/>
  <c r="AF212" i="2"/>
  <c r="AG212" i="2" s="1"/>
  <c r="AF252" i="2"/>
  <c r="AF255" i="2"/>
  <c r="AI255" i="2" s="1"/>
  <c r="AG262" i="2"/>
  <c r="AH262" i="2" s="1"/>
  <c r="AJ262" i="2" s="1"/>
  <c r="AK262" i="2" s="1"/>
  <c r="AL262" i="2" s="1"/>
  <c r="AF275" i="2"/>
  <c r="AI275" i="2" s="1"/>
  <c r="AF293" i="2"/>
  <c r="AI293" i="2" s="1"/>
  <c r="AF298" i="2"/>
  <c r="AG298" i="2" s="1"/>
  <c r="AG299" i="2"/>
  <c r="AH299" i="2" s="1"/>
  <c r="AJ299" i="2" s="1"/>
  <c r="AF301" i="2"/>
  <c r="AG301" i="2" s="1"/>
  <c r="AH301" i="2" s="1"/>
  <c r="AJ301" i="2" s="1"/>
  <c r="AG305" i="2"/>
  <c r="AF309" i="2"/>
  <c r="AG309" i="2" s="1"/>
  <c r="AH309" i="2" s="1"/>
  <c r="AJ309" i="2" s="1"/>
  <c r="AF314" i="2"/>
  <c r="AG315" i="2"/>
  <c r="AH315" i="2" s="1"/>
  <c r="AJ315" i="2" s="1"/>
  <c r="AF319" i="2"/>
  <c r="AI319" i="2" s="1"/>
  <c r="AF179" i="2"/>
  <c r="AG179" i="2" s="1"/>
  <c r="AG180" i="2"/>
  <c r="AH180" i="2" s="1"/>
  <c r="AF221" i="2"/>
  <c r="AG221" i="2" s="1"/>
  <c r="AH221" i="2" s="1"/>
  <c r="AF228" i="2"/>
  <c r="AG228" i="2" s="1"/>
  <c r="AF231" i="2"/>
  <c r="AI231" i="2" s="1"/>
  <c r="AF234" i="2"/>
  <c r="AF237" i="2"/>
  <c r="AI237" i="2" s="1"/>
  <c r="AF240" i="2"/>
  <c r="AG240" i="2" s="1"/>
  <c r="AH240" i="2" s="1"/>
  <c r="AJ240" i="2" s="1"/>
  <c r="AG241" i="2"/>
  <c r="AH241" i="2" s="1"/>
  <c r="AJ241" i="2" s="1"/>
  <c r="AF243" i="2"/>
  <c r="AI243" i="2" s="1"/>
  <c r="AF267" i="2"/>
  <c r="AG267" i="2" s="1"/>
  <c r="AF285" i="2"/>
  <c r="AG285" i="2" s="1"/>
  <c r="AH285" i="2" s="1"/>
  <c r="AJ285" i="2" s="1"/>
  <c r="AF304" i="2"/>
  <c r="AF321" i="2"/>
  <c r="AI321" i="2" s="1"/>
  <c r="AF132" i="2"/>
  <c r="AI132" i="2" s="1"/>
  <c r="AF148" i="2"/>
  <c r="AI148" i="2" s="1"/>
  <c r="AF165" i="2"/>
  <c r="AG165" i="2" s="1"/>
  <c r="AH165" i="2" s="1"/>
  <c r="AJ165" i="2" s="1"/>
  <c r="AF172" i="2"/>
  <c r="AG172" i="2" s="1"/>
  <c r="AF186" i="2"/>
  <c r="AG186" i="2" s="1"/>
  <c r="AF191" i="2"/>
  <c r="AG191" i="2" s="1"/>
  <c r="AH191" i="2" s="1"/>
  <c r="AJ191" i="2" s="1"/>
  <c r="AF200" i="2"/>
  <c r="AG200" i="2" s="1"/>
  <c r="AF214" i="2"/>
  <c r="AG214" i="2" s="1"/>
  <c r="AH214" i="2" s="1"/>
  <c r="AJ214" i="2" s="1"/>
  <c r="AF295" i="2"/>
  <c r="AI295" i="2" s="1"/>
  <c r="AF311" i="2"/>
  <c r="AI311" i="2" s="1"/>
  <c r="AF323" i="2"/>
  <c r="AI323" i="2" s="1"/>
  <c r="AF129" i="2"/>
  <c r="AI129" i="2" s="1"/>
  <c r="AG144" i="2"/>
  <c r="AF157" i="2"/>
  <c r="AF167" i="2"/>
  <c r="AG167" i="2" s="1"/>
  <c r="AH167" i="2" s="1"/>
  <c r="AJ167" i="2" s="1"/>
  <c r="AF220" i="2"/>
  <c r="AG220" i="2" s="1"/>
  <c r="AH220" i="2" s="1"/>
  <c r="AJ220" i="2" s="1"/>
  <c r="AF224" i="2"/>
  <c r="AI224" i="2" s="1"/>
  <c r="AF233" i="2"/>
  <c r="AI233" i="2" s="1"/>
  <c r="AF239" i="2"/>
  <c r="AI239" i="2" s="1"/>
  <c r="AF245" i="2"/>
  <c r="AI245" i="2" s="1"/>
  <c r="AF248" i="2"/>
  <c r="AI248" i="2" s="1"/>
  <c r="AF251" i="2"/>
  <c r="AI251" i="2" s="1"/>
  <c r="AF254" i="2"/>
  <c r="AG255" i="2"/>
  <c r="AH255" i="2" s="1"/>
  <c r="AJ255" i="2" s="1"/>
  <c r="AK255" i="2" s="1"/>
  <c r="AL255" i="2" s="1"/>
  <c r="AF287" i="2"/>
  <c r="AG287" i="2" s="1"/>
  <c r="AH287" i="2" s="1"/>
  <c r="AJ287" i="2" s="1"/>
  <c r="AF297" i="2"/>
  <c r="AI297" i="2" s="1"/>
  <c r="AF303" i="2"/>
  <c r="AG303" i="2" s="1"/>
  <c r="AH303" i="2" s="1"/>
  <c r="AJ303" i="2" s="1"/>
  <c r="AF313" i="2"/>
  <c r="AI313" i="2" s="1"/>
  <c r="N81" i="2"/>
  <c r="I44" i="2"/>
  <c r="Q81" i="2"/>
  <c r="I66" i="2"/>
  <c r="I68" i="2"/>
  <c r="Q68" i="2"/>
  <c r="I81" i="2"/>
  <c r="Q66" i="2"/>
  <c r="G76" i="2"/>
  <c r="O76" i="2"/>
  <c r="G81" i="2"/>
  <c r="O81" i="2"/>
  <c r="N44" i="2"/>
  <c r="R66" i="2"/>
  <c r="R70" i="2"/>
  <c r="J74" i="2"/>
  <c r="R74" i="2"/>
  <c r="M67" i="2"/>
  <c r="M69" i="2"/>
  <c r="M72" i="2"/>
  <c r="M76" i="2"/>
  <c r="M81" i="2"/>
  <c r="M66" i="2"/>
  <c r="M68" i="2"/>
  <c r="M70" i="2"/>
  <c r="M74" i="2"/>
  <c r="M77" i="2"/>
  <c r="K46" i="2"/>
  <c r="N74" i="2"/>
  <c r="N67" i="2"/>
  <c r="N69" i="2"/>
  <c r="I70" i="2"/>
  <c r="Q70" i="2"/>
  <c r="G74" i="2"/>
  <c r="O74" i="2"/>
  <c r="S16" i="2"/>
  <c r="S76" i="2" s="1"/>
  <c r="N77" i="2"/>
  <c r="AB41" i="2"/>
  <c r="P70" i="2"/>
  <c r="G67" i="2"/>
  <c r="O67" i="2"/>
  <c r="G69" i="2"/>
  <c r="O69" i="2"/>
  <c r="H74" i="2"/>
  <c r="P74" i="2"/>
  <c r="G77" i="2"/>
  <c r="O77" i="2"/>
  <c r="AB21" i="2"/>
  <c r="S21" i="2"/>
  <c r="S81" i="2" s="1"/>
  <c r="T36" i="2"/>
  <c r="J44" i="2"/>
  <c r="R44" i="2"/>
  <c r="H67" i="2"/>
  <c r="P67" i="2"/>
  <c r="H69" i="2"/>
  <c r="P69" i="2"/>
  <c r="S10" i="2"/>
  <c r="S70" i="2" s="1"/>
  <c r="I74" i="2"/>
  <c r="Q74" i="2"/>
  <c r="H77" i="2"/>
  <c r="P77" i="2"/>
  <c r="T23" i="2"/>
  <c r="O83" i="2"/>
  <c r="AA25" i="2"/>
  <c r="G88" i="2"/>
  <c r="T30" i="2"/>
  <c r="H70" i="2"/>
  <c r="H86" i="2"/>
  <c r="I67" i="2"/>
  <c r="Q67" i="2"/>
  <c r="I69" i="2"/>
  <c r="Q69" i="2"/>
  <c r="T10" i="2"/>
  <c r="N72" i="2"/>
  <c r="N76" i="2"/>
  <c r="I77" i="2"/>
  <c r="Q77" i="2"/>
  <c r="P83" i="2"/>
  <c r="N46" i="2"/>
  <c r="G142" i="2"/>
  <c r="N70" i="2"/>
  <c r="H72" i="2"/>
  <c r="P72" i="2"/>
  <c r="H76" i="2"/>
  <c r="P76" i="2"/>
  <c r="T19" i="2"/>
  <c r="AA28" i="2"/>
  <c r="L69" i="2"/>
  <c r="T9" i="2"/>
  <c r="L76" i="2"/>
  <c r="T16" i="2"/>
  <c r="Z20" i="2"/>
  <c r="L81" i="2"/>
  <c r="T21" i="2"/>
  <c r="S26" i="2"/>
  <c r="S86" i="2" s="1"/>
  <c r="S28" i="2"/>
  <c r="S88" i="2" s="1"/>
  <c r="AA37" i="2"/>
  <c r="R46" i="2"/>
  <c r="G86" i="2"/>
  <c r="Z140" i="2"/>
  <c r="S8" i="2"/>
  <c r="S68" i="2" s="1"/>
  <c r="S14" i="2"/>
  <c r="S74" i="2" s="1"/>
  <c r="S20" i="2"/>
  <c r="S80" i="2" s="1"/>
  <c r="S25" i="2"/>
  <c r="S85" i="2" s="1"/>
  <c r="T26" i="2"/>
  <c r="T28" i="2"/>
  <c r="Q44" i="2"/>
  <c r="Y157" i="2"/>
  <c r="L68" i="2"/>
  <c r="T8" i="2"/>
  <c r="AA12" i="2"/>
  <c r="L74" i="2"/>
  <c r="T14" i="2"/>
  <c r="AA24" i="2"/>
  <c r="T25" i="2"/>
  <c r="Z26" i="2"/>
  <c r="AJ43" i="2"/>
  <c r="AD157" i="2"/>
  <c r="S7" i="2"/>
  <c r="S67" i="2" s="1"/>
  <c r="S12" i="2"/>
  <c r="S72" i="2" s="1"/>
  <c r="AB19" i="2"/>
  <c r="S19" i="2"/>
  <c r="S79" i="2" s="1"/>
  <c r="S24" i="2"/>
  <c r="S84" i="2" s="1"/>
  <c r="AA26" i="2"/>
  <c r="X139" i="2"/>
  <c r="L67" i="2"/>
  <c r="T7" i="2"/>
  <c r="AB10" i="2"/>
  <c r="L72" i="2"/>
  <c r="T12" i="2"/>
  <c r="AA19" i="2"/>
  <c r="T24" i="2"/>
  <c r="AB6" i="2"/>
  <c r="S6" i="2"/>
  <c r="S66" i="2" s="1"/>
  <c r="AB17" i="2"/>
  <c r="S17" i="2"/>
  <c r="S77" i="2" s="1"/>
  <c r="AB23" i="2"/>
  <c r="S23" i="2"/>
  <c r="AD25" i="2"/>
  <c r="AB36" i="2"/>
  <c r="T43" i="2"/>
  <c r="G84" i="2"/>
  <c r="N90" i="2"/>
  <c r="L66" i="2"/>
  <c r="T6" i="2"/>
  <c r="L70" i="2"/>
  <c r="AA16" i="2"/>
  <c r="L77" i="2"/>
  <c r="T17" i="2"/>
  <c r="AA23" i="2"/>
  <c r="U43" i="2"/>
  <c r="J46" i="2"/>
  <c r="Z17" i="2"/>
  <c r="J68" i="2"/>
  <c r="R76" i="2"/>
  <c r="J143" i="2"/>
  <c r="J90" i="2"/>
  <c r="AB30" i="2"/>
  <c r="K66" i="2"/>
  <c r="AB7" i="2"/>
  <c r="K68" i="2"/>
  <c r="AB9" i="2"/>
  <c r="K70" i="2"/>
  <c r="J11" i="2"/>
  <c r="J38" i="2" s="1"/>
  <c r="K72" i="2"/>
  <c r="K74" i="2"/>
  <c r="K76" i="2"/>
  <c r="AD19" i="2"/>
  <c r="K80" i="2"/>
  <c r="AD23" i="2"/>
  <c r="K84" i="2"/>
  <c r="Z28" i="2"/>
  <c r="K143" i="2"/>
  <c r="K90" i="2"/>
  <c r="S90" i="2"/>
  <c r="X37" i="2"/>
  <c r="AF43" i="2"/>
  <c r="AC43" i="2"/>
  <c r="L138" i="2"/>
  <c r="L79" i="2"/>
  <c r="Z19" i="2"/>
  <c r="Z21" i="2"/>
  <c r="R80" i="2"/>
  <c r="L80" i="2"/>
  <c r="L84" i="2"/>
  <c r="J85" i="2"/>
  <c r="AB25" i="2"/>
  <c r="R85" i="2"/>
  <c r="AA36" i="2"/>
  <c r="R142" i="2"/>
  <c r="R88" i="2"/>
  <c r="AA9" i="2"/>
  <c r="K11" i="2"/>
  <c r="K38" i="2" s="1"/>
  <c r="Z6" i="2"/>
  <c r="Z8" i="2"/>
  <c r="Z10" i="2"/>
  <c r="L11" i="2"/>
  <c r="Z12" i="2"/>
  <c r="Z14" i="2"/>
  <c r="Z16" i="2"/>
  <c r="Z24" i="2"/>
  <c r="K85" i="2"/>
  <c r="Z30" i="2"/>
  <c r="J66" i="2"/>
  <c r="Z7" i="2"/>
  <c r="K142" i="2"/>
  <c r="K88" i="2"/>
  <c r="R94" i="2"/>
  <c r="R92" i="2"/>
  <c r="R68" i="2"/>
  <c r="R72" i="2"/>
  <c r="AA17" i="2"/>
  <c r="J80" i="2"/>
  <c r="AA21" i="2"/>
  <c r="R84" i="2"/>
  <c r="R90" i="2"/>
  <c r="R143" i="2"/>
  <c r="AA6" i="2"/>
  <c r="J67" i="2"/>
  <c r="R67" i="2"/>
  <c r="AA8" i="2"/>
  <c r="J69" i="2"/>
  <c r="R69" i="2"/>
  <c r="AA10" i="2"/>
  <c r="R11" i="2"/>
  <c r="AA14" i="2"/>
  <c r="J77" i="2"/>
  <c r="R77" i="2"/>
  <c r="J138" i="2"/>
  <c r="J79" i="2"/>
  <c r="R138" i="2"/>
  <c r="R79" i="2"/>
  <c r="AA20" i="2"/>
  <c r="J81" i="2"/>
  <c r="R81" i="2"/>
  <c r="J83" i="2"/>
  <c r="R83" i="2"/>
  <c r="J86" i="2"/>
  <c r="AB26" i="2"/>
  <c r="R86" i="2"/>
  <c r="AA30" i="2"/>
  <c r="AF32" i="2"/>
  <c r="AI32" i="2" s="1"/>
  <c r="Z41" i="2"/>
  <c r="Y41" i="2"/>
  <c r="G46" i="2"/>
  <c r="X41" i="2"/>
  <c r="AD41" i="2"/>
  <c r="V41" i="2"/>
  <c r="W41" i="2"/>
  <c r="U41" i="2"/>
  <c r="G44" i="2"/>
  <c r="AC41" i="2"/>
  <c r="AA41" i="2"/>
  <c r="T41" i="2"/>
  <c r="T96" i="2" s="1"/>
  <c r="S41" i="2"/>
  <c r="S96" i="2" s="1"/>
  <c r="O46" i="2"/>
  <c r="O44" i="2"/>
  <c r="J70" i="2"/>
  <c r="L83" i="2"/>
  <c r="J142" i="2"/>
  <c r="J88" i="2"/>
  <c r="AB28" i="2"/>
  <c r="Z9" i="2"/>
  <c r="Z23" i="2"/>
  <c r="J94" i="2"/>
  <c r="J92" i="2"/>
  <c r="AC36" i="2"/>
  <c r="AA7" i="2"/>
  <c r="J72" i="2"/>
  <c r="J76" i="2"/>
  <c r="J84" i="2"/>
  <c r="AB24" i="2"/>
  <c r="K92" i="2"/>
  <c r="K94" i="2"/>
  <c r="K67" i="2"/>
  <c r="AB8" i="2"/>
  <c r="K69" i="2"/>
  <c r="S69" i="2"/>
  <c r="AB12" i="2"/>
  <c r="AB14" i="2"/>
  <c r="AB16" i="2"/>
  <c r="K77" i="2"/>
  <c r="K79" i="2"/>
  <c r="K138" i="2"/>
  <c r="AD20" i="2"/>
  <c r="AB20" i="2"/>
  <c r="K81" i="2"/>
  <c r="K83" i="2"/>
  <c r="S83" i="2"/>
  <c r="Z25" i="2"/>
  <c r="K86" i="2"/>
  <c r="AD30" i="2"/>
  <c r="S94" i="2"/>
  <c r="AD37" i="2"/>
  <c r="V37" i="2"/>
  <c r="AC37" i="2"/>
  <c r="Z37" i="2"/>
  <c r="Y37" i="2"/>
  <c r="T37" i="2"/>
  <c r="W37" i="2"/>
  <c r="U37" i="2"/>
  <c r="S37" i="2"/>
  <c r="AB37" i="2"/>
  <c r="AD43" i="2"/>
  <c r="L86" i="2"/>
  <c r="L92" i="2"/>
  <c r="U6" i="2"/>
  <c r="AC6" i="2"/>
  <c r="U7" i="2"/>
  <c r="AC7" i="2"/>
  <c r="U8" i="2"/>
  <c r="AC8" i="2"/>
  <c r="U9" i="2"/>
  <c r="AC9" i="2"/>
  <c r="U10" i="2"/>
  <c r="AC10" i="2"/>
  <c r="M11" i="2"/>
  <c r="U12" i="2"/>
  <c r="AC12" i="2"/>
  <c r="U14" i="2"/>
  <c r="AC14" i="2"/>
  <c r="U16" i="2"/>
  <c r="AC16" i="2"/>
  <c r="U17" i="2"/>
  <c r="AC17" i="2"/>
  <c r="M138" i="2"/>
  <c r="M79" i="2"/>
  <c r="U19" i="2"/>
  <c r="AC19" i="2"/>
  <c r="M80" i="2"/>
  <c r="U20" i="2"/>
  <c r="AC20" i="2"/>
  <c r="U21" i="2"/>
  <c r="AC21" i="2"/>
  <c r="M83" i="2"/>
  <c r="U23" i="2"/>
  <c r="AC23" i="2"/>
  <c r="M84" i="2"/>
  <c r="U24" i="2"/>
  <c r="AC24" i="2"/>
  <c r="M85" i="2"/>
  <c r="U25" i="2"/>
  <c r="AC25" i="2"/>
  <c r="M86" i="2"/>
  <c r="U26" i="2"/>
  <c r="AC26" i="2"/>
  <c r="M88" i="2"/>
  <c r="M142" i="2"/>
  <c r="U28" i="2"/>
  <c r="AC28" i="2"/>
  <c r="M143" i="2"/>
  <c r="M90" i="2"/>
  <c r="U30" i="2"/>
  <c r="AC30" i="2"/>
  <c r="M94" i="2"/>
  <c r="M92" i="2"/>
  <c r="U36" i="2"/>
  <c r="U92" i="2" s="1"/>
  <c r="AD36" i="2"/>
  <c r="AD85" i="2" s="1"/>
  <c r="Q90" i="2"/>
  <c r="V6" i="2"/>
  <c r="AD6" i="2"/>
  <c r="V7" i="2"/>
  <c r="AD7" i="2"/>
  <c r="V8" i="2"/>
  <c r="AD8" i="2"/>
  <c r="V9" i="2"/>
  <c r="AD9" i="2"/>
  <c r="V10" i="2"/>
  <c r="AD10" i="2"/>
  <c r="N11" i="2"/>
  <c r="V12" i="2"/>
  <c r="AD12" i="2"/>
  <c r="V14" i="2"/>
  <c r="AD14" i="2"/>
  <c r="V16" i="2"/>
  <c r="AD16" i="2"/>
  <c r="V17" i="2"/>
  <c r="AD17" i="2"/>
  <c r="N138" i="2"/>
  <c r="N79" i="2"/>
  <c r="V19" i="2"/>
  <c r="N80" i="2"/>
  <c r="V20" i="2"/>
  <c r="V21" i="2"/>
  <c r="AD21" i="2"/>
  <c r="V23" i="2"/>
  <c r="N84" i="2"/>
  <c r="V24" i="2"/>
  <c r="AD24" i="2"/>
  <c r="V25" i="2"/>
  <c r="N86" i="2"/>
  <c r="V26" i="2"/>
  <c r="AD26" i="2"/>
  <c r="N142" i="2"/>
  <c r="N88" i="2"/>
  <c r="V28" i="2"/>
  <c r="AD28" i="2"/>
  <c r="V30" i="2"/>
  <c r="N94" i="2"/>
  <c r="N92" i="2"/>
  <c r="V36" i="2"/>
  <c r="N83" i="2"/>
  <c r="L142" i="2"/>
  <c r="L88" i="2"/>
  <c r="W8" i="2"/>
  <c r="W10" i="2"/>
  <c r="O11" i="2"/>
  <c r="W14" i="2"/>
  <c r="W16" i="2"/>
  <c r="W17" i="2"/>
  <c r="G138" i="2"/>
  <c r="G79" i="2"/>
  <c r="O138" i="2"/>
  <c r="O79" i="2"/>
  <c r="W19" i="2"/>
  <c r="G80" i="2"/>
  <c r="O80" i="2"/>
  <c r="W20" i="2"/>
  <c r="W21" i="2"/>
  <c r="G83" i="2"/>
  <c r="W23" i="2"/>
  <c r="S121" i="2"/>
  <c r="O84" i="2"/>
  <c r="W24" i="2"/>
  <c r="G85" i="2"/>
  <c r="O85" i="2"/>
  <c r="W25" i="2"/>
  <c r="O86" i="2"/>
  <c r="W26" i="2"/>
  <c r="O142" i="2"/>
  <c r="O88" i="2"/>
  <c r="W28" i="2"/>
  <c r="G143" i="2"/>
  <c r="G90" i="2"/>
  <c r="O143" i="2"/>
  <c r="O90" i="2"/>
  <c r="W30" i="2"/>
  <c r="S92" i="2"/>
  <c r="G94" i="2"/>
  <c r="G92" i="2"/>
  <c r="X36" i="2"/>
  <c r="X92" i="2" s="1"/>
  <c r="O94" i="2"/>
  <c r="O92" i="2"/>
  <c r="W36" i="2"/>
  <c r="K44" i="2"/>
  <c r="H44" i="2"/>
  <c r="AB43" i="2"/>
  <c r="AB97" i="2" s="1"/>
  <c r="X43" i="2"/>
  <c r="X97" i="2" s="1"/>
  <c r="V43" i="2"/>
  <c r="V97" i="2" s="1"/>
  <c r="AH43" i="2"/>
  <c r="P44" i="2"/>
  <c r="AK43" i="2"/>
  <c r="L85" i="2"/>
  <c r="L143" i="2"/>
  <c r="L90" i="2"/>
  <c r="W6" i="2"/>
  <c r="W7" i="2"/>
  <c r="W9" i="2"/>
  <c r="G11" i="2"/>
  <c r="G38" i="2" s="1"/>
  <c r="W12" i="2"/>
  <c r="X6" i="2"/>
  <c r="X7" i="2"/>
  <c r="X8" i="2"/>
  <c r="X9" i="2"/>
  <c r="X10" i="2"/>
  <c r="H11" i="2"/>
  <c r="P11" i="2"/>
  <c r="X12" i="2"/>
  <c r="X14" i="2"/>
  <c r="X16" i="2"/>
  <c r="X17" i="2"/>
  <c r="H138" i="2"/>
  <c r="H79" i="2"/>
  <c r="P138" i="2"/>
  <c r="P79" i="2"/>
  <c r="X19" i="2"/>
  <c r="H80" i="2"/>
  <c r="P80" i="2"/>
  <c r="X20" i="2"/>
  <c r="X21" i="2"/>
  <c r="H83" i="2"/>
  <c r="X23" i="2"/>
  <c r="H84" i="2"/>
  <c r="P84" i="2"/>
  <c r="X24" i="2"/>
  <c r="H85" i="2"/>
  <c r="P85" i="2"/>
  <c r="X25" i="2"/>
  <c r="P86" i="2"/>
  <c r="X26" i="2"/>
  <c r="H142" i="2"/>
  <c r="H88" i="2"/>
  <c r="P142" i="2"/>
  <c r="P88" i="2"/>
  <c r="X28" i="2"/>
  <c r="H143" i="2"/>
  <c r="H90" i="2"/>
  <c r="P143" i="2"/>
  <c r="P90" i="2"/>
  <c r="X30" i="2"/>
  <c r="AF34" i="2"/>
  <c r="Y36" i="2"/>
  <c r="Y94" i="2" s="1"/>
  <c r="L44" i="2"/>
  <c r="L46" i="2"/>
  <c r="N85" i="2"/>
  <c r="Y6" i="2"/>
  <c r="Y7" i="2"/>
  <c r="Y8" i="2"/>
  <c r="Y9" i="2"/>
  <c r="Y10" i="2"/>
  <c r="I11" i="2"/>
  <c r="I38" i="2" s="1"/>
  <c r="Q11" i="2"/>
  <c r="Q38" i="2" s="1"/>
  <c r="Y12" i="2"/>
  <c r="Y14" i="2"/>
  <c r="Y16" i="2"/>
  <c r="Y17" i="2"/>
  <c r="I138" i="2"/>
  <c r="I79" i="2"/>
  <c r="Q138" i="2"/>
  <c r="Q79" i="2"/>
  <c r="Y19" i="2"/>
  <c r="I80" i="2"/>
  <c r="Q80" i="2"/>
  <c r="Y20" i="2"/>
  <c r="Y21" i="2"/>
  <c r="I83" i="2"/>
  <c r="Q83" i="2"/>
  <c r="Y23" i="2"/>
  <c r="I84" i="2"/>
  <c r="Q84" i="2"/>
  <c r="Y24" i="2"/>
  <c r="I85" i="2"/>
  <c r="Q85" i="2"/>
  <c r="Y25" i="2"/>
  <c r="I86" i="2"/>
  <c r="Q86" i="2"/>
  <c r="Y26" i="2"/>
  <c r="I142" i="2"/>
  <c r="I88" i="2"/>
  <c r="Q142" i="2"/>
  <c r="Q88" i="2"/>
  <c r="Y28" i="2"/>
  <c r="I143" i="2"/>
  <c r="I90" i="2"/>
  <c r="Y30" i="2"/>
  <c r="I92" i="2"/>
  <c r="I94" i="2"/>
  <c r="Q94" i="2"/>
  <c r="Q92" i="2"/>
  <c r="Z36" i="2"/>
  <c r="AF124" i="2"/>
  <c r="AI124" i="2" s="1"/>
  <c r="AG43" i="2"/>
  <c r="Z139" i="2"/>
  <c r="M46" i="2"/>
  <c r="H94" i="2"/>
  <c r="H92" i="2"/>
  <c r="P94" i="2"/>
  <c r="P92" i="2"/>
  <c r="M44" i="2"/>
  <c r="W43" i="2"/>
  <c r="AE43" i="2"/>
  <c r="AH151" i="2"/>
  <c r="AJ151" i="2" s="1"/>
  <c r="Y43" i="2"/>
  <c r="AF135" i="2"/>
  <c r="AI135" i="2" s="1"/>
  <c r="W140" i="2"/>
  <c r="Z43" i="2"/>
  <c r="H46" i="2"/>
  <c r="P46" i="2"/>
  <c r="AG130" i="2"/>
  <c r="AA140" i="2"/>
  <c r="S43" i="2"/>
  <c r="AA43" i="2"/>
  <c r="AA97" i="2" s="1"/>
  <c r="AI43" i="2"/>
  <c r="I46" i="2"/>
  <c r="AA139" i="2"/>
  <c r="AI125" i="2"/>
  <c r="AG129" i="2"/>
  <c r="AG126" i="2"/>
  <c r="AF133" i="2"/>
  <c r="AI133" i="2" s="1"/>
  <c r="AH161" i="2"/>
  <c r="AJ161" i="2" s="1"/>
  <c r="AC222" i="2"/>
  <c r="AF232" i="2"/>
  <c r="AI232" i="2" s="1"/>
  <c r="AG125" i="2"/>
  <c r="AF131" i="2"/>
  <c r="AI131" i="2" s="1"/>
  <c r="W139" i="2"/>
  <c r="X140" i="2"/>
  <c r="AF156" i="2"/>
  <c r="AI156" i="2" s="1"/>
  <c r="AH186" i="2"/>
  <c r="AJ186" i="2" s="1"/>
  <c r="AI141" i="2"/>
  <c r="AF166" i="2"/>
  <c r="AI166" i="2" s="1"/>
  <c r="AH179" i="2"/>
  <c r="AJ179" i="2" s="1"/>
  <c r="Y139" i="2"/>
  <c r="Y140" i="2"/>
  <c r="AI149" i="2"/>
  <c r="AF150" i="2"/>
  <c r="AI150" i="2" s="1"/>
  <c r="AI164" i="2"/>
  <c r="AI167" i="2"/>
  <c r="AF170" i="2"/>
  <c r="AG170" i="2" s="1"/>
  <c r="AI180" i="2"/>
  <c r="T139" i="2"/>
  <c r="AB139" i="2"/>
  <c r="T140" i="2"/>
  <c r="AB140" i="2"/>
  <c r="AF147" i="2"/>
  <c r="AG147" i="2" s="1"/>
  <c r="AF155" i="2"/>
  <c r="AG155" i="2" s="1"/>
  <c r="AH159" i="2"/>
  <c r="AJ159" i="2" s="1"/>
  <c r="AI161" i="2"/>
  <c r="AI174" i="2"/>
  <c r="AH175" i="2"/>
  <c r="AJ175" i="2" s="1"/>
  <c r="AH226" i="2"/>
  <c r="AJ226" i="2" s="1"/>
  <c r="U139" i="2"/>
  <c r="AE139" i="2" s="1"/>
  <c r="AC139" i="2"/>
  <c r="U140" i="2"/>
  <c r="AE140" i="2" s="1"/>
  <c r="AC140" i="2"/>
  <c r="AH144" i="2"/>
  <c r="AJ144" i="2" s="1"/>
  <c r="AF146" i="2"/>
  <c r="AG146" i="2" s="1"/>
  <c r="AF154" i="2"/>
  <c r="AI154" i="2" s="1"/>
  <c r="AI159" i="2"/>
  <c r="AF162" i="2"/>
  <c r="AG162" i="2" s="1"/>
  <c r="AI175" i="2"/>
  <c r="AF178" i="2"/>
  <c r="AI178" i="2" s="1"/>
  <c r="AH189" i="2"/>
  <c r="AJ189" i="2" s="1"/>
  <c r="AF193" i="2"/>
  <c r="AG193" i="2" s="1"/>
  <c r="V139" i="2"/>
  <c r="AD139" i="2"/>
  <c r="V140" i="2"/>
  <c r="AD140" i="2"/>
  <c r="AF145" i="2"/>
  <c r="AG145" i="2" s="1"/>
  <c r="AF153" i="2"/>
  <c r="AG153" i="2" s="1"/>
  <c r="AI157" i="2"/>
  <c r="AF160" i="2"/>
  <c r="AG160" i="2" s="1"/>
  <c r="AF176" i="2"/>
  <c r="AI176" i="2" s="1"/>
  <c r="AF184" i="2"/>
  <c r="AG184" i="2" s="1"/>
  <c r="AH197" i="2"/>
  <c r="AJ197" i="2" s="1"/>
  <c r="AF201" i="2"/>
  <c r="AG201" i="2" s="1"/>
  <c r="AH201" i="2" s="1"/>
  <c r="AI151" i="2"/>
  <c r="AF152" i="2"/>
  <c r="AG152" i="2" s="1"/>
  <c r="AF158" i="2"/>
  <c r="AG158" i="2" s="1"/>
  <c r="AI196" i="2"/>
  <c r="AH212" i="2"/>
  <c r="AJ212" i="2" s="1"/>
  <c r="AI273" i="2"/>
  <c r="AI182" i="2"/>
  <c r="AI186" i="2"/>
  <c r="AI203" i="2"/>
  <c r="AF223" i="2"/>
  <c r="AG223" i="2" s="1"/>
  <c r="AG244" i="2"/>
  <c r="AH244" i="2" s="1"/>
  <c r="AF246" i="2"/>
  <c r="AI246" i="2" s="1"/>
  <c r="AI254" i="2"/>
  <c r="AF308" i="2"/>
  <c r="AG308" i="2" s="1"/>
  <c r="AB327" i="2"/>
  <c r="T327" i="2"/>
  <c r="AA327" i="2"/>
  <c r="S327" i="2"/>
  <c r="Z327" i="2"/>
  <c r="Y327" i="2"/>
  <c r="X327" i="2"/>
  <c r="AD327" i="2"/>
  <c r="V327" i="2"/>
  <c r="AC327" i="2"/>
  <c r="W327" i="2"/>
  <c r="U327" i="2"/>
  <c r="AE327" i="2" s="1"/>
  <c r="Z157" i="2"/>
  <c r="AI200" i="2"/>
  <c r="AI215" i="2"/>
  <c r="AI221" i="2"/>
  <c r="AA157" i="2"/>
  <c r="AI191" i="2"/>
  <c r="AF194" i="2"/>
  <c r="AG194" i="2" s="1"/>
  <c r="AF202" i="2"/>
  <c r="AG202" i="2" s="1"/>
  <c r="AI214" i="2"/>
  <c r="AI236" i="2"/>
  <c r="AB157" i="2"/>
  <c r="AH200" i="2"/>
  <c r="AJ200" i="2" s="1"/>
  <c r="AH215" i="2"/>
  <c r="AJ215" i="2" s="1"/>
  <c r="AJ221" i="2"/>
  <c r="AG238" i="2"/>
  <c r="AH238" i="2" s="1"/>
  <c r="AI314" i="2"/>
  <c r="AC157" i="2"/>
  <c r="AI189" i="2"/>
  <c r="AI212" i="2"/>
  <c r="AI230" i="2"/>
  <c r="AG237" i="2"/>
  <c r="AF266" i="2"/>
  <c r="AG266" i="2" s="1"/>
  <c r="AI234" i="2"/>
  <c r="AG242" i="2"/>
  <c r="AH242" i="2" s="1"/>
  <c r="AI252" i="2"/>
  <c r="AF268" i="2"/>
  <c r="AG268" i="2" s="1"/>
  <c r="AH273" i="2"/>
  <c r="AJ273" i="2" s="1"/>
  <c r="AF274" i="2"/>
  <c r="AI274" i="2" s="1"/>
  <c r="Z222" i="2"/>
  <c r="X222" i="2"/>
  <c r="AF222" i="2" s="1"/>
  <c r="AI222" i="2" s="1"/>
  <c r="AD222" i="2"/>
  <c r="W222" i="2"/>
  <c r="AI226" i="2"/>
  <c r="AI228" i="2"/>
  <c r="AG236" i="2"/>
  <c r="AH236" i="2" s="1"/>
  <c r="AI244" i="2"/>
  <c r="AG253" i="2"/>
  <c r="AG254" i="2"/>
  <c r="AH254" i="2" s="1"/>
  <c r="AF292" i="2"/>
  <c r="AG292" i="2" s="1"/>
  <c r="AF320" i="2"/>
  <c r="AG320" i="2" s="1"/>
  <c r="Y222" i="2"/>
  <c r="AF225" i="2"/>
  <c r="AG225" i="2" s="1"/>
  <c r="AH225" i="2" s="1"/>
  <c r="AG234" i="2"/>
  <c r="G249" i="2"/>
  <c r="AG251" i="2"/>
  <c r="AG252" i="2"/>
  <c r="AI304" i="2"/>
  <c r="AA222" i="2"/>
  <c r="AF259" i="2"/>
  <c r="AG259" i="2" s="1"/>
  <c r="AH259" i="2" s="1"/>
  <c r="AH263" i="2"/>
  <c r="AJ263" i="2" s="1"/>
  <c r="AF282" i="2"/>
  <c r="AI282" i="2" s="1"/>
  <c r="AI288" i="2"/>
  <c r="AB222" i="2"/>
  <c r="AG230" i="2"/>
  <c r="AI238" i="2"/>
  <c r="AG245" i="2"/>
  <c r="AF258" i="2"/>
  <c r="AI263" i="2"/>
  <c r="AF324" i="2"/>
  <c r="AG324" i="2" s="1"/>
  <c r="AF269" i="2"/>
  <c r="AG269" i="2" s="1"/>
  <c r="AF270" i="2"/>
  <c r="AI270" i="2" s="1"/>
  <c r="AF271" i="2"/>
  <c r="AG271" i="2" s="1"/>
  <c r="AF272" i="2"/>
  <c r="AG272" i="2" s="1"/>
  <c r="AF280" i="2"/>
  <c r="AG280" i="2" s="1"/>
  <c r="AF286" i="2"/>
  <c r="AI286" i="2" s="1"/>
  <c r="AG288" i="2"/>
  <c r="AF302" i="2"/>
  <c r="AI302" i="2" s="1"/>
  <c r="AG304" i="2"/>
  <c r="AF318" i="2"/>
  <c r="AI318" i="2" s="1"/>
  <c r="AG323" i="2"/>
  <c r="AF260" i="2"/>
  <c r="AI260" i="2" s="1"/>
  <c r="AF264" i="2"/>
  <c r="AG264" i="2" s="1"/>
  <c r="AF279" i="2"/>
  <c r="AF296" i="2"/>
  <c r="AI296" i="2" s="1"/>
  <c r="AH305" i="2"/>
  <c r="AJ305" i="2" s="1"/>
  <c r="AK305" i="2" s="1"/>
  <c r="AL305" i="2" s="1"/>
  <c r="AF312" i="2"/>
  <c r="AI312" i="2" s="1"/>
  <c r="AG314" i="2"/>
  <c r="AF278" i="2"/>
  <c r="AI278" i="2" s="1"/>
  <c r="AF290" i="2"/>
  <c r="AG290" i="2" s="1"/>
  <c r="AF306" i="2"/>
  <c r="AG306" i="2" s="1"/>
  <c r="AF322" i="2"/>
  <c r="AG322" i="2" s="1"/>
  <c r="AF257" i="2"/>
  <c r="AI257" i="2" s="1"/>
  <c r="AF261" i="2"/>
  <c r="AI261" i="2" s="1"/>
  <c r="AF265" i="2"/>
  <c r="AI265" i="2" s="1"/>
  <c r="AF277" i="2"/>
  <c r="AG277" i="2" s="1"/>
  <c r="AF284" i="2"/>
  <c r="AI284" i="2" s="1"/>
  <c r="AF300" i="2"/>
  <c r="AG300" i="2" s="1"/>
  <c r="AF316" i="2"/>
  <c r="AI316" i="2" s="1"/>
  <c r="AH267" i="2"/>
  <c r="AJ267" i="2" s="1"/>
  <c r="AF276" i="2"/>
  <c r="AG276" i="2" s="1"/>
  <c r="AF294" i="2"/>
  <c r="AG294" i="2" s="1"/>
  <c r="AF310" i="2"/>
  <c r="AG310" i="2" s="1"/>
  <c r="AF326" i="2"/>
  <c r="AI326" i="2" s="1"/>
  <c r="S97" i="2" l="1"/>
  <c r="S47" i="2"/>
  <c r="S98" i="2" s="1"/>
  <c r="AG275" i="2"/>
  <c r="AH275" i="2" s="1"/>
  <c r="AI172" i="2"/>
  <c r="AI192" i="2"/>
  <c r="AG181" i="2"/>
  <c r="AH181" i="2" s="1"/>
  <c r="AI213" i="2"/>
  <c r="AI171" i="2"/>
  <c r="AK171" i="2" s="1"/>
  <c r="AL171" i="2" s="1"/>
  <c r="AG247" i="2"/>
  <c r="AH247" i="2" s="1"/>
  <c r="AJ247" i="2" s="1"/>
  <c r="AK247" i="2" s="1"/>
  <c r="AL247" i="2" s="1"/>
  <c r="AG32" i="2"/>
  <c r="AG229" i="2"/>
  <c r="AG325" i="2"/>
  <c r="AH325" i="2" s="1"/>
  <c r="AI188" i="2"/>
  <c r="AI128" i="2"/>
  <c r="AK128" i="2" s="1"/>
  <c r="AL128" i="2" s="1"/>
  <c r="W97" i="2"/>
  <c r="AG313" i="2"/>
  <c r="AI190" i="2"/>
  <c r="AK190" i="2" s="1"/>
  <c r="AL190" i="2" s="1"/>
  <c r="AG291" i="2"/>
  <c r="AG283" i="2"/>
  <c r="AH283" i="2" s="1"/>
  <c r="AJ283" i="2" s="1"/>
  <c r="AK283" i="2" s="1"/>
  <c r="AL283" i="2" s="1"/>
  <c r="AG297" i="2"/>
  <c r="AG227" i="2"/>
  <c r="AH227" i="2" s="1"/>
  <c r="AJ227" i="2" s="1"/>
  <c r="AK227" i="2" s="1"/>
  <c r="AL227" i="2" s="1"/>
  <c r="AG222" i="2"/>
  <c r="AH222" i="2" s="1"/>
  <c r="AJ222" i="2" s="1"/>
  <c r="AK222" i="2" s="1"/>
  <c r="AL222" i="2" s="1"/>
  <c r="AI256" i="2"/>
  <c r="AJ180" i="2"/>
  <c r="AI173" i="2"/>
  <c r="AI204" i="2"/>
  <c r="AJ204" i="2"/>
  <c r="AI187" i="2"/>
  <c r="AG233" i="2"/>
  <c r="AI198" i="2"/>
  <c r="AJ198" i="2"/>
  <c r="AG134" i="2"/>
  <c r="AK196" i="2"/>
  <c r="AL196" i="2" s="1"/>
  <c r="AH195" i="2"/>
  <c r="AJ195" i="2" s="1"/>
  <c r="AG270" i="2"/>
  <c r="AI195" i="2"/>
  <c r="Z97" i="2"/>
  <c r="V47" i="2"/>
  <c r="V98" i="2" s="1"/>
  <c r="AI218" i="2"/>
  <c r="AK218" i="2" s="1"/>
  <c r="AL218" i="2" s="1"/>
  <c r="AG148" i="2"/>
  <c r="AH148" i="2" s="1"/>
  <c r="AI127" i="2"/>
  <c r="AG183" i="2"/>
  <c r="AH183" i="2" s="1"/>
  <c r="AJ183" i="2" s="1"/>
  <c r="AI298" i="2"/>
  <c r="AI199" i="2"/>
  <c r="AG232" i="2"/>
  <c r="AH232" i="2" s="1"/>
  <c r="AJ232" i="2" s="1"/>
  <c r="AK232" i="2" s="1"/>
  <c r="AL232" i="2" s="1"/>
  <c r="AI170" i="2"/>
  <c r="X96" i="2"/>
  <c r="AD97" i="2"/>
  <c r="U47" i="2"/>
  <c r="AE47" i="2" s="1"/>
  <c r="Y47" i="2"/>
  <c r="Y98" i="2" s="1"/>
  <c r="T47" i="2"/>
  <c r="T98" i="2" s="1"/>
  <c r="Y97" i="2"/>
  <c r="W47" i="2"/>
  <c r="W98" i="2" s="1"/>
  <c r="AC97" i="2"/>
  <c r="AA96" i="2"/>
  <c r="AC96" i="2"/>
  <c r="Y96" i="2"/>
  <c r="AB72" i="2"/>
  <c r="Z96" i="2"/>
  <c r="AA47" i="2"/>
  <c r="AA98" i="2" s="1"/>
  <c r="AB80" i="2"/>
  <c r="U96" i="2"/>
  <c r="AB67" i="2"/>
  <c r="W96" i="2"/>
  <c r="U97" i="2"/>
  <c r="X47" i="2"/>
  <c r="AB88" i="2"/>
  <c r="V96" i="2"/>
  <c r="AB47" i="2"/>
  <c r="AB98" i="2" s="1"/>
  <c r="AD96" i="2"/>
  <c r="T97" i="2"/>
  <c r="AB96" i="2"/>
  <c r="Z47" i="2"/>
  <c r="Z98" i="2" s="1"/>
  <c r="AG319" i="2"/>
  <c r="AH319" i="2" s="1"/>
  <c r="AI320" i="2"/>
  <c r="AI169" i="2"/>
  <c r="AK169" i="2" s="1"/>
  <c r="AL169" i="2" s="1"/>
  <c r="AG293" i="2"/>
  <c r="AH293" i="2" s="1"/>
  <c r="AG132" i="2"/>
  <c r="AH132" i="2" s="1"/>
  <c r="AJ132" i="2" s="1"/>
  <c r="AK132" i="2" s="1"/>
  <c r="AL132" i="2" s="1"/>
  <c r="AG274" i="2"/>
  <c r="AH274" i="2" s="1"/>
  <c r="AJ274" i="2" s="1"/>
  <c r="AK274" i="2" s="1"/>
  <c r="AL274" i="2" s="1"/>
  <c r="AI220" i="2"/>
  <c r="AK220" i="2" s="1"/>
  <c r="AL220" i="2" s="1"/>
  <c r="AI177" i="2"/>
  <c r="AK177" i="2" s="1"/>
  <c r="AL177" i="2" s="1"/>
  <c r="AI281" i="2"/>
  <c r="AG296" i="2"/>
  <c r="AK213" i="2"/>
  <c r="AL213" i="2" s="1"/>
  <c r="AK187" i="2"/>
  <c r="AL187" i="2" s="1"/>
  <c r="AG302" i="2"/>
  <c r="AH302" i="2" s="1"/>
  <c r="AJ302" i="2" s="1"/>
  <c r="AK302" i="2" s="1"/>
  <c r="AL302" i="2" s="1"/>
  <c r="AI240" i="2"/>
  <c r="AK240" i="2" s="1"/>
  <c r="AL240" i="2" s="1"/>
  <c r="AC47" i="2"/>
  <c r="AC98" i="2" s="1"/>
  <c r="AG185" i="2"/>
  <c r="AH185" i="2" s="1"/>
  <c r="AJ185" i="2" s="1"/>
  <c r="AK185" i="2" s="1"/>
  <c r="AL185" i="2" s="1"/>
  <c r="AK221" i="2"/>
  <c r="AL221" i="2" s="1"/>
  <c r="AI153" i="2"/>
  <c r="AG133" i="2"/>
  <c r="AH133" i="2" s="1"/>
  <c r="AJ133" i="2" s="1"/>
  <c r="AK133" i="2" s="1"/>
  <c r="AL133" i="2" s="1"/>
  <c r="AG135" i="2"/>
  <c r="AH135" i="2" s="1"/>
  <c r="AD47" i="2"/>
  <c r="AD98" i="2" s="1"/>
  <c r="AG248" i="2"/>
  <c r="AH248" i="2" s="1"/>
  <c r="AI197" i="2"/>
  <c r="AG157" i="2"/>
  <c r="AH157" i="2" s="1"/>
  <c r="AJ157" i="2" s="1"/>
  <c r="AK157" i="2" s="1"/>
  <c r="AL157" i="2" s="1"/>
  <c r="AI168" i="2"/>
  <c r="AG156" i="2"/>
  <c r="AH156" i="2" s="1"/>
  <c r="AG307" i="2"/>
  <c r="AH307" i="2" s="1"/>
  <c r="AJ203" i="2"/>
  <c r="AK203" i="2" s="1"/>
  <c r="AL203" i="2" s="1"/>
  <c r="AG282" i="2"/>
  <c r="AH282" i="2" s="1"/>
  <c r="AJ282" i="2" s="1"/>
  <c r="AK282" i="2" s="1"/>
  <c r="AL282" i="2" s="1"/>
  <c r="AI219" i="2"/>
  <c r="AK149" i="2"/>
  <c r="AL149" i="2" s="1"/>
  <c r="AG317" i="2"/>
  <c r="AH317" i="2" s="1"/>
  <c r="AG246" i="2"/>
  <c r="AG235" i="2"/>
  <c r="AK159" i="2"/>
  <c r="AL159" i="2" s="1"/>
  <c r="AH174" i="2"/>
  <c r="AJ174" i="2" s="1"/>
  <c r="AK174" i="2" s="1"/>
  <c r="AL174" i="2" s="1"/>
  <c r="AI163" i="2"/>
  <c r="AK163" i="2" s="1"/>
  <c r="AL163" i="2" s="1"/>
  <c r="AK299" i="2"/>
  <c r="AL299" i="2" s="1"/>
  <c r="AI306" i="2"/>
  <c r="AG231" i="2"/>
  <c r="AG289" i="2"/>
  <c r="AH289" i="2" s="1"/>
  <c r="AJ289" i="2" s="1"/>
  <c r="AK289" i="2" s="1"/>
  <c r="AL289" i="2" s="1"/>
  <c r="AK241" i="2"/>
  <c r="AL241" i="2" s="1"/>
  <c r="AH228" i="2"/>
  <c r="AJ228" i="2" s="1"/>
  <c r="AK228" i="2" s="1"/>
  <c r="AL228" i="2" s="1"/>
  <c r="AG286" i="2"/>
  <c r="AK144" i="2"/>
  <c r="AL144" i="2" s="1"/>
  <c r="AI225" i="2"/>
  <c r="AG224" i="2"/>
  <c r="AH224" i="2" s="1"/>
  <c r="AJ224" i="2" s="1"/>
  <c r="AK224" i="2" s="1"/>
  <c r="AL224" i="2" s="1"/>
  <c r="AG295" i="2"/>
  <c r="AI285" i="2"/>
  <c r="AK285" i="2" s="1"/>
  <c r="AL285" i="2" s="1"/>
  <c r="AK315" i="2"/>
  <c r="AL315" i="2" s="1"/>
  <c r="AK189" i="2"/>
  <c r="AL189" i="2" s="1"/>
  <c r="AG176" i="2"/>
  <c r="AH176" i="2" s="1"/>
  <c r="AJ176" i="2" s="1"/>
  <c r="AK176" i="2" s="1"/>
  <c r="AL176" i="2" s="1"/>
  <c r="AI264" i="2"/>
  <c r="AG318" i="2"/>
  <c r="AG166" i="2"/>
  <c r="AI155" i="2"/>
  <c r="AI310" i="2"/>
  <c r="AG316" i="2"/>
  <c r="AH316" i="2" s="1"/>
  <c r="AJ316" i="2" s="1"/>
  <c r="AK316" i="2" s="1"/>
  <c r="AL316" i="2" s="1"/>
  <c r="AI194" i="2"/>
  <c r="AK167" i="2"/>
  <c r="AL167" i="2" s="1"/>
  <c r="AI146" i="2"/>
  <c r="AG239" i="2"/>
  <c r="AH239" i="2" s="1"/>
  <c r="AJ239" i="2" s="1"/>
  <c r="AK239" i="2" s="1"/>
  <c r="AL239" i="2" s="1"/>
  <c r="AG321" i="2"/>
  <c r="AI165" i="2"/>
  <c r="AK165" i="2" s="1"/>
  <c r="AL165" i="2" s="1"/>
  <c r="AG260" i="2"/>
  <c r="AH260" i="2" s="1"/>
  <c r="AI276" i="2"/>
  <c r="AG284" i="2"/>
  <c r="AG261" i="2"/>
  <c r="AH261" i="2" s="1"/>
  <c r="AJ261" i="2" s="1"/>
  <c r="AK261" i="2" s="1"/>
  <c r="AL261" i="2" s="1"/>
  <c r="AK164" i="2"/>
  <c r="AL164" i="2" s="1"/>
  <c r="AI162" i="2"/>
  <c r="AG311" i="2"/>
  <c r="AH311" i="2" s="1"/>
  <c r="AJ311" i="2" s="1"/>
  <c r="AK311" i="2" s="1"/>
  <c r="AL311" i="2" s="1"/>
  <c r="AG243" i="2"/>
  <c r="AH243" i="2" s="1"/>
  <c r="AJ243" i="2" s="1"/>
  <c r="AK243" i="2" s="1"/>
  <c r="AL243" i="2" s="1"/>
  <c r="AI309" i="2"/>
  <c r="AK309" i="2" s="1"/>
  <c r="AL309" i="2" s="1"/>
  <c r="AI267" i="2"/>
  <c r="AK267" i="2" s="1"/>
  <c r="AL267" i="2" s="1"/>
  <c r="AG265" i="2"/>
  <c r="AH265" i="2" s="1"/>
  <c r="AK226" i="2"/>
  <c r="AL226" i="2" s="1"/>
  <c r="AI269" i="2"/>
  <c r="AK175" i="2"/>
  <c r="AL175" i="2" s="1"/>
  <c r="AI147" i="2"/>
  <c r="AI303" i="2"/>
  <c r="AK303" i="2" s="1"/>
  <c r="AL303" i="2" s="1"/>
  <c r="AG278" i="2"/>
  <c r="AI145" i="2"/>
  <c r="AK161" i="2"/>
  <c r="AL161" i="2" s="1"/>
  <c r="AI201" i="2"/>
  <c r="AI301" i="2"/>
  <c r="AK301" i="2" s="1"/>
  <c r="AL301" i="2" s="1"/>
  <c r="AI287" i="2"/>
  <c r="AK287" i="2" s="1"/>
  <c r="AL287" i="2" s="1"/>
  <c r="AI179" i="2"/>
  <c r="AK179" i="2" s="1"/>
  <c r="AL179" i="2" s="1"/>
  <c r="AB46" i="2"/>
  <c r="T86" i="2"/>
  <c r="T90" i="2"/>
  <c r="T74" i="2"/>
  <c r="M51" i="2"/>
  <c r="T88" i="2"/>
  <c r="T76" i="2"/>
  <c r="T69" i="2"/>
  <c r="T70" i="2"/>
  <c r="T77" i="2"/>
  <c r="T84" i="2"/>
  <c r="AC68" i="2"/>
  <c r="AC90" i="2"/>
  <c r="AC86" i="2"/>
  <c r="AC84" i="2"/>
  <c r="AC81" i="2"/>
  <c r="AC72" i="2"/>
  <c r="L51" i="2"/>
  <c r="U121" i="2"/>
  <c r="AE121" i="2" s="1"/>
  <c r="AB66" i="2"/>
  <c r="T142" i="2"/>
  <c r="J51" i="2"/>
  <c r="S142" i="2"/>
  <c r="Y81" i="2"/>
  <c r="Y85" i="2"/>
  <c r="Y80" i="2"/>
  <c r="Y70" i="2"/>
  <c r="AB123" i="2"/>
  <c r="AA83" i="2"/>
  <c r="P51" i="2"/>
  <c r="V94" i="2"/>
  <c r="H51" i="2"/>
  <c r="Q51" i="2"/>
  <c r="O51" i="2"/>
  <c r="I51" i="2"/>
  <c r="G51" i="2"/>
  <c r="S11" i="2"/>
  <c r="S42" i="2" s="1"/>
  <c r="AF139" i="2"/>
  <c r="AI139" i="2" s="1"/>
  <c r="Y83" i="2"/>
  <c r="Y77" i="2"/>
  <c r="Y68" i="2"/>
  <c r="AB94" i="2"/>
  <c r="T94" i="2"/>
  <c r="T68" i="2"/>
  <c r="Y90" i="2"/>
  <c r="Y86" i="2"/>
  <c r="X94" i="2"/>
  <c r="AB68" i="2"/>
  <c r="AB84" i="2"/>
  <c r="AB90" i="2"/>
  <c r="T72" i="2"/>
  <c r="S51" i="2"/>
  <c r="T80" i="2"/>
  <c r="AB92" i="2"/>
  <c r="T66" i="2"/>
  <c r="AB83" i="2"/>
  <c r="AB79" i="2"/>
  <c r="T81" i="2"/>
  <c r="T79" i="2"/>
  <c r="T83" i="2"/>
  <c r="Y84" i="2"/>
  <c r="V68" i="2"/>
  <c r="AB76" i="2"/>
  <c r="AB69" i="2"/>
  <c r="AB70" i="2"/>
  <c r="T85" i="2"/>
  <c r="Y88" i="2"/>
  <c r="V86" i="2"/>
  <c r="V83" i="2"/>
  <c r="V72" i="2"/>
  <c r="AB74" i="2"/>
  <c r="T11" i="2"/>
  <c r="T71" i="2" s="1"/>
  <c r="AB86" i="2"/>
  <c r="AB85" i="2"/>
  <c r="AB77" i="2"/>
  <c r="T67" i="2"/>
  <c r="T92" i="2"/>
  <c r="N51" i="2"/>
  <c r="W70" i="2"/>
  <c r="V123" i="2"/>
  <c r="X142" i="2"/>
  <c r="AB142" i="2"/>
  <c r="W84" i="2"/>
  <c r="R51" i="2"/>
  <c r="W72" i="2"/>
  <c r="AD94" i="2"/>
  <c r="U123" i="2"/>
  <c r="AE123" i="2" s="1"/>
  <c r="Z81" i="2"/>
  <c r="Y76" i="2"/>
  <c r="Y67" i="2"/>
  <c r="W121" i="2"/>
  <c r="Y92" i="2"/>
  <c r="W142" i="2"/>
  <c r="W83" i="2"/>
  <c r="W74" i="2"/>
  <c r="Z70" i="2"/>
  <c r="AD92" i="2"/>
  <c r="Y79" i="2"/>
  <c r="Y72" i="2"/>
  <c r="W79" i="2"/>
  <c r="AA142" i="2"/>
  <c r="Z68" i="2"/>
  <c r="AB81" i="2"/>
  <c r="S38" i="2"/>
  <c r="AH310" i="2"/>
  <c r="AJ310" i="2" s="1"/>
  <c r="AH271" i="2"/>
  <c r="AJ271" i="2" s="1"/>
  <c r="AH162" i="2"/>
  <c r="AJ162" i="2" s="1"/>
  <c r="AK162" i="2" s="1"/>
  <c r="AL162" i="2" s="1"/>
  <c r="AH160" i="2"/>
  <c r="AJ160" i="2" s="1"/>
  <c r="AH290" i="2"/>
  <c r="AJ290" i="2" s="1"/>
  <c r="AH292" i="2"/>
  <c r="AJ292" i="2" s="1"/>
  <c r="AH158" i="2"/>
  <c r="AJ158" i="2" s="1"/>
  <c r="AH306" i="2"/>
  <c r="AJ306" i="2" s="1"/>
  <c r="AH294" i="2"/>
  <c r="AJ294" i="2" s="1"/>
  <c r="AH308" i="2"/>
  <c r="AJ308" i="2" s="1"/>
  <c r="AH277" i="2"/>
  <c r="AJ277" i="2" s="1"/>
  <c r="AH320" i="2"/>
  <c r="AJ320" i="2" s="1"/>
  <c r="AK320" i="2" s="1"/>
  <c r="AL320" i="2" s="1"/>
  <c r="AH324" i="2"/>
  <c r="AJ324" i="2" s="1"/>
  <c r="AH152" i="2"/>
  <c r="AJ152" i="2" s="1"/>
  <c r="AH300" i="2"/>
  <c r="AJ300" i="2" s="1"/>
  <c r="AH276" i="2"/>
  <c r="AJ276" i="2" s="1"/>
  <c r="AH272" i="2"/>
  <c r="AJ272" i="2" s="1"/>
  <c r="AH322" i="2"/>
  <c r="AJ322" i="2" s="1"/>
  <c r="AH280" i="2"/>
  <c r="AJ280" i="2" s="1"/>
  <c r="AI272" i="2"/>
  <c r="AG178" i="2"/>
  <c r="AD119" i="2"/>
  <c r="V119" i="2"/>
  <c r="AB119" i="2"/>
  <c r="T119" i="2"/>
  <c r="Y119" i="2"/>
  <c r="AC119" i="2"/>
  <c r="AA119" i="2"/>
  <c r="Z119" i="2"/>
  <c r="X119" i="2"/>
  <c r="S119" i="2"/>
  <c r="U119" i="2"/>
  <c r="AE119" i="2" s="1"/>
  <c r="W119" i="2"/>
  <c r="AD86" i="2"/>
  <c r="U79" i="2"/>
  <c r="AE19" i="2"/>
  <c r="AD44" i="2"/>
  <c r="AD46" i="2"/>
  <c r="AH202" i="2"/>
  <c r="AJ202" i="2" s="1"/>
  <c r="AH170" i="2"/>
  <c r="AJ170" i="2" s="1"/>
  <c r="AK170" i="2" s="1"/>
  <c r="AL170" i="2" s="1"/>
  <c r="AH134" i="2"/>
  <c r="AJ134" i="2" s="1"/>
  <c r="AK134" i="2" s="1"/>
  <c r="AL134" i="2" s="1"/>
  <c r="AH172" i="2"/>
  <c r="AJ172" i="2" s="1"/>
  <c r="AK172" i="2" s="1"/>
  <c r="AL172" i="2" s="1"/>
  <c r="I42" i="2"/>
  <c r="I71" i="2"/>
  <c r="I13" i="2"/>
  <c r="X88" i="2"/>
  <c r="X77" i="2"/>
  <c r="AC123" i="2"/>
  <c r="O71" i="2"/>
  <c r="O42" i="2"/>
  <c r="O13" i="2"/>
  <c r="AD67" i="2"/>
  <c r="T44" i="2"/>
  <c r="T46" i="2"/>
  <c r="AD83" i="2"/>
  <c r="AI294" i="2"/>
  <c r="AG258" i="2"/>
  <c r="AI258" i="2"/>
  <c r="AH278" i="2"/>
  <c r="AJ278" i="2" s="1"/>
  <c r="AK278" i="2" s="1"/>
  <c r="AL278" i="2" s="1"/>
  <c r="X67" i="2"/>
  <c r="U86" i="2"/>
  <c r="AE26" i="2"/>
  <c r="U81" i="2"/>
  <c r="AE21" i="2"/>
  <c r="AF21" i="2" s="1"/>
  <c r="U72" i="2"/>
  <c r="AE12" i="2"/>
  <c r="AF12" i="2" s="1"/>
  <c r="Z83" i="2"/>
  <c r="AA44" i="2"/>
  <c r="AA46" i="2"/>
  <c r="AA85" i="2"/>
  <c r="Z66" i="2"/>
  <c r="Z11" i="2"/>
  <c r="Z79" i="2"/>
  <c r="Z77" i="2"/>
  <c r="AB11" i="2"/>
  <c r="AH229" i="2"/>
  <c r="AJ229" i="2" s="1"/>
  <c r="AK229" i="2" s="1"/>
  <c r="AL229" i="2" s="1"/>
  <c r="AH231" i="2"/>
  <c r="AJ231" i="2" s="1"/>
  <c r="AK231" i="2" s="1"/>
  <c r="AL231" i="2" s="1"/>
  <c r="AH269" i="2"/>
  <c r="AJ269" i="2" s="1"/>
  <c r="AH253" i="2"/>
  <c r="AJ253" i="2" s="1"/>
  <c r="AK253" i="2" s="1"/>
  <c r="AL253" i="2" s="1"/>
  <c r="AJ275" i="2"/>
  <c r="AK275" i="2" s="1"/>
  <c r="AL275" i="2" s="1"/>
  <c r="AH223" i="2"/>
  <c r="AJ223" i="2" s="1"/>
  <c r="AJ238" i="2"/>
  <c r="AK238" i="2" s="1"/>
  <c r="AL238" i="2" s="1"/>
  <c r="AH194" i="2"/>
  <c r="AJ194" i="2" s="1"/>
  <c r="AI266" i="2"/>
  <c r="AI271" i="2"/>
  <c r="AH184" i="2"/>
  <c r="AJ184" i="2" s="1"/>
  <c r="AG124" i="2"/>
  <c r="AG154" i="2"/>
  <c r="AG131" i="2"/>
  <c r="AC92" i="2"/>
  <c r="Y69" i="2"/>
  <c r="X83" i="2"/>
  <c r="X74" i="2"/>
  <c r="X66" i="2"/>
  <c r="X11" i="2"/>
  <c r="AD143" i="2"/>
  <c r="V143" i="2"/>
  <c r="AC143" i="2"/>
  <c r="U143" i="2"/>
  <c r="AE143" i="2" s="1"/>
  <c r="AB143" i="2"/>
  <c r="T143" i="2"/>
  <c r="AA143" i="2"/>
  <c r="S143" i="2"/>
  <c r="X143" i="2"/>
  <c r="Z143" i="2"/>
  <c r="Y143" i="2"/>
  <c r="W143" i="2"/>
  <c r="Z123" i="2"/>
  <c r="AD123" i="2"/>
  <c r="AB121" i="2"/>
  <c r="W81" i="2"/>
  <c r="W68" i="2"/>
  <c r="V90" i="2"/>
  <c r="V81" i="2"/>
  <c r="V77" i="2"/>
  <c r="AD70" i="2"/>
  <c r="AD66" i="2"/>
  <c r="AD11" i="2"/>
  <c r="AC80" i="2"/>
  <c r="AC77" i="2"/>
  <c r="M71" i="2"/>
  <c r="M42" i="2"/>
  <c r="M38" i="2"/>
  <c r="M13" i="2"/>
  <c r="U67" i="2"/>
  <c r="AE7" i="2"/>
  <c r="AF7" i="2" s="1"/>
  <c r="AD80" i="2"/>
  <c r="Z142" i="2"/>
  <c r="AC142" i="2"/>
  <c r="Z69" i="2"/>
  <c r="AC46" i="2"/>
  <c r="AC44" i="2"/>
  <c r="Y46" i="2"/>
  <c r="Y44" i="2"/>
  <c r="AA86" i="2"/>
  <c r="Z84" i="2"/>
  <c r="K71" i="2"/>
  <c r="K42" i="2"/>
  <c r="K13" i="2"/>
  <c r="V92" i="2"/>
  <c r="AK263" i="2"/>
  <c r="AL263" i="2" s="1"/>
  <c r="AK214" i="2"/>
  <c r="AL214" i="2" s="1"/>
  <c r="AJ135" i="2"/>
  <c r="U74" i="2"/>
  <c r="AE14" i="2"/>
  <c r="AD90" i="2"/>
  <c r="AI34" i="2"/>
  <c r="X68" i="2"/>
  <c r="W122" i="2"/>
  <c r="AD122" i="2"/>
  <c r="V122" i="2"/>
  <c r="AC122" i="2"/>
  <c r="U122" i="2"/>
  <c r="AE122" i="2" s="1"/>
  <c r="AB122" i="2"/>
  <c r="T122" i="2"/>
  <c r="Y122" i="2"/>
  <c r="AA122" i="2"/>
  <c r="Z122" i="2"/>
  <c r="X122" i="2"/>
  <c r="S122" i="2"/>
  <c r="AA90" i="2"/>
  <c r="AH298" i="2"/>
  <c r="AJ298" i="2" s="1"/>
  <c r="AK298" i="2" s="1"/>
  <c r="AL298" i="2" s="1"/>
  <c r="AK199" i="2"/>
  <c r="AL199" i="2" s="1"/>
  <c r="AA123" i="2"/>
  <c r="N42" i="2"/>
  <c r="N71" i="2"/>
  <c r="N13" i="2"/>
  <c r="AH286" i="2"/>
  <c r="AJ286" i="2" s="1"/>
  <c r="AK286" i="2" s="1"/>
  <c r="AL286" i="2" s="1"/>
  <c r="AJ259" i="2"/>
  <c r="AI259" i="2"/>
  <c r="AH234" i="2"/>
  <c r="AJ234" i="2" s="1"/>
  <c r="AK234" i="2" s="1"/>
  <c r="AL234" i="2" s="1"/>
  <c r="AK191" i="2"/>
  <c r="AL191" i="2" s="1"/>
  <c r="AK215" i="2"/>
  <c r="AL215" i="2" s="1"/>
  <c r="AJ156" i="2"/>
  <c r="AK156" i="2" s="1"/>
  <c r="AL156" i="2" s="1"/>
  <c r="AH313" i="2"/>
  <c r="AJ313" i="2" s="1"/>
  <c r="AK313" i="2" s="1"/>
  <c r="AL313" i="2" s="1"/>
  <c r="AH168" i="2"/>
  <c r="AJ168" i="2" s="1"/>
  <c r="AK168" i="2" s="1"/>
  <c r="AL168" i="2" s="1"/>
  <c r="AG257" i="2"/>
  <c r="AI158" i="2"/>
  <c r="AI193" i="2"/>
  <c r="AI223" i="2"/>
  <c r="AH130" i="2"/>
  <c r="AJ130" i="2" s="1"/>
  <c r="AK130" i="2" s="1"/>
  <c r="AL130" i="2" s="1"/>
  <c r="AI152" i="2"/>
  <c r="AK135" i="2"/>
  <c r="AL135" i="2" s="1"/>
  <c r="X90" i="2"/>
  <c r="X79" i="2"/>
  <c r="X72" i="2"/>
  <c r="W94" i="2"/>
  <c r="W88" i="2"/>
  <c r="X123" i="2"/>
  <c r="W123" i="2"/>
  <c r="AC121" i="2"/>
  <c r="W80" i="2"/>
  <c r="AD88" i="2"/>
  <c r="V85" i="2"/>
  <c r="V80" i="2"/>
  <c r="AD76" i="2"/>
  <c r="V70" i="2"/>
  <c r="V11" i="2"/>
  <c r="V66" i="2"/>
  <c r="U80" i="2"/>
  <c r="AE20" i="2"/>
  <c r="U77" i="2"/>
  <c r="AE17" i="2"/>
  <c r="AF17" i="2" s="1"/>
  <c r="AC70" i="2"/>
  <c r="AC66" i="2"/>
  <c r="AC11" i="2"/>
  <c r="AE37" i="2"/>
  <c r="AF37" i="2" s="1"/>
  <c r="AF97" i="2" s="1"/>
  <c r="Z85" i="2"/>
  <c r="Y142" i="2"/>
  <c r="V142" i="2"/>
  <c r="Z44" i="2"/>
  <c r="Z46" i="2"/>
  <c r="AA74" i="2"/>
  <c r="AA66" i="2"/>
  <c r="AA11" i="2"/>
  <c r="AI280" i="2"/>
  <c r="Z76" i="2"/>
  <c r="AA69" i="2"/>
  <c r="J42" i="2"/>
  <c r="J71" i="2"/>
  <c r="J13" i="2"/>
  <c r="AA84" i="2"/>
  <c r="AJ254" i="2"/>
  <c r="AK254" i="2" s="1"/>
  <c r="AL254" i="2" s="1"/>
  <c r="AG312" i="2"/>
  <c r="AK188" i="2"/>
  <c r="AL188" i="2" s="1"/>
  <c r="AH153" i="2"/>
  <c r="AJ153" i="2" s="1"/>
  <c r="AK153" i="2" s="1"/>
  <c r="AL153" i="2" s="1"/>
  <c r="AH155" i="2"/>
  <c r="AJ155" i="2" s="1"/>
  <c r="AK155" i="2" s="1"/>
  <c r="AL155" i="2" s="1"/>
  <c r="AI160" i="2"/>
  <c r="AH129" i="2"/>
  <c r="AJ129" i="2" s="1"/>
  <c r="AK129" i="2" s="1"/>
  <c r="AL129" i="2" s="1"/>
  <c r="AI290" i="2"/>
  <c r="P42" i="2"/>
  <c r="P71" i="2"/>
  <c r="P13" i="2"/>
  <c r="G42" i="2"/>
  <c r="G71" i="2"/>
  <c r="G13" i="2"/>
  <c r="AA92" i="2"/>
  <c r="Y123" i="2"/>
  <c r="W85" i="2"/>
  <c r="Z121" i="2"/>
  <c r="V121" i="2"/>
  <c r="W138" i="2"/>
  <c r="AD138" i="2"/>
  <c r="V138" i="2"/>
  <c r="AC138" i="2"/>
  <c r="U138" i="2"/>
  <c r="AE138" i="2" s="1"/>
  <c r="AB138" i="2"/>
  <c r="T138" i="2"/>
  <c r="Y138" i="2"/>
  <c r="X138" i="2"/>
  <c r="S138" i="2"/>
  <c r="AA138" i="2"/>
  <c r="Z138" i="2"/>
  <c r="N38" i="2"/>
  <c r="V88" i="2"/>
  <c r="AD84" i="2"/>
  <c r="V76" i="2"/>
  <c r="AD69" i="2"/>
  <c r="AC88" i="2"/>
  <c r="AC85" i="2"/>
  <c r="AC83" i="2"/>
  <c r="AC76" i="2"/>
  <c r="U70" i="2"/>
  <c r="AE10" i="2"/>
  <c r="AF10" i="2" s="1"/>
  <c r="AG10" i="2" s="1"/>
  <c r="U66" i="2"/>
  <c r="AE6" i="2"/>
  <c r="U11" i="2"/>
  <c r="AG34" i="2"/>
  <c r="U142" i="2"/>
  <c r="AE142" i="2" s="1"/>
  <c r="AD142" i="2"/>
  <c r="U46" i="2"/>
  <c r="U44" i="2"/>
  <c r="AE41" i="2"/>
  <c r="AA80" i="2"/>
  <c r="R42" i="2"/>
  <c r="R71" i="2"/>
  <c r="R13" i="2"/>
  <c r="AI268" i="2"/>
  <c r="Z86" i="2"/>
  <c r="Z74" i="2"/>
  <c r="Z88" i="2"/>
  <c r="AD79" i="2"/>
  <c r="AC249" i="2"/>
  <c r="U249" i="2"/>
  <c r="AE249" i="2" s="1"/>
  <c r="AB249" i="2"/>
  <c r="T249" i="2"/>
  <c r="AA249" i="2"/>
  <c r="S249" i="2"/>
  <c r="Z249" i="2"/>
  <c r="Y249" i="2"/>
  <c r="AD249" i="2"/>
  <c r="X249" i="2"/>
  <c r="W249" i="2"/>
  <c r="V249" i="2"/>
  <c r="X69" i="2"/>
  <c r="W66" i="2"/>
  <c r="W11" i="2"/>
  <c r="AD72" i="2"/>
  <c r="S44" i="2"/>
  <c r="S46" i="2"/>
  <c r="AA88" i="2"/>
  <c r="AK273" i="2"/>
  <c r="AL273" i="2" s="1"/>
  <c r="AH166" i="2"/>
  <c r="AJ166" i="2" s="1"/>
  <c r="AK166" i="2" s="1"/>
  <c r="AL166" i="2" s="1"/>
  <c r="X85" i="2"/>
  <c r="U68" i="2"/>
  <c r="AE8" i="2"/>
  <c r="AF8" i="2" s="1"/>
  <c r="AG8" i="2" s="1"/>
  <c r="AH8" i="2" s="1"/>
  <c r="X46" i="2"/>
  <c r="X44" i="2"/>
  <c r="AA68" i="2"/>
  <c r="K51" i="2"/>
  <c r="AA79" i="2"/>
  <c r="AH270" i="2"/>
  <c r="AJ270" i="2" s="1"/>
  <c r="AK270" i="2" s="1"/>
  <c r="AL270" i="2" s="1"/>
  <c r="AJ265" i="2"/>
  <c r="AK265" i="2" s="1"/>
  <c r="AL265" i="2" s="1"/>
  <c r="AH127" i="2"/>
  <c r="AJ127" i="2" s="1"/>
  <c r="AK127" i="2" s="1"/>
  <c r="AL127" i="2" s="1"/>
  <c r="X76" i="2"/>
  <c r="T121" i="2"/>
  <c r="Z92" i="2"/>
  <c r="AD81" i="2"/>
  <c r="V67" i="2"/>
  <c r="U90" i="2"/>
  <c r="AE30" i="2"/>
  <c r="AF30" i="2" s="1"/>
  <c r="U84" i="2"/>
  <c r="AE24" i="2"/>
  <c r="AF24" i="2" s="1"/>
  <c r="AC67" i="2"/>
  <c r="AG326" i="2"/>
  <c r="AK219" i="2"/>
  <c r="AL219" i="2" s="1"/>
  <c r="AH256" i="2"/>
  <c r="AJ256" i="2" s="1"/>
  <c r="AK256" i="2" s="1"/>
  <c r="AL256" i="2" s="1"/>
  <c r="AJ325" i="2"/>
  <c r="AK325" i="2" s="1"/>
  <c r="AL325" i="2" s="1"/>
  <c r="AH233" i="2"/>
  <c r="AJ233" i="2" s="1"/>
  <c r="AK233" i="2" s="1"/>
  <c r="AL233" i="2" s="1"/>
  <c r="AI277" i="2"/>
  <c r="AJ242" i="2"/>
  <c r="AK242" i="2" s="1"/>
  <c r="AL242" i="2" s="1"/>
  <c r="AH266" i="2"/>
  <c r="AJ266" i="2" s="1"/>
  <c r="AI292" i="2"/>
  <c r="AH230" i="2"/>
  <c r="AJ230" i="2" s="1"/>
  <c r="AK230" i="2" s="1"/>
  <c r="AL230" i="2" s="1"/>
  <c r="AI279" i="2"/>
  <c r="AG279" i="2"/>
  <c r="AH245" i="2"/>
  <c r="AJ245" i="2" s="1"/>
  <c r="AK245" i="2" s="1"/>
  <c r="AL245" i="2" s="1"/>
  <c r="AI324" i="2"/>
  <c r="AH297" i="2"/>
  <c r="AJ297" i="2" s="1"/>
  <c r="AK297" i="2" s="1"/>
  <c r="AL297" i="2" s="1"/>
  <c r="AJ236" i="2"/>
  <c r="AK236" i="2" s="1"/>
  <c r="AL236" i="2" s="1"/>
  <c r="AH246" i="2"/>
  <c r="AJ246" i="2" s="1"/>
  <c r="AK246" i="2" s="1"/>
  <c r="AL246" i="2" s="1"/>
  <c r="AK212" i="2"/>
  <c r="AL212" i="2" s="1"/>
  <c r="AI322" i="2"/>
  <c r="AK200" i="2"/>
  <c r="AL200" i="2" s="1"/>
  <c r="AH323" i="2"/>
  <c r="AJ323" i="2" s="1"/>
  <c r="AK323" i="2" s="1"/>
  <c r="AL323" i="2" s="1"/>
  <c r="AK186" i="2"/>
  <c r="AL186" i="2" s="1"/>
  <c r="AI202" i="2"/>
  <c r="AK151" i="2"/>
  <c r="AL151" i="2" s="1"/>
  <c r="AK173" i="2"/>
  <c r="AL173" i="2" s="1"/>
  <c r="AG150" i="2"/>
  <c r="AH252" i="2"/>
  <c r="AJ252" i="2" s="1"/>
  <c r="AK252" i="2" s="1"/>
  <c r="AL252" i="2" s="1"/>
  <c r="AH146" i="2"/>
  <c r="AJ146" i="2" s="1"/>
  <c r="AH126" i="2"/>
  <c r="AJ126" i="2" s="1"/>
  <c r="AK126" i="2" s="1"/>
  <c r="AL126" i="2" s="1"/>
  <c r="AI184" i="2"/>
  <c r="P38" i="2"/>
  <c r="Y74" i="2"/>
  <c r="Y66" i="2"/>
  <c r="Y11" i="2"/>
  <c r="X86" i="2"/>
  <c r="X84" i="2"/>
  <c r="X81" i="2"/>
  <c r="H42" i="2"/>
  <c r="H71" i="2"/>
  <c r="H38" i="2"/>
  <c r="H13" i="2"/>
  <c r="W69" i="2"/>
  <c r="T123" i="2"/>
  <c r="AA121" i="2"/>
  <c r="AD121" i="2"/>
  <c r="W77" i="2"/>
  <c r="V84" i="2"/>
  <c r="AD74" i="2"/>
  <c r="V69" i="2"/>
  <c r="AC94" i="2"/>
  <c r="U88" i="2"/>
  <c r="AE28" i="2"/>
  <c r="AF28" i="2" s="1"/>
  <c r="U85" i="2"/>
  <c r="AE25" i="2"/>
  <c r="AF25" i="2" s="1"/>
  <c r="U83" i="2"/>
  <c r="AE23" i="2"/>
  <c r="AF23" i="2" s="1"/>
  <c r="U76" i="2"/>
  <c r="AE16" i="2"/>
  <c r="AC69" i="2"/>
  <c r="AA94" i="2"/>
  <c r="W46" i="2"/>
  <c r="W44" i="2"/>
  <c r="AA70" i="2"/>
  <c r="AB44" i="2"/>
  <c r="AA81" i="2"/>
  <c r="Z67" i="2"/>
  <c r="W92" i="2"/>
  <c r="Z72" i="2"/>
  <c r="AA72" i="2"/>
  <c r="AA76" i="2"/>
  <c r="AH268" i="2"/>
  <c r="AJ268" i="2" s="1"/>
  <c r="AK192" i="2"/>
  <c r="AL192" i="2" s="1"/>
  <c r="Q42" i="2"/>
  <c r="Q71" i="2"/>
  <c r="Q13" i="2"/>
  <c r="AH304" i="2"/>
  <c r="AJ304" i="2" s="1"/>
  <c r="AK304" i="2" s="1"/>
  <c r="AL304" i="2" s="1"/>
  <c r="AI308" i="2"/>
  <c r="AK180" i="2"/>
  <c r="AL180" i="2" s="1"/>
  <c r="Y121" i="2"/>
  <c r="AA77" i="2"/>
  <c r="AH32" i="2"/>
  <c r="AJ32" i="2" s="1"/>
  <c r="AD120" i="2"/>
  <c r="V120" i="2"/>
  <c r="AB120" i="2"/>
  <c r="T120" i="2"/>
  <c r="Y120" i="2"/>
  <c r="W120" i="2"/>
  <c r="U120" i="2"/>
  <c r="AE120" i="2" s="1"/>
  <c r="S120" i="2"/>
  <c r="Z120" i="2"/>
  <c r="AC120" i="2"/>
  <c r="X120" i="2"/>
  <c r="AA120" i="2"/>
  <c r="AD77" i="2"/>
  <c r="AH318" i="2"/>
  <c r="AJ318" i="2" s="1"/>
  <c r="AK318" i="2" s="1"/>
  <c r="AL318" i="2" s="1"/>
  <c r="AI300" i="2"/>
  <c r="AH288" i="2"/>
  <c r="AJ288" i="2" s="1"/>
  <c r="AK288" i="2" s="1"/>
  <c r="AL288" i="2" s="1"/>
  <c r="AK281" i="2"/>
  <c r="AL281" i="2" s="1"/>
  <c r="AH296" i="2"/>
  <c r="AJ296" i="2" s="1"/>
  <c r="AK296" i="2" s="1"/>
  <c r="AL296" i="2" s="1"/>
  <c r="AH314" i="2"/>
  <c r="AJ314" i="2" s="1"/>
  <c r="AK314" i="2" s="1"/>
  <c r="AL314" i="2" s="1"/>
  <c r="AJ319" i="2"/>
  <c r="AK319" i="2" s="1"/>
  <c r="AL319" i="2" s="1"/>
  <c r="AH291" i="2"/>
  <c r="AJ291" i="2" s="1"/>
  <c r="AK291" i="2" s="1"/>
  <c r="AL291" i="2" s="1"/>
  <c r="AH251" i="2"/>
  <c r="AJ251" i="2" s="1"/>
  <c r="AK251" i="2" s="1"/>
  <c r="AL251" i="2" s="1"/>
  <c r="AJ225" i="2"/>
  <c r="AH264" i="2"/>
  <c r="AJ264" i="2" s="1"/>
  <c r="AH235" i="2"/>
  <c r="AJ235" i="2" s="1"/>
  <c r="AK235" i="2" s="1"/>
  <c r="AL235" i="2" s="1"/>
  <c r="AH237" i="2"/>
  <c r="AJ237" i="2" s="1"/>
  <c r="AK237" i="2" s="1"/>
  <c r="AL237" i="2" s="1"/>
  <c r="AK197" i="2"/>
  <c r="AL197" i="2" s="1"/>
  <c r="AJ293" i="2"/>
  <c r="AK293" i="2" s="1"/>
  <c r="AL293" i="2" s="1"/>
  <c r="AH193" i="2"/>
  <c r="AJ193" i="2" s="1"/>
  <c r="AF327" i="2"/>
  <c r="AI327" i="2" s="1"/>
  <c r="AJ244" i="2"/>
  <c r="AK244" i="2" s="1"/>
  <c r="AL244" i="2" s="1"/>
  <c r="AK182" i="2"/>
  <c r="AL182" i="2" s="1"/>
  <c r="AJ201" i="2"/>
  <c r="AK201" i="2" s="1"/>
  <c r="AL201" i="2" s="1"/>
  <c r="AH145" i="2"/>
  <c r="AJ145" i="2" s="1"/>
  <c r="AK183" i="2"/>
  <c r="AL183" i="2" s="1"/>
  <c r="AH147" i="2"/>
  <c r="AJ147" i="2" s="1"/>
  <c r="AK147" i="2" s="1"/>
  <c r="AL147" i="2" s="1"/>
  <c r="AJ181" i="2"/>
  <c r="AK181" i="2" s="1"/>
  <c r="AL181" i="2" s="1"/>
  <c r="AF140" i="2"/>
  <c r="AI140" i="2" s="1"/>
  <c r="AH125" i="2"/>
  <c r="AJ125" i="2" s="1"/>
  <c r="AK125" i="2" s="1"/>
  <c r="AL125" i="2" s="1"/>
  <c r="X80" i="2"/>
  <c r="X70" i="2"/>
  <c r="W67" i="2"/>
  <c r="O38" i="2"/>
  <c r="W90" i="2"/>
  <c r="W86" i="2"/>
  <c r="X121" i="2"/>
  <c r="W76" i="2"/>
  <c r="AH141" i="2"/>
  <c r="AJ141" i="2" s="1"/>
  <c r="AK141" i="2" s="1"/>
  <c r="AL141" i="2" s="1"/>
  <c r="V79" i="2"/>
  <c r="V74" i="2"/>
  <c r="AD68" i="2"/>
  <c r="AE36" i="2"/>
  <c r="U94" i="2"/>
  <c r="AC79" i="2"/>
  <c r="AC74" i="2"/>
  <c r="U69" i="2"/>
  <c r="AE9" i="2"/>
  <c r="AF9" i="2" s="1"/>
  <c r="AA67" i="2"/>
  <c r="V46" i="2"/>
  <c r="V44" i="2"/>
  <c r="Z94" i="2"/>
  <c r="R38" i="2"/>
  <c r="Z90" i="2"/>
  <c r="L71" i="2"/>
  <c r="L42" i="2"/>
  <c r="L38" i="2"/>
  <c r="L13" i="2"/>
  <c r="Z80" i="2"/>
  <c r="AK198" i="2" l="1"/>
  <c r="AL198" i="2" s="1"/>
  <c r="AE98" i="2"/>
  <c r="AJ248" i="2"/>
  <c r="AK248" i="2" s="1"/>
  <c r="AL248" i="2" s="1"/>
  <c r="AJ148" i="2"/>
  <c r="AK148" i="2" s="1"/>
  <c r="AL148" i="2" s="1"/>
  <c r="AK264" i="2"/>
  <c r="AL264" i="2" s="1"/>
  <c r="AK269" i="2"/>
  <c r="AL269" i="2" s="1"/>
  <c r="AK204" i="2"/>
  <c r="AL204" i="2" s="1"/>
  <c r="AJ260" i="2"/>
  <c r="AK260" i="2" s="1"/>
  <c r="AL260" i="2" s="1"/>
  <c r="AK195" i="2"/>
  <c r="AL195" i="2" s="1"/>
  <c r="AK146" i="2"/>
  <c r="AL146" i="2" s="1"/>
  <c r="AG139" i="2"/>
  <c r="AH139" i="2" s="1"/>
  <c r="U98" i="2"/>
  <c r="AF41" i="2"/>
  <c r="AF46" i="2" s="1"/>
  <c r="AE96" i="2"/>
  <c r="S13" i="2"/>
  <c r="S73" i="2" s="1"/>
  <c r="AE97" i="2"/>
  <c r="S71" i="2"/>
  <c r="X98" i="2"/>
  <c r="AF47" i="2"/>
  <c r="AK225" i="2"/>
  <c r="AL225" i="2" s="1"/>
  <c r="AK310" i="2"/>
  <c r="AL310" i="2" s="1"/>
  <c r="AJ307" i="2"/>
  <c r="AK307" i="2" s="1"/>
  <c r="AL307" i="2" s="1"/>
  <c r="AK276" i="2"/>
  <c r="AL276" i="2" s="1"/>
  <c r="AH284" i="2"/>
  <c r="AJ284" i="2" s="1"/>
  <c r="AK284" i="2" s="1"/>
  <c r="AL284" i="2" s="1"/>
  <c r="AK306" i="2"/>
  <c r="AL306" i="2" s="1"/>
  <c r="AK145" i="2"/>
  <c r="AL145" i="2" s="1"/>
  <c r="AJ317" i="2"/>
  <c r="AK317" i="2" s="1"/>
  <c r="AL317" i="2" s="1"/>
  <c r="T51" i="2"/>
  <c r="AK184" i="2"/>
  <c r="AL184" i="2" s="1"/>
  <c r="AK194" i="2"/>
  <c r="AL194" i="2" s="1"/>
  <c r="AK158" i="2"/>
  <c r="AL158" i="2" s="1"/>
  <c r="AH321" i="2"/>
  <c r="AJ321" i="2" s="1"/>
  <c r="AK321" i="2" s="1"/>
  <c r="AL321" i="2" s="1"/>
  <c r="AH295" i="2"/>
  <c r="AJ295" i="2" s="1"/>
  <c r="AK295" i="2" s="1"/>
  <c r="AL295" i="2" s="1"/>
  <c r="AK268" i="2"/>
  <c r="AL268" i="2" s="1"/>
  <c r="AF123" i="2"/>
  <c r="AI123" i="2" s="1"/>
  <c r="T13" i="2"/>
  <c r="T73" i="2" s="1"/>
  <c r="T42" i="2"/>
  <c r="AF121" i="2"/>
  <c r="AI121" i="2" s="1"/>
  <c r="AB51" i="2"/>
  <c r="Y51" i="2"/>
  <c r="AF142" i="2"/>
  <c r="AG142" i="2" s="1"/>
  <c r="AH142" i="2" s="1"/>
  <c r="AJ142" i="2" s="1"/>
  <c r="AF143" i="2"/>
  <c r="AI143" i="2" s="1"/>
  <c r="AF119" i="2"/>
  <c r="AI119" i="2" s="1"/>
  <c r="T38" i="2"/>
  <c r="W51" i="2"/>
  <c r="V38" i="2"/>
  <c r="AF138" i="2"/>
  <c r="AG138" i="2" s="1"/>
  <c r="AH138" i="2" s="1"/>
  <c r="AJ138" i="2" s="1"/>
  <c r="AF120" i="2"/>
  <c r="AI120" i="2" s="1"/>
  <c r="AG9" i="2"/>
  <c r="AG7" i="2"/>
  <c r="AG25" i="2"/>
  <c r="AG30" i="2"/>
  <c r="AH10" i="2"/>
  <c r="AK32" i="2"/>
  <c r="AG28" i="2"/>
  <c r="AG17" i="2"/>
  <c r="L73" i="2"/>
  <c r="L15" i="2"/>
  <c r="AG37" i="2"/>
  <c r="AG97" i="2" s="1"/>
  <c r="Y42" i="2"/>
  <c r="Y71" i="2"/>
  <c r="Y13" i="2"/>
  <c r="AE66" i="2"/>
  <c r="AE11" i="2"/>
  <c r="G73" i="2"/>
  <c r="G15" i="2"/>
  <c r="I73" i="2"/>
  <c r="I15" i="2"/>
  <c r="AK272" i="2"/>
  <c r="AL272" i="2" s="1"/>
  <c r="AI37" i="2"/>
  <c r="AI97" i="2" s="1"/>
  <c r="AK152" i="2"/>
  <c r="AL152" i="2" s="1"/>
  <c r="AE92" i="2"/>
  <c r="AE94" i="2"/>
  <c r="AH326" i="2"/>
  <c r="AJ326" i="2" s="1"/>
  <c r="AK326" i="2" s="1"/>
  <c r="AL326" i="2" s="1"/>
  <c r="R73" i="2"/>
  <c r="R15" i="2"/>
  <c r="AH124" i="2"/>
  <c r="AJ124" i="2" s="1"/>
  <c r="AK124" i="2" s="1"/>
  <c r="AL124" i="2" s="1"/>
  <c r="AK271" i="2"/>
  <c r="AL271" i="2" s="1"/>
  <c r="Z42" i="2"/>
  <c r="Z13" i="2"/>
  <c r="Z71" i="2"/>
  <c r="AF38" i="2"/>
  <c r="AE79" i="2"/>
  <c r="AC38" i="2"/>
  <c r="AB38" i="2"/>
  <c r="AK300" i="2"/>
  <c r="AL300" i="2" s="1"/>
  <c r="AE83" i="2"/>
  <c r="AI23" i="2"/>
  <c r="AH38" i="2"/>
  <c r="AK322" i="2"/>
  <c r="AL322" i="2" s="1"/>
  <c r="AK277" i="2"/>
  <c r="AL277" i="2" s="1"/>
  <c r="AE68" i="2"/>
  <c r="AI8" i="2"/>
  <c r="AC71" i="2"/>
  <c r="AC42" i="2"/>
  <c r="AC13" i="2"/>
  <c r="V42" i="2"/>
  <c r="V13" i="2"/>
  <c r="V71" i="2"/>
  <c r="AF19" i="2"/>
  <c r="AI19" i="2" s="1"/>
  <c r="M73" i="2"/>
  <c r="M15" i="2"/>
  <c r="AD42" i="2"/>
  <c r="AD71" i="2"/>
  <c r="AD13" i="2"/>
  <c r="AF6" i="2"/>
  <c r="AI6" i="2" s="1"/>
  <c r="AG327" i="2"/>
  <c r="AH178" i="2"/>
  <c r="AJ178" i="2" s="1"/>
  <c r="AK178" i="2" s="1"/>
  <c r="AL178" i="2" s="1"/>
  <c r="AD38" i="2"/>
  <c r="AI38" i="2"/>
  <c r="AH279" i="2"/>
  <c r="AJ279" i="2" s="1"/>
  <c r="AK279" i="2" s="1"/>
  <c r="AL279" i="2" s="1"/>
  <c r="AE46" i="2"/>
  <c r="AE44" i="2"/>
  <c r="AE74" i="2"/>
  <c r="AJ38" i="2"/>
  <c r="AG38" i="2"/>
  <c r="X42" i="2"/>
  <c r="X71" i="2"/>
  <c r="X13" i="2"/>
  <c r="AK266" i="2"/>
  <c r="AL266" i="2" s="1"/>
  <c r="AH258" i="2"/>
  <c r="AJ258" i="2" s="1"/>
  <c r="AK258" i="2" s="1"/>
  <c r="AL258" i="2" s="1"/>
  <c r="AK38" i="2"/>
  <c r="U38" i="2"/>
  <c r="J73" i="2"/>
  <c r="J15" i="2"/>
  <c r="AA38" i="2"/>
  <c r="AF249" i="2"/>
  <c r="AI249" i="2" s="1"/>
  <c r="AG12" i="2"/>
  <c r="AE67" i="2"/>
  <c r="AI7" i="2"/>
  <c r="AG24" i="2"/>
  <c r="AK160" i="2"/>
  <c r="AL160" i="2" s="1"/>
  <c r="AK223" i="2"/>
  <c r="AL223" i="2" s="1"/>
  <c r="AK324" i="2"/>
  <c r="AL324" i="2" s="1"/>
  <c r="AE84" i="2"/>
  <c r="AI24" i="2"/>
  <c r="AJ8" i="2"/>
  <c r="P73" i="2"/>
  <c r="P15" i="2"/>
  <c r="AH312" i="2"/>
  <c r="AJ312" i="2" s="1"/>
  <c r="AK312" i="2" s="1"/>
  <c r="AL312" i="2" s="1"/>
  <c r="N73" i="2"/>
  <c r="N15" i="2"/>
  <c r="U51" i="2"/>
  <c r="AE72" i="2"/>
  <c r="AI12" i="2"/>
  <c r="AG140" i="2"/>
  <c r="Z38" i="2"/>
  <c r="X38" i="2"/>
  <c r="AA71" i="2"/>
  <c r="AA42" i="2"/>
  <c r="AA13" i="2"/>
  <c r="AE80" i="2"/>
  <c r="AG23" i="2"/>
  <c r="AE76" i="2"/>
  <c r="W42" i="2"/>
  <c r="W71" i="2"/>
  <c r="W13" i="2"/>
  <c r="AH257" i="2"/>
  <c r="AJ257" i="2" s="1"/>
  <c r="AK257" i="2" s="1"/>
  <c r="AL257" i="2" s="1"/>
  <c r="AE86" i="2"/>
  <c r="AE70" i="2"/>
  <c r="AI10" i="2"/>
  <c r="Q73" i="2"/>
  <c r="Q15" i="2"/>
  <c r="AA51" i="2"/>
  <c r="AF122" i="2"/>
  <c r="AI122" i="2" s="1"/>
  <c r="AE69" i="2"/>
  <c r="AI9" i="2"/>
  <c r="AE85" i="2"/>
  <c r="AI25" i="2"/>
  <c r="V51" i="2"/>
  <c r="AF36" i="2"/>
  <c r="AK308" i="2"/>
  <c r="AL308" i="2" s="1"/>
  <c r="AD51" i="2"/>
  <c r="H73" i="2"/>
  <c r="H15" i="2"/>
  <c r="AF26" i="2"/>
  <c r="AI26" i="2" s="1"/>
  <c r="AK202" i="2"/>
  <c r="AL202" i="2" s="1"/>
  <c r="AK292" i="2"/>
  <c r="AL292" i="2" s="1"/>
  <c r="AF16" i="2"/>
  <c r="AI16" i="2" s="1"/>
  <c r="AH34" i="2"/>
  <c r="AE77" i="2"/>
  <c r="AI17" i="2"/>
  <c r="K73" i="2"/>
  <c r="K15" i="2"/>
  <c r="AF14" i="2"/>
  <c r="AI14" i="2" s="1"/>
  <c r="AH131" i="2"/>
  <c r="AJ131" i="2" s="1"/>
  <c r="AK131" i="2" s="1"/>
  <c r="AL131" i="2" s="1"/>
  <c r="AK294" i="2"/>
  <c r="AL294" i="2" s="1"/>
  <c r="O73" i="2"/>
  <c r="O15" i="2"/>
  <c r="W38" i="2"/>
  <c r="Y38" i="2"/>
  <c r="AJ139" i="2"/>
  <c r="AK139" i="2" s="1"/>
  <c r="AL139" i="2" s="1"/>
  <c r="AH150" i="2"/>
  <c r="AJ150" i="2" s="1"/>
  <c r="AK150" i="2" s="1"/>
  <c r="AL150" i="2" s="1"/>
  <c r="AK290" i="2"/>
  <c r="AL290" i="2" s="1"/>
  <c r="AF20" i="2"/>
  <c r="AC51" i="2"/>
  <c r="AG21" i="2"/>
  <c r="AE88" i="2"/>
  <c r="AI28" i="2"/>
  <c r="AE90" i="2"/>
  <c r="AI30" i="2"/>
  <c r="Z51" i="2"/>
  <c r="U71" i="2"/>
  <c r="U42" i="2"/>
  <c r="U13" i="2"/>
  <c r="AK280" i="2"/>
  <c r="AL280" i="2" s="1"/>
  <c r="AK193" i="2"/>
  <c r="AL193" i="2" s="1"/>
  <c r="AK259" i="2"/>
  <c r="AL259" i="2" s="1"/>
  <c r="X51" i="2"/>
  <c r="AH154" i="2"/>
  <c r="AJ154" i="2" s="1"/>
  <c r="AK154" i="2" s="1"/>
  <c r="AL154" i="2" s="1"/>
  <c r="AB71" i="2"/>
  <c r="AB42" i="2"/>
  <c r="AB13" i="2"/>
  <c r="AE81" i="2"/>
  <c r="AI21" i="2"/>
  <c r="AE38" i="2"/>
  <c r="S15" i="2" l="1"/>
  <c r="AF44" i="2"/>
  <c r="AI41" i="2"/>
  <c r="AG121" i="2"/>
  <c r="AH121" i="2" s="1"/>
  <c r="AJ121" i="2" s="1"/>
  <c r="AK121" i="2" s="1"/>
  <c r="AL121" i="2" s="1"/>
  <c r="AF98" i="2"/>
  <c r="AI47" i="2"/>
  <c r="AG47" i="2"/>
  <c r="AG41" i="2"/>
  <c r="AF96" i="2"/>
  <c r="AG249" i="2"/>
  <c r="AH249" i="2" s="1"/>
  <c r="T15" i="2"/>
  <c r="T75" i="2" s="1"/>
  <c r="AG123" i="2"/>
  <c r="AH123" i="2" s="1"/>
  <c r="AJ123" i="2" s="1"/>
  <c r="AK123" i="2" s="1"/>
  <c r="AL123" i="2" s="1"/>
  <c r="AG143" i="2"/>
  <c r="AH143" i="2" s="1"/>
  <c r="AG119" i="2"/>
  <c r="AH119" i="2" s="1"/>
  <c r="AJ119" i="2" s="1"/>
  <c r="AK119" i="2" s="1"/>
  <c r="AL119" i="2" s="1"/>
  <c r="AI142" i="2"/>
  <c r="AK142" i="2" s="1"/>
  <c r="AL142" i="2" s="1"/>
  <c r="AI138" i="2"/>
  <c r="AK138" i="2" s="1"/>
  <c r="AL138" i="2" s="1"/>
  <c r="AF81" i="2"/>
  <c r="AG120" i="2"/>
  <c r="AG122" i="2"/>
  <c r="AH122" i="2" s="1"/>
  <c r="AJ122" i="2" s="1"/>
  <c r="AK122" i="2" s="1"/>
  <c r="AL122" i="2" s="1"/>
  <c r="AF84" i="2"/>
  <c r="AI11" i="2"/>
  <c r="AH30" i="2"/>
  <c r="AA73" i="2"/>
  <c r="AA15" i="2"/>
  <c r="AF88" i="2"/>
  <c r="AH37" i="2"/>
  <c r="AH97" i="2" s="1"/>
  <c r="AL32" i="2"/>
  <c r="AF86" i="2"/>
  <c r="AG26" i="2"/>
  <c r="Q75" i="2"/>
  <c r="Q18" i="2"/>
  <c r="P75" i="2"/>
  <c r="P18" i="2"/>
  <c r="AF70" i="2"/>
  <c r="AC73" i="2"/>
  <c r="AC15" i="2"/>
  <c r="AH25" i="2"/>
  <c r="AF90" i="2"/>
  <c r="M75" i="2"/>
  <c r="M18" i="2"/>
  <c r="AI36" i="2"/>
  <c r="I75" i="2"/>
  <c r="I18" i="2"/>
  <c r="AE71" i="2"/>
  <c r="AE13" i="2"/>
  <c r="AE42" i="2"/>
  <c r="L75" i="2"/>
  <c r="L18" i="2"/>
  <c r="AF85" i="2"/>
  <c r="AH28" i="2"/>
  <c r="AJ28" i="2" s="1"/>
  <c r="H75" i="2"/>
  <c r="H18" i="2"/>
  <c r="AF68" i="2"/>
  <c r="AF74" i="2"/>
  <c r="AG14" i="2"/>
  <c r="AJ34" i="2"/>
  <c r="AH23" i="2"/>
  <c r="AJ23" i="2" s="1"/>
  <c r="AK23" i="2" s="1"/>
  <c r="J75" i="2"/>
  <c r="J18" i="2"/>
  <c r="X73" i="2"/>
  <c r="X15" i="2"/>
  <c r="AE51" i="2"/>
  <c r="AH327" i="2"/>
  <c r="AJ327" i="2" s="1"/>
  <c r="AK327" i="2" s="1"/>
  <c r="AL327" i="2" s="1"/>
  <c r="AH7" i="2"/>
  <c r="S75" i="2"/>
  <c r="S18" i="2"/>
  <c r="AH12" i="2"/>
  <c r="V73" i="2"/>
  <c r="V15" i="2"/>
  <c r="AH9" i="2"/>
  <c r="U73" i="2"/>
  <c r="U15" i="2"/>
  <c r="AG36" i="2"/>
  <c r="AG90" i="2" s="1"/>
  <c r="AF92" i="2"/>
  <c r="AF94" i="2"/>
  <c r="G75" i="2"/>
  <c r="G18" i="2"/>
  <c r="AF80" i="2"/>
  <c r="AG20" i="2"/>
  <c r="AB73" i="2"/>
  <c r="AB15" i="2"/>
  <c r="K75" i="2"/>
  <c r="K18" i="2"/>
  <c r="AF83" i="2"/>
  <c r="AF79" i="2"/>
  <c r="AG19" i="2"/>
  <c r="Z73" i="2"/>
  <c r="Z15" i="2"/>
  <c r="R75" i="2"/>
  <c r="R18" i="2"/>
  <c r="AH17" i="2"/>
  <c r="AJ17" i="2" s="1"/>
  <c r="AK17" i="2" s="1"/>
  <c r="AJ10" i="2"/>
  <c r="AF67" i="2"/>
  <c r="O75" i="2"/>
  <c r="O18" i="2"/>
  <c r="AF76" i="2"/>
  <c r="AG16" i="2"/>
  <c r="AH140" i="2"/>
  <c r="AJ140" i="2" s="1"/>
  <c r="AK140" i="2" s="1"/>
  <c r="AL140" i="2" s="1"/>
  <c r="AD73" i="2"/>
  <c r="AD15" i="2"/>
  <c r="AF72" i="2"/>
  <c r="AI44" i="2"/>
  <c r="AI46" i="2"/>
  <c r="AF69" i="2"/>
  <c r="AH21" i="2"/>
  <c r="AJ249" i="2"/>
  <c r="AK249" i="2" s="1"/>
  <c r="AL249" i="2" s="1"/>
  <c r="W73" i="2"/>
  <c r="W15" i="2"/>
  <c r="AI20" i="2"/>
  <c r="N75" i="2"/>
  <c r="N18" i="2"/>
  <c r="AH24" i="2"/>
  <c r="AF66" i="2"/>
  <c r="AF11" i="2"/>
  <c r="AG6" i="2"/>
  <c r="AK8" i="2"/>
  <c r="Y73" i="2"/>
  <c r="Y15" i="2"/>
  <c r="AF77" i="2"/>
  <c r="AI96" i="2" l="1"/>
  <c r="AG96" i="2"/>
  <c r="AG46" i="2"/>
  <c r="AH41" i="2"/>
  <c r="AG44" i="2"/>
  <c r="T18" i="2"/>
  <c r="T78" i="2" s="1"/>
  <c r="AG98" i="2"/>
  <c r="AH47" i="2"/>
  <c r="AI98" i="2"/>
  <c r="AJ143" i="2"/>
  <c r="AK143" i="2" s="1"/>
  <c r="AL143" i="2" s="1"/>
  <c r="AI77" i="2"/>
  <c r="AG84" i="2"/>
  <c r="AG81" i="2"/>
  <c r="AI70" i="2"/>
  <c r="AG69" i="2"/>
  <c r="AG67" i="2"/>
  <c r="AI74" i="2"/>
  <c r="AI90" i="2"/>
  <c r="AI83" i="2"/>
  <c r="AI86" i="2"/>
  <c r="AI88" i="2"/>
  <c r="AG72" i="2"/>
  <c r="AI72" i="2"/>
  <c r="AI79" i="2"/>
  <c r="AI68" i="2"/>
  <c r="AI69" i="2"/>
  <c r="AH120" i="2"/>
  <c r="AJ120" i="2" s="1"/>
  <c r="AK120" i="2" s="1"/>
  <c r="AL120" i="2" s="1"/>
  <c r="AG77" i="2"/>
  <c r="AG88" i="2"/>
  <c r="W75" i="2"/>
  <c r="W18" i="2"/>
  <c r="Z18" i="2"/>
  <c r="Z75" i="2"/>
  <c r="Y75" i="2"/>
  <c r="Y18" i="2"/>
  <c r="AJ12" i="2"/>
  <c r="J118" i="2"/>
  <c r="J22" i="2"/>
  <c r="J78" i="2"/>
  <c r="J40" i="2"/>
  <c r="J39" i="2"/>
  <c r="I118" i="2"/>
  <c r="I40" i="2"/>
  <c r="I78" i="2"/>
  <c r="I22" i="2"/>
  <c r="I39" i="2"/>
  <c r="AL17" i="2"/>
  <c r="AL23" i="2"/>
  <c r="AG74" i="2"/>
  <c r="AH14" i="2"/>
  <c r="AJ25" i="2"/>
  <c r="AJ24" i="2"/>
  <c r="AG76" i="2"/>
  <c r="AH16" i="2"/>
  <c r="AJ9" i="2"/>
  <c r="S78" i="2"/>
  <c r="S40" i="2"/>
  <c r="S22" i="2"/>
  <c r="AF51" i="2"/>
  <c r="L118" i="2"/>
  <c r="L78" i="2"/>
  <c r="L40" i="2"/>
  <c r="L22" i="2"/>
  <c r="L39" i="2"/>
  <c r="AI92" i="2"/>
  <c r="AI94" i="2"/>
  <c r="AG85" i="2"/>
  <c r="AI76" i="2"/>
  <c r="T40" i="2"/>
  <c r="M78" i="2"/>
  <c r="M40" i="2"/>
  <c r="M118" i="2"/>
  <c r="M22" i="2"/>
  <c r="M39" i="2"/>
  <c r="AC75" i="2"/>
  <c r="AC18" i="2"/>
  <c r="Q118" i="2"/>
  <c r="Q40" i="2"/>
  <c r="Q78" i="2"/>
  <c r="Q22" i="2"/>
  <c r="Q39" i="2"/>
  <c r="AI81" i="2"/>
  <c r="AJ37" i="2"/>
  <c r="AJ97" i="2" s="1"/>
  <c r="AJ30" i="2"/>
  <c r="AI71" i="2"/>
  <c r="AI42" i="2"/>
  <c r="AI13" i="2"/>
  <c r="AG86" i="2"/>
  <c r="AH26" i="2"/>
  <c r="P118" i="2"/>
  <c r="P40" i="2"/>
  <c r="P78" i="2"/>
  <c r="P22" i="2"/>
  <c r="P39" i="2"/>
  <c r="AL8" i="2"/>
  <c r="N118" i="2"/>
  <c r="N78" i="2"/>
  <c r="N22" i="2"/>
  <c r="N40" i="2"/>
  <c r="N39" i="2"/>
  <c r="O118" i="2"/>
  <c r="O40" i="2"/>
  <c r="O78" i="2"/>
  <c r="O22" i="2"/>
  <c r="O39" i="2"/>
  <c r="AB75" i="2"/>
  <c r="AB18" i="2"/>
  <c r="V18" i="2"/>
  <c r="V75" i="2"/>
  <c r="H118" i="2"/>
  <c r="H40" i="2"/>
  <c r="H78" i="2"/>
  <c r="H22" i="2"/>
  <c r="H39" i="2"/>
  <c r="U75" i="2"/>
  <c r="U18" i="2"/>
  <c r="AK34" i="2"/>
  <c r="G118" i="2"/>
  <c r="G136" i="2" s="1"/>
  <c r="G40" i="2"/>
  <c r="G78" i="2"/>
  <c r="G22" i="2"/>
  <c r="G39" i="2"/>
  <c r="AJ21" i="2"/>
  <c r="AD75" i="2"/>
  <c r="AD18" i="2"/>
  <c r="R40" i="2"/>
  <c r="R118" i="2"/>
  <c r="R78" i="2"/>
  <c r="R22" i="2"/>
  <c r="R39" i="2"/>
  <c r="AG92" i="2"/>
  <c r="AH36" i="2"/>
  <c r="AH72" i="2" s="1"/>
  <c r="AG70" i="2"/>
  <c r="AG68" i="2"/>
  <c r="AG94" i="2"/>
  <c r="AG83" i="2"/>
  <c r="AE73" i="2"/>
  <c r="AE15" i="2"/>
  <c r="AI66" i="2"/>
  <c r="AF42" i="2"/>
  <c r="AF71" i="2"/>
  <c r="AF13" i="2"/>
  <c r="K118" i="2"/>
  <c r="K78" i="2"/>
  <c r="K40" i="2"/>
  <c r="K22" i="2"/>
  <c r="K39" i="2"/>
  <c r="AG79" i="2"/>
  <c r="AH19" i="2"/>
  <c r="AJ19" i="2" s="1"/>
  <c r="AG66" i="2"/>
  <c r="AG11" i="2"/>
  <c r="AH6" i="2"/>
  <c r="AJ6" i="2" s="1"/>
  <c r="AI80" i="2"/>
  <c r="AK28" i="2"/>
  <c r="AK10" i="2"/>
  <c r="AG80" i="2"/>
  <c r="AH20" i="2"/>
  <c r="AJ7" i="2"/>
  <c r="X75" i="2"/>
  <c r="X18" i="2"/>
  <c r="AI67" i="2"/>
  <c r="AI85" i="2"/>
  <c r="AA75" i="2"/>
  <c r="AA18" i="2"/>
  <c r="AI84" i="2"/>
  <c r="T22" i="2" l="1"/>
  <c r="K136" i="2"/>
  <c r="K137" i="2" s="1"/>
  <c r="R136" i="2"/>
  <c r="R137" i="2" s="1"/>
  <c r="H136" i="2"/>
  <c r="Q136" i="2"/>
  <c r="Q137" i="2" s="1"/>
  <c r="J136" i="2"/>
  <c r="J137" i="2" s="1"/>
  <c r="P136" i="2"/>
  <c r="P137" i="2" s="1"/>
  <c r="L136" i="2"/>
  <c r="L137" i="2" s="1"/>
  <c r="O136" i="2"/>
  <c r="O137" i="2" s="1"/>
  <c r="S136" i="2"/>
  <c r="N136" i="2"/>
  <c r="N137" i="2" s="1"/>
  <c r="M136" i="2"/>
  <c r="M137" i="2" s="1"/>
  <c r="I136" i="2"/>
  <c r="I137" i="2" s="1"/>
  <c r="AH98" i="2"/>
  <c r="AJ47" i="2"/>
  <c r="AH96" i="2"/>
  <c r="AJ41" i="2"/>
  <c r="AH44" i="2"/>
  <c r="AH46" i="2"/>
  <c r="AI51" i="2"/>
  <c r="AH86" i="2"/>
  <c r="AH80" i="2"/>
  <c r="AG51" i="2"/>
  <c r="AA78" i="2"/>
  <c r="AA40" i="2"/>
  <c r="AA22" i="2"/>
  <c r="AK37" i="2"/>
  <c r="AK97" i="2" s="1"/>
  <c r="T82" i="2"/>
  <c r="T27" i="2"/>
  <c r="S82" i="2"/>
  <c r="S27" i="2"/>
  <c r="AK24" i="2"/>
  <c r="Y40" i="2"/>
  <c r="Y78" i="2"/>
  <c r="Y22" i="2"/>
  <c r="AJ20" i="2"/>
  <c r="AG42" i="2"/>
  <c r="AG71" i="2"/>
  <c r="AG13" i="2"/>
  <c r="AG39" i="2"/>
  <c r="AJ39" i="2"/>
  <c r="AK25" i="2"/>
  <c r="AH84" i="2"/>
  <c r="AH74" i="2"/>
  <c r="AL10" i="2"/>
  <c r="AH79" i="2"/>
  <c r="AF73" i="2"/>
  <c r="AF15" i="2"/>
  <c r="AD78" i="2"/>
  <c r="AD40" i="2"/>
  <c r="AD22" i="2"/>
  <c r="V78" i="2"/>
  <c r="V40" i="2"/>
  <c r="V22" i="2"/>
  <c r="AH81" i="2"/>
  <c r="AH39" i="2"/>
  <c r="AI73" i="2"/>
  <c r="AI15" i="2"/>
  <c r="Q27" i="2"/>
  <c r="Q82" i="2"/>
  <c r="L82" i="2"/>
  <c r="L27" i="2"/>
  <c r="AK9" i="2"/>
  <c r="AJ14" i="2"/>
  <c r="AH68" i="2"/>
  <c r="AH92" i="2"/>
  <c r="AH70" i="2"/>
  <c r="AH94" i="2"/>
  <c r="U78" i="2"/>
  <c r="U40" i="2"/>
  <c r="U22" i="2"/>
  <c r="AJ26" i="2"/>
  <c r="M82" i="2"/>
  <c r="M27" i="2"/>
  <c r="AH88" i="2"/>
  <c r="AL28" i="2"/>
  <c r="AK19" i="2"/>
  <c r="AJ36" i="2"/>
  <c r="AJ84" i="2" s="1"/>
  <c r="AB78" i="2"/>
  <c r="AB40" i="2"/>
  <c r="AB22" i="2"/>
  <c r="P82" i="2"/>
  <c r="P27" i="2"/>
  <c r="AH90" i="2"/>
  <c r="AH77" i="2"/>
  <c r="AH85" i="2"/>
  <c r="X40" i="2"/>
  <c r="X78" i="2"/>
  <c r="X22" i="2"/>
  <c r="AH67" i="2"/>
  <c r="AK21" i="2"/>
  <c r="AL34" i="2"/>
  <c r="H82" i="2"/>
  <c r="H27" i="2"/>
  <c r="AH76" i="2"/>
  <c r="J82" i="2"/>
  <c r="J27" i="2"/>
  <c r="Z40" i="2"/>
  <c r="Z78" i="2"/>
  <c r="Z22" i="2"/>
  <c r="AJ11" i="2"/>
  <c r="AK6" i="2"/>
  <c r="AE75" i="2"/>
  <c r="AE18" i="2"/>
  <c r="AF39" i="2"/>
  <c r="AK39" i="2"/>
  <c r="Y39" i="2"/>
  <c r="AC39" i="2"/>
  <c r="AB39" i="2"/>
  <c r="Z39" i="2"/>
  <c r="S39" i="2"/>
  <c r="X39" i="2"/>
  <c r="AD39" i="2"/>
  <c r="T39" i="2"/>
  <c r="AI39" i="2"/>
  <c r="V39" i="2"/>
  <c r="AA39" i="2"/>
  <c r="U39" i="2"/>
  <c r="AE39" i="2"/>
  <c r="W39" i="2"/>
  <c r="N82" i="2"/>
  <c r="N27" i="2"/>
  <c r="AH83" i="2"/>
  <c r="AJ16" i="2"/>
  <c r="I82" i="2"/>
  <c r="I27" i="2"/>
  <c r="W40" i="2"/>
  <c r="W78" i="2"/>
  <c r="W22" i="2"/>
  <c r="G137" i="2"/>
  <c r="AD118" i="2"/>
  <c r="Y118" i="2"/>
  <c r="X118" i="2"/>
  <c r="W118" i="2"/>
  <c r="V118" i="2"/>
  <c r="AA118" i="2"/>
  <c r="S118" i="2"/>
  <c r="AC118" i="2"/>
  <c r="AB118" i="2"/>
  <c r="U118" i="2"/>
  <c r="AE118" i="2" s="1"/>
  <c r="Z118" i="2"/>
  <c r="T118" i="2"/>
  <c r="AK7" i="2"/>
  <c r="AH66" i="2"/>
  <c r="AH11" i="2"/>
  <c r="K82" i="2"/>
  <c r="K27" i="2"/>
  <c r="R82" i="2"/>
  <c r="R27" i="2"/>
  <c r="G82" i="2"/>
  <c r="G27" i="2"/>
  <c r="O82" i="2"/>
  <c r="O27" i="2"/>
  <c r="AK30" i="2"/>
  <c r="AC78" i="2"/>
  <c r="AC40" i="2"/>
  <c r="AC22" i="2"/>
  <c r="AH69" i="2"/>
  <c r="AK12" i="2"/>
  <c r="Q330" i="2" l="1"/>
  <c r="M330" i="2"/>
  <c r="O330" i="2"/>
  <c r="Z136" i="2"/>
  <c r="AC136" i="2"/>
  <c r="L330" i="2"/>
  <c r="J330" i="2"/>
  <c r="N330" i="2"/>
  <c r="P330" i="2"/>
  <c r="R330" i="2"/>
  <c r="I330" i="2"/>
  <c r="K330" i="2"/>
  <c r="Y136" i="2"/>
  <c r="AA136" i="2"/>
  <c r="H137" i="2"/>
  <c r="AD137" i="2" s="1"/>
  <c r="V136" i="2"/>
  <c r="T136" i="2"/>
  <c r="AD136" i="2"/>
  <c r="AB136" i="2"/>
  <c r="W136" i="2"/>
  <c r="U136" i="2"/>
  <c r="AE136" i="2" s="1"/>
  <c r="X136" i="2"/>
  <c r="AJ79" i="2"/>
  <c r="AJ67" i="2"/>
  <c r="AJ72" i="2"/>
  <c r="AJ90" i="2"/>
  <c r="AJ96" i="2"/>
  <c r="AK41" i="2"/>
  <c r="AJ44" i="2"/>
  <c r="AJ46" i="2"/>
  <c r="AJ98" i="2"/>
  <c r="AK47" i="2"/>
  <c r="AJ66" i="2"/>
  <c r="R87" i="2"/>
  <c r="R29" i="2"/>
  <c r="AL6" i="2"/>
  <c r="AK11" i="2"/>
  <c r="X82" i="2"/>
  <c r="X27" i="2"/>
  <c r="AB82" i="2"/>
  <c r="AB27" i="2"/>
  <c r="L87" i="2"/>
  <c r="L29" i="2"/>
  <c r="AF118" i="2"/>
  <c r="AG118" i="2" s="1"/>
  <c r="AH118" i="2" s="1"/>
  <c r="AJ71" i="2"/>
  <c r="AJ42" i="2"/>
  <c r="AJ13" i="2"/>
  <c r="H87" i="2"/>
  <c r="H29" i="2"/>
  <c r="M87" i="2"/>
  <c r="M29" i="2"/>
  <c r="AG73" i="2"/>
  <c r="AG15" i="2"/>
  <c r="AL24" i="2"/>
  <c r="AL25" i="2"/>
  <c r="Z82" i="2"/>
  <c r="Z27" i="2"/>
  <c r="AJ92" i="2"/>
  <c r="AJ68" i="2"/>
  <c r="AJ77" i="2"/>
  <c r="AJ88" i="2"/>
  <c r="AJ94" i="2"/>
  <c r="AK36" i="2"/>
  <c r="AK81" i="2" s="1"/>
  <c r="AJ83" i="2"/>
  <c r="AJ70" i="2"/>
  <c r="AJ86" i="2"/>
  <c r="AK26" i="2"/>
  <c r="V82" i="2"/>
  <c r="V27" i="2"/>
  <c r="AJ85" i="2"/>
  <c r="S87" i="2"/>
  <c r="S29" i="2"/>
  <c r="AD82" i="2"/>
  <c r="AD27" i="2"/>
  <c r="O87" i="2"/>
  <c r="O29" i="2"/>
  <c r="AH42" i="2"/>
  <c r="AH71" i="2"/>
  <c r="AH13" i="2"/>
  <c r="G330" i="2"/>
  <c r="S137" i="2"/>
  <c r="S330" i="2" s="1"/>
  <c r="AJ76" i="2"/>
  <c r="AK16" i="2"/>
  <c r="AL19" i="2"/>
  <c r="U82" i="2"/>
  <c r="U27" i="2"/>
  <c r="AH51" i="2"/>
  <c r="AC82" i="2"/>
  <c r="AC27" i="2"/>
  <c r="W27" i="2"/>
  <c r="W82" i="2"/>
  <c r="AL21" i="2"/>
  <c r="AJ74" i="2"/>
  <c r="AK14" i="2"/>
  <c r="Q87" i="2"/>
  <c r="Q29" i="2"/>
  <c r="AF75" i="2"/>
  <c r="AF18" i="2"/>
  <c r="AJ80" i="2"/>
  <c r="AK20" i="2"/>
  <c r="T87" i="2"/>
  <c r="T29" i="2"/>
  <c r="AA82" i="2"/>
  <c r="AA27" i="2"/>
  <c r="AL12" i="2"/>
  <c r="I87" i="2"/>
  <c r="I29" i="2"/>
  <c r="G87" i="2"/>
  <c r="G29" i="2"/>
  <c r="AL7" i="2"/>
  <c r="AE40" i="2"/>
  <c r="AE78" i="2"/>
  <c r="AE22" i="2"/>
  <c r="J87" i="2"/>
  <c r="J29" i="2"/>
  <c r="AJ81" i="2"/>
  <c r="P87" i="2"/>
  <c r="P29" i="2"/>
  <c r="AL9" i="2"/>
  <c r="AI75" i="2"/>
  <c r="AI18" i="2"/>
  <c r="Y82" i="2"/>
  <c r="Y27" i="2"/>
  <c r="AL30" i="2"/>
  <c r="K87" i="2"/>
  <c r="K29" i="2"/>
  <c r="N87" i="2"/>
  <c r="N29" i="2"/>
  <c r="AJ69" i="2"/>
  <c r="AI118" i="2" l="1"/>
  <c r="AA137" i="2"/>
  <c r="Z137" i="2"/>
  <c r="Z330" i="2" s="1"/>
  <c r="AB137" i="2"/>
  <c r="AB330" i="2" s="1"/>
  <c r="U137" i="2"/>
  <c r="AE137" i="2" s="1"/>
  <c r="T137" i="2"/>
  <c r="T330" i="2" s="1"/>
  <c r="AC137" i="2"/>
  <c r="AC330" i="2" s="1"/>
  <c r="V137" i="2"/>
  <c r="V330" i="2" s="1"/>
  <c r="X137" i="2"/>
  <c r="X330" i="2" s="1"/>
  <c r="W137" i="2"/>
  <c r="W330" i="2" s="1"/>
  <c r="Y137" i="2"/>
  <c r="Y330" i="2" s="1"/>
  <c r="AF136" i="2"/>
  <c r="AI136" i="2" s="1"/>
  <c r="H330" i="2"/>
  <c r="AK98" i="2"/>
  <c r="AL47" i="2"/>
  <c r="AJ51" i="2"/>
  <c r="AK96" i="2"/>
  <c r="AK46" i="2"/>
  <c r="AL41" i="2"/>
  <c r="AK44" i="2"/>
  <c r="AD29" i="2"/>
  <c r="AD87" i="2"/>
  <c r="X87" i="2"/>
  <c r="X29" i="2"/>
  <c r="N89" i="2"/>
  <c r="N31" i="2"/>
  <c r="AK80" i="2"/>
  <c r="AL20" i="2"/>
  <c r="AK79" i="2"/>
  <c r="AG75" i="2"/>
  <c r="AG18" i="2"/>
  <c r="AJ73" i="2"/>
  <c r="AJ15" i="2"/>
  <c r="AK69" i="2"/>
  <c r="AK74" i="2"/>
  <c r="AL14" i="2"/>
  <c r="W87" i="2"/>
  <c r="W29" i="2"/>
  <c r="AK76" i="2"/>
  <c r="AL16" i="2"/>
  <c r="AH73" i="2"/>
  <c r="AH15" i="2"/>
  <c r="AK71" i="2"/>
  <c r="AK42" i="2"/>
  <c r="AL11" i="2"/>
  <c r="AK13" i="2"/>
  <c r="Z87" i="2"/>
  <c r="Z29" i="2"/>
  <c r="AK84" i="2"/>
  <c r="K89" i="2"/>
  <c r="K31" i="2"/>
  <c r="P89" i="2"/>
  <c r="P31" i="2"/>
  <c r="AJ118" i="2"/>
  <c r="AK118" i="2" s="1"/>
  <c r="AL118" i="2" s="1"/>
  <c r="AC87" i="2"/>
  <c r="AC29" i="2"/>
  <c r="AK86" i="2"/>
  <c r="AL26" i="2"/>
  <c r="AK85" i="2"/>
  <c r="M89" i="2"/>
  <c r="M31" i="2"/>
  <c r="T89" i="2"/>
  <c r="T31" i="2"/>
  <c r="AE82" i="2"/>
  <c r="AE27" i="2"/>
  <c r="AK90" i="2"/>
  <c r="AK72" i="2"/>
  <c r="L89" i="2"/>
  <c r="L31" i="2"/>
  <c r="AK66" i="2"/>
  <c r="AI78" i="2"/>
  <c r="AI40" i="2"/>
  <c r="AI22" i="2"/>
  <c r="AA330" i="2"/>
  <c r="I89" i="2"/>
  <c r="I31" i="2"/>
  <c r="S89" i="2"/>
  <c r="S31" i="2"/>
  <c r="Y87" i="2"/>
  <c r="Y29" i="2"/>
  <c r="AK67" i="2"/>
  <c r="AA87" i="2"/>
  <c r="AA29" i="2"/>
  <c r="H89" i="2"/>
  <c r="H31" i="2"/>
  <c r="R89" i="2"/>
  <c r="R31" i="2"/>
  <c r="AK92" i="2"/>
  <c r="AK68" i="2"/>
  <c r="AK83" i="2"/>
  <c r="AK77" i="2"/>
  <c r="AK88" i="2"/>
  <c r="AK94" i="2"/>
  <c r="AK70" i="2"/>
  <c r="Q31" i="2"/>
  <c r="Q89" i="2"/>
  <c r="J89" i="2"/>
  <c r="J31" i="2"/>
  <c r="G89" i="2"/>
  <c r="G31" i="2"/>
  <c r="AF40" i="2"/>
  <c r="AF78" i="2"/>
  <c r="AF22" i="2"/>
  <c r="U87" i="2"/>
  <c r="U29" i="2"/>
  <c r="AD330" i="2"/>
  <c r="O89" i="2"/>
  <c r="O31" i="2"/>
  <c r="V87" i="2"/>
  <c r="V29" i="2"/>
  <c r="AB87" i="2"/>
  <c r="AB29" i="2"/>
  <c r="U330" i="2" l="1"/>
  <c r="AG136" i="2"/>
  <c r="AH136" i="2" s="1"/>
  <c r="AJ136" i="2" s="1"/>
  <c r="AK136" i="2" s="1"/>
  <c r="AL136" i="2" s="1"/>
  <c r="AK51" i="2"/>
  <c r="G91" i="2"/>
  <c r="G33" i="2"/>
  <c r="H91" i="2"/>
  <c r="H33" i="2"/>
  <c r="AE330" i="2"/>
  <c r="J91" i="2"/>
  <c r="J33" i="2"/>
  <c r="S91" i="2"/>
  <c r="S33" i="2"/>
  <c r="T91" i="2"/>
  <c r="T33" i="2"/>
  <c r="AH75" i="2"/>
  <c r="AH18" i="2"/>
  <c r="N91" i="2"/>
  <c r="N33" i="2"/>
  <c r="AB89" i="2"/>
  <c r="AB31" i="2"/>
  <c r="U89" i="2"/>
  <c r="U31" i="2"/>
  <c r="AF137" i="2"/>
  <c r="AI137" i="2" s="1"/>
  <c r="AC89" i="2"/>
  <c r="AC31" i="2"/>
  <c r="Z89" i="2"/>
  <c r="Z31" i="2"/>
  <c r="AI82" i="2"/>
  <c r="AI27" i="2"/>
  <c r="I91" i="2"/>
  <c r="I33" i="2"/>
  <c r="L91" i="2"/>
  <c r="L33" i="2"/>
  <c r="M91" i="2"/>
  <c r="M33" i="2"/>
  <c r="AJ75" i="2"/>
  <c r="AJ18" i="2"/>
  <c r="X89" i="2"/>
  <c r="X31" i="2"/>
  <c r="K91" i="2"/>
  <c r="K33" i="2"/>
  <c r="AF82" i="2"/>
  <c r="AF27" i="2"/>
  <c r="Q91" i="2"/>
  <c r="Q33" i="2"/>
  <c r="AA89" i="2"/>
  <c r="AA31" i="2"/>
  <c r="AK73" i="2"/>
  <c r="AL13" i="2"/>
  <c r="AK15" i="2"/>
  <c r="Y89" i="2"/>
  <c r="Y31" i="2"/>
  <c r="P91" i="2"/>
  <c r="P33" i="2"/>
  <c r="W89" i="2"/>
  <c r="W31" i="2"/>
  <c r="AG40" i="2"/>
  <c r="AG78" i="2"/>
  <c r="AG22" i="2"/>
  <c r="AE87" i="2"/>
  <c r="AE29" i="2"/>
  <c r="V89" i="2"/>
  <c r="V31" i="2"/>
  <c r="O91" i="2"/>
  <c r="O33" i="2"/>
  <c r="R91" i="2"/>
  <c r="R33" i="2"/>
  <c r="AD89" i="2"/>
  <c r="AD31" i="2"/>
  <c r="X91" i="2" l="1"/>
  <c r="X33" i="2"/>
  <c r="L93" i="2"/>
  <c r="L35" i="2"/>
  <c r="AB33" i="2"/>
  <c r="AB91" i="2"/>
  <c r="AH78" i="2"/>
  <c r="AH40" i="2"/>
  <c r="AH22" i="2"/>
  <c r="AI330" i="2"/>
  <c r="AG82" i="2"/>
  <c r="AG27" i="2"/>
  <c r="Q35" i="2"/>
  <c r="Q93" i="2"/>
  <c r="Z91" i="2"/>
  <c r="Z33" i="2"/>
  <c r="R93" i="2"/>
  <c r="R35" i="2"/>
  <c r="AF87" i="2"/>
  <c r="AF29" i="2"/>
  <c r="AC91" i="2"/>
  <c r="AC33" i="2"/>
  <c r="N93" i="2"/>
  <c r="N35" i="2"/>
  <c r="I93" i="2"/>
  <c r="I35" i="2"/>
  <c r="H93" i="2"/>
  <c r="H35" i="2"/>
  <c r="V91" i="2"/>
  <c r="V33" i="2"/>
  <c r="W91" i="2"/>
  <c r="W33" i="2"/>
  <c r="Y91" i="2"/>
  <c r="Y33" i="2"/>
  <c r="AK75" i="2"/>
  <c r="AL15" i="2"/>
  <c r="AK18" i="2"/>
  <c r="AJ78" i="2"/>
  <c r="AJ40" i="2"/>
  <c r="AJ22" i="2"/>
  <c r="AI87" i="2"/>
  <c r="AI29" i="2"/>
  <c r="S93" i="2"/>
  <c r="S35" i="2"/>
  <c r="O93" i="2"/>
  <c r="O35" i="2"/>
  <c r="AF330" i="2"/>
  <c r="AG137" i="2"/>
  <c r="AE89" i="2"/>
  <c r="AE31" i="2"/>
  <c r="P93" i="2"/>
  <c r="P35" i="2"/>
  <c r="K93" i="2"/>
  <c r="K35" i="2"/>
  <c r="M93" i="2"/>
  <c r="M35" i="2"/>
  <c r="U91" i="2"/>
  <c r="U33" i="2"/>
  <c r="J93" i="2"/>
  <c r="J35" i="2"/>
  <c r="G93" i="2"/>
  <c r="G35" i="2"/>
  <c r="T93" i="2"/>
  <c r="T35" i="2"/>
  <c r="AD91" i="2"/>
  <c r="AD33" i="2"/>
  <c r="AA91" i="2"/>
  <c r="AA33" i="2"/>
  <c r="I216" i="2" l="1"/>
  <c r="I217" i="2" s="1"/>
  <c r="N216" i="2"/>
  <c r="N217" i="2" s="1"/>
  <c r="N331" i="2" s="1"/>
  <c r="M216" i="2"/>
  <c r="M217" i="2" s="1"/>
  <c r="G216" i="2"/>
  <c r="R216" i="2"/>
  <c r="R217" i="2" s="1"/>
  <c r="R331" i="2" s="1"/>
  <c r="O216" i="2"/>
  <c r="O217" i="2" s="1"/>
  <c r="O331" i="2" s="1"/>
  <c r="J216" i="2"/>
  <c r="J217" i="2" s="1"/>
  <c r="J331" i="2" s="1"/>
  <c r="Q216" i="2"/>
  <c r="Q217" i="2" s="1"/>
  <c r="K216" i="2"/>
  <c r="K217" i="2" s="1"/>
  <c r="P216" i="2"/>
  <c r="P217" i="2" s="1"/>
  <c r="P331" i="2" s="1"/>
  <c r="H216" i="2"/>
  <c r="L216" i="2"/>
  <c r="L217" i="2" s="1"/>
  <c r="Y93" i="2"/>
  <c r="Y35" i="2"/>
  <c r="Q95" i="2"/>
  <c r="Q48" i="2"/>
  <c r="AA93" i="2"/>
  <c r="AA35" i="2"/>
  <c r="M95" i="2"/>
  <c r="M48" i="2"/>
  <c r="AG330" i="2"/>
  <c r="AH137" i="2"/>
  <c r="AH330" i="2" s="1"/>
  <c r="I95" i="2"/>
  <c r="I48" i="2"/>
  <c r="I331" i="2"/>
  <c r="AF89" i="2"/>
  <c r="AF31" i="2"/>
  <c r="G95" i="2"/>
  <c r="G48" i="2"/>
  <c r="K95" i="2"/>
  <c r="K48" i="2"/>
  <c r="K331" i="2"/>
  <c r="W93" i="2"/>
  <c r="W35" i="2"/>
  <c r="R95" i="2"/>
  <c r="R48" i="2"/>
  <c r="AG87" i="2"/>
  <c r="AG29" i="2"/>
  <c r="AB93" i="2"/>
  <c r="AB35" i="2"/>
  <c r="AD93" i="2"/>
  <c r="AD35" i="2"/>
  <c r="O95" i="2"/>
  <c r="O48" i="2"/>
  <c r="L95" i="2"/>
  <c r="L48" i="2"/>
  <c r="U93" i="2"/>
  <c r="U35" i="2"/>
  <c r="P95" i="2"/>
  <c r="P48" i="2"/>
  <c r="AK78" i="2"/>
  <c r="AK40" i="2"/>
  <c r="AL18" i="2"/>
  <c r="AK22" i="2"/>
  <c r="V93" i="2"/>
  <c r="V35" i="2"/>
  <c r="N95" i="2"/>
  <c r="N48" i="2"/>
  <c r="Z93" i="2"/>
  <c r="Z35" i="2"/>
  <c r="T95" i="2"/>
  <c r="T48" i="2"/>
  <c r="S95" i="2"/>
  <c r="S48" i="2"/>
  <c r="X93" i="2"/>
  <c r="X35" i="2"/>
  <c r="AI89" i="2"/>
  <c r="AI31" i="2"/>
  <c r="J95" i="2"/>
  <c r="J48" i="2"/>
  <c r="AJ27" i="2"/>
  <c r="AJ82" i="2"/>
  <c r="AE91" i="2"/>
  <c r="AE33" i="2"/>
  <c r="H95" i="2"/>
  <c r="H48" i="2"/>
  <c r="AC93" i="2"/>
  <c r="AC35" i="2"/>
  <c r="AH82" i="2"/>
  <c r="AH27" i="2"/>
  <c r="L328" i="2" l="1"/>
  <c r="L50" i="2" s="1"/>
  <c r="L100" i="2" s="1"/>
  <c r="L250" i="2"/>
  <c r="L49" i="2" s="1"/>
  <c r="L99" i="2" s="1"/>
  <c r="M328" i="2"/>
  <c r="M50" i="2" s="1"/>
  <c r="M100" i="2" s="1"/>
  <c r="M250" i="2"/>
  <c r="M49" i="2" s="1"/>
  <c r="M99" i="2" s="1"/>
  <c r="S216" i="2"/>
  <c r="G217" i="2"/>
  <c r="X216" i="2"/>
  <c r="AB216" i="2"/>
  <c r="W216" i="2"/>
  <c r="Z216" i="2"/>
  <c r="U216" i="2"/>
  <c r="AE216" i="2" s="1"/>
  <c r="AD216" i="2"/>
  <c r="Y216" i="2"/>
  <c r="AA216" i="2"/>
  <c r="V216" i="2"/>
  <c r="AC216" i="2"/>
  <c r="J328" i="2"/>
  <c r="J50" i="2" s="1"/>
  <c r="J100" i="2" s="1"/>
  <c r="J250" i="2"/>
  <c r="J49" i="2" s="1"/>
  <c r="J99" i="2" s="1"/>
  <c r="P328" i="2"/>
  <c r="P50" i="2" s="1"/>
  <c r="P100" i="2" s="1"/>
  <c r="P250" i="2"/>
  <c r="P49" i="2" s="1"/>
  <c r="P99" i="2" s="1"/>
  <c r="O250" i="2"/>
  <c r="O49" i="2" s="1"/>
  <c r="O99" i="2" s="1"/>
  <c r="O328" i="2"/>
  <c r="O50" i="2" s="1"/>
  <c r="O100" i="2" s="1"/>
  <c r="N250" i="2"/>
  <c r="N49" i="2" s="1"/>
  <c r="N99" i="2" s="1"/>
  <c r="N328" i="2"/>
  <c r="N50" i="2" s="1"/>
  <c r="N100" i="2" s="1"/>
  <c r="T216" i="2"/>
  <c r="H217" i="2"/>
  <c r="M331" i="2"/>
  <c r="Q250" i="2"/>
  <c r="Q49" i="2" s="1"/>
  <c r="Q99" i="2" s="1"/>
  <c r="Q328" i="2"/>
  <c r="Q50" i="2" s="1"/>
  <c r="Q100" i="2" s="1"/>
  <c r="L331" i="2"/>
  <c r="K328" i="2"/>
  <c r="K50" i="2" s="1"/>
  <c r="K100" i="2" s="1"/>
  <c r="K250" i="2"/>
  <c r="K49" i="2" s="1"/>
  <c r="K99" i="2" s="1"/>
  <c r="R250" i="2"/>
  <c r="R49" i="2" s="1"/>
  <c r="R99" i="2" s="1"/>
  <c r="R328" i="2"/>
  <c r="R50" i="2" s="1"/>
  <c r="R100" i="2" s="1"/>
  <c r="I328" i="2"/>
  <c r="I50" i="2" s="1"/>
  <c r="I100" i="2" s="1"/>
  <c r="I250" i="2"/>
  <c r="I49" i="2" s="1"/>
  <c r="I99" i="2" s="1"/>
  <c r="Q331" i="2"/>
  <c r="AH87" i="2"/>
  <c r="AH29" i="2"/>
  <c r="AA95" i="2"/>
  <c r="AA48" i="2"/>
  <c r="X95" i="2"/>
  <c r="X48" i="2"/>
  <c r="Z95" i="2"/>
  <c r="Z48" i="2"/>
  <c r="AD95" i="2"/>
  <c r="AD48" i="2"/>
  <c r="AJ87" i="2"/>
  <c r="AJ29" i="2"/>
  <c r="AJ137" i="2"/>
  <c r="AB95" i="2"/>
  <c r="AB48" i="2"/>
  <c r="W95" i="2"/>
  <c r="W48" i="2"/>
  <c r="AK82" i="2"/>
  <c r="AL22" i="2"/>
  <c r="AK27" i="2"/>
  <c r="AC95" i="2"/>
  <c r="AC48" i="2"/>
  <c r="AF91" i="2"/>
  <c r="AF33" i="2"/>
  <c r="Y95" i="2"/>
  <c r="Y48" i="2"/>
  <c r="V95" i="2"/>
  <c r="V48" i="2"/>
  <c r="AG31" i="2"/>
  <c r="AG89" i="2"/>
  <c r="AE93" i="2"/>
  <c r="AE35" i="2"/>
  <c r="AI91" i="2"/>
  <c r="AI33" i="2"/>
  <c r="U95" i="2"/>
  <c r="U48" i="2"/>
  <c r="AF216" i="2" l="1"/>
  <c r="AG216" i="2" s="1"/>
  <c r="S217" i="2"/>
  <c r="S331" i="2" s="1"/>
  <c r="G250" i="2"/>
  <c r="G328" i="2"/>
  <c r="V217" i="2"/>
  <c r="V331" i="2" s="1"/>
  <c r="T217" i="2"/>
  <c r="T331" i="2" s="1"/>
  <c r="U217" i="2"/>
  <c r="AA217" i="2"/>
  <c r="AC217" i="2"/>
  <c r="AC331" i="2" s="1"/>
  <c r="X217" i="2"/>
  <c r="W217" i="2"/>
  <c r="W331" i="2" s="1"/>
  <c r="AB217" i="2"/>
  <c r="AB331" i="2" s="1"/>
  <c r="AD217" i="2"/>
  <c r="Y217" i="2"/>
  <c r="Y331" i="2" s="1"/>
  <c r="G331" i="2"/>
  <c r="AH216" i="2"/>
  <c r="AJ216" i="2" s="1"/>
  <c r="AI216" i="2"/>
  <c r="Z217" i="2"/>
  <c r="Z331" i="2" s="1"/>
  <c r="H328" i="2"/>
  <c r="H50" i="2" s="1"/>
  <c r="H100" i="2" s="1"/>
  <c r="H250" i="2"/>
  <c r="H49" i="2" s="1"/>
  <c r="H99" i="2" s="1"/>
  <c r="H331" i="2"/>
  <c r="AG91" i="2"/>
  <c r="AG33" i="2"/>
  <c r="AK87" i="2"/>
  <c r="AL27" i="2"/>
  <c r="AK29" i="2"/>
  <c r="AJ330" i="2"/>
  <c r="AK137" i="2"/>
  <c r="AI93" i="2"/>
  <c r="AI35" i="2"/>
  <c r="AJ89" i="2"/>
  <c r="AJ31" i="2"/>
  <c r="AH89" i="2"/>
  <c r="AH31" i="2"/>
  <c r="AE95" i="2"/>
  <c r="AE48" i="2"/>
  <c r="AF93" i="2"/>
  <c r="AF35" i="2"/>
  <c r="AK216" i="2" l="1"/>
  <c r="AL216" i="2" s="1"/>
  <c r="AD331" i="2"/>
  <c r="AA331" i="2"/>
  <c r="G50" i="2"/>
  <c r="S328" i="2"/>
  <c r="X328" i="2"/>
  <c r="Y328" i="2"/>
  <c r="AD328" i="2"/>
  <c r="AA328" i="2"/>
  <c r="W328" i="2"/>
  <c r="AC328" i="2"/>
  <c r="V328" i="2"/>
  <c r="Z328" i="2"/>
  <c r="U328" i="2"/>
  <c r="AE328" i="2" s="1"/>
  <c r="AF328" i="2" s="1"/>
  <c r="AI328" i="2" s="1"/>
  <c r="T328" i="2"/>
  <c r="AB328" i="2"/>
  <c r="AE217" i="2"/>
  <c r="U331" i="2"/>
  <c r="G49" i="2"/>
  <c r="S250" i="2"/>
  <c r="U250" i="2"/>
  <c r="AE250" i="2" s="1"/>
  <c r="AB250" i="2"/>
  <c r="Z250" i="2"/>
  <c r="X250" i="2"/>
  <c r="AA250" i="2"/>
  <c r="AC250" i="2"/>
  <c r="W250" i="2"/>
  <c r="Y250" i="2"/>
  <c r="T250" i="2"/>
  <c r="V250" i="2"/>
  <c r="AD250" i="2"/>
  <c r="AF217" i="2"/>
  <c r="AG217" i="2" s="1"/>
  <c r="AH217" i="2" s="1"/>
  <c r="AJ217" i="2" s="1"/>
  <c r="X331" i="2"/>
  <c r="AH91" i="2"/>
  <c r="AH33" i="2"/>
  <c r="AK89" i="2"/>
  <c r="AL29" i="2"/>
  <c r="AK31" i="2"/>
  <c r="AJ91" i="2"/>
  <c r="AJ33" i="2"/>
  <c r="AG93" i="2"/>
  <c r="AG35" i="2"/>
  <c r="AF95" i="2"/>
  <c r="AF48" i="2"/>
  <c r="AI95" i="2"/>
  <c r="AI48" i="2"/>
  <c r="AK330" i="2"/>
  <c r="AL137" i="2"/>
  <c r="AF331" i="2" l="1"/>
  <c r="G100" i="2"/>
  <c r="S50" i="2"/>
  <c r="S100" i="2" s="1"/>
  <c r="X50" i="2"/>
  <c r="AA50" i="2"/>
  <c r="AA100" i="2" s="1"/>
  <c r="U50" i="2"/>
  <c r="AD50" i="2"/>
  <c r="Y50" i="2"/>
  <c r="Y100" i="2" s="1"/>
  <c r="Z50" i="2"/>
  <c r="Z100" i="2" s="1"/>
  <c r="T50" i="2"/>
  <c r="T100" i="2" s="1"/>
  <c r="AC50" i="2"/>
  <c r="AC100" i="2" s="1"/>
  <c r="V50" i="2"/>
  <c r="V100" i="2" s="1"/>
  <c r="W50" i="2"/>
  <c r="W100" i="2" s="1"/>
  <c r="AB50" i="2"/>
  <c r="AB100" i="2" s="1"/>
  <c r="G99" i="2"/>
  <c r="S49" i="2"/>
  <c r="S99" i="2" s="1"/>
  <c r="Z49" i="2"/>
  <c r="Z99" i="2" s="1"/>
  <c r="W49" i="2"/>
  <c r="W99" i="2" s="1"/>
  <c r="Y49" i="2"/>
  <c r="Y99" i="2" s="1"/>
  <c r="T49" i="2"/>
  <c r="T99" i="2" s="1"/>
  <c r="U49" i="2"/>
  <c r="AB49" i="2"/>
  <c r="AB99" i="2" s="1"/>
  <c r="AC49" i="2"/>
  <c r="AC99" i="2" s="1"/>
  <c r="AA49" i="2"/>
  <c r="AD49" i="2"/>
  <c r="X49" i="2"/>
  <c r="V49" i="2"/>
  <c r="V99" i="2" s="1"/>
  <c r="AI217" i="2"/>
  <c r="AE331" i="2"/>
  <c r="AG328" i="2"/>
  <c r="AF250" i="2"/>
  <c r="AI250" i="2" s="1"/>
  <c r="AJ93" i="2"/>
  <c r="AJ35" i="2"/>
  <c r="AK91" i="2"/>
  <c r="AK33" i="2"/>
  <c r="AL31" i="2"/>
  <c r="AH93" i="2"/>
  <c r="AH35" i="2"/>
  <c r="AG95" i="2"/>
  <c r="AG48" i="2"/>
  <c r="AG331" i="2"/>
  <c r="AA99" i="2" l="1"/>
  <c r="AE50" i="2"/>
  <c r="AF50" i="2" s="1"/>
  <c r="U100" i="2"/>
  <c r="AD99" i="2"/>
  <c r="AH328" i="2"/>
  <c r="AJ328" i="2" s="1"/>
  <c r="AK328" i="2" s="1"/>
  <c r="AL328" i="2" s="1"/>
  <c r="AK217" i="2"/>
  <c r="AL217" i="2" s="1"/>
  <c r="AI331" i="2"/>
  <c r="U99" i="2"/>
  <c r="AE49" i="2"/>
  <c r="X100" i="2"/>
  <c r="AD100" i="2"/>
  <c r="AG250" i="2"/>
  <c r="AH250" i="2" s="1"/>
  <c r="AJ250" i="2" s="1"/>
  <c r="AK250" i="2" s="1"/>
  <c r="AL250" i="2" s="1"/>
  <c r="X99" i="2"/>
  <c r="AF49" i="2"/>
  <c r="AF99" i="2" s="1"/>
  <c r="AH95" i="2"/>
  <c r="AH48" i="2"/>
  <c r="AH331" i="2"/>
  <c r="AK93" i="2"/>
  <c r="AK35" i="2"/>
  <c r="AL33" i="2"/>
  <c r="AJ95" i="2"/>
  <c r="AJ48" i="2"/>
  <c r="AJ331" i="2"/>
  <c r="AE99" i="2" l="1"/>
  <c r="AI49" i="2"/>
  <c r="AE100" i="2"/>
  <c r="AI50" i="2"/>
  <c r="AG49" i="2"/>
  <c r="AG50" i="2"/>
  <c r="AF100" i="2"/>
  <c r="AK95" i="2"/>
  <c r="AL35" i="2"/>
  <c r="AK48" i="2"/>
  <c r="AK331" i="2"/>
  <c r="AG99" i="2" l="1"/>
  <c r="AH49" i="2"/>
  <c r="AH99" i="2" s="1"/>
  <c r="AI100" i="2"/>
  <c r="AG100" i="2"/>
  <c r="AH50" i="2"/>
  <c r="AH100" i="2" s="1"/>
  <c r="AI99" i="2"/>
  <c r="R327" i="1"/>
  <c r="Q327" i="1"/>
  <c r="P327" i="1"/>
  <c r="O327" i="1"/>
  <c r="N327" i="1"/>
  <c r="M327" i="1"/>
  <c r="L327" i="1"/>
  <c r="K327" i="1"/>
  <c r="J327" i="1"/>
  <c r="I327" i="1"/>
  <c r="H327" i="1"/>
  <c r="G327" i="1"/>
  <c r="AD326" i="1"/>
  <c r="AC326" i="1"/>
  <c r="AB326" i="1"/>
  <c r="AA326" i="1"/>
  <c r="Z326" i="1"/>
  <c r="Y326" i="1"/>
  <c r="X326" i="1"/>
  <c r="W326" i="1"/>
  <c r="V326" i="1"/>
  <c r="U326" i="1"/>
  <c r="AE326" i="1" s="1"/>
  <c r="T326" i="1"/>
  <c r="S326" i="1"/>
  <c r="AD325" i="1"/>
  <c r="AC325" i="1"/>
  <c r="AB325" i="1"/>
  <c r="AA325" i="1"/>
  <c r="Z325" i="1"/>
  <c r="Y325" i="1"/>
  <c r="X325" i="1"/>
  <c r="W325" i="1"/>
  <c r="V325" i="1"/>
  <c r="U325" i="1"/>
  <c r="AE325" i="1" s="1"/>
  <c r="T325" i="1"/>
  <c r="S325" i="1"/>
  <c r="AD324" i="1"/>
  <c r="AC324" i="1"/>
  <c r="AB324" i="1"/>
  <c r="AA324" i="1"/>
  <c r="Z324" i="1"/>
  <c r="Y324" i="1"/>
  <c r="X324" i="1"/>
  <c r="W324" i="1"/>
  <c r="V324" i="1"/>
  <c r="U324" i="1"/>
  <c r="AE324" i="1" s="1"/>
  <c r="T324" i="1"/>
  <c r="S324" i="1"/>
  <c r="AD323" i="1"/>
  <c r="AC323" i="1"/>
  <c r="AB323" i="1"/>
  <c r="AA323" i="1"/>
  <c r="Z323" i="1"/>
  <c r="Y323" i="1"/>
  <c r="X323" i="1"/>
  <c r="W323" i="1"/>
  <c r="V323" i="1"/>
  <c r="U323" i="1"/>
  <c r="AE323" i="1" s="1"/>
  <c r="T323" i="1"/>
  <c r="S323" i="1"/>
  <c r="AD322" i="1"/>
  <c r="AC322" i="1"/>
  <c r="AB322" i="1"/>
  <c r="AA322" i="1"/>
  <c r="Z322" i="1"/>
  <c r="Y322" i="1"/>
  <c r="X322" i="1"/>
  <c r="W322" i="1"/>
  <c r="V322" i="1"/>
  <c r="U322" i="1"/>
  <c r="AE322" i="1" s="1"/>
  <c r="T322" i="1"/>
  <c r="S322" i="1"/>
  <c r="AD321" i="1"/>
  <c r="AC321" i="1"/>
  <c r="AB321" i="1"/>
  <c r="AA321" i="1"/>
  <c r="Z321" i="1"/>
  <c r="Y321" i="1"/>
  <c r="X321" i="1"/>
  <c r="W321" i="1"/>
  <c r="V321" i="1"/>
  <c r="U321" i="1"/>
  <c r="AE321" i="1" s="1"/>
  <c r="T321" i="1"/>
  <c r="S321" i="1"/>
  <c r="AD320" i="1"/>
  <c r="AC320" i="1"/>
  <c r="AB320" i="1"/>
  <c r="AA320" i="1"/>
  <c r="Z320" i="1"/>
  <c r="Y320" i="1"/>
  <c r="X320" i="1"/>
  <c r="W320" i="1"/>
  <c r="V320" i="1"/>
  <c r="U320" i="1"/>
  <c r="AE320" i="1" s="1"/>
  <c r="T320" i="1"/>
  <c r="S320" i="1"/>
  <c r="AD319" i="1"/>
  <c r="AC319" i="1"/>
  <c r="AB319" i="1"/>
  <c r="AA319" i="1"/>
  <c r="Z319" i="1"/>
  <c r="Y319" i="1"/>
  <c r="X319" i="1"/>
  <c r="W319" i="1"/>
  <c r="V319" i="1"/>
  <c r="U319" i="1"/>
  <c r="AE319" i="1" s="1"/>
  <c r="T319" i="1"/>
  <c r="S319" i="1"/>
  <c r="AD318" i="1"/>
  <c r="AC318" i="1"/>
  <c r="AB318" i="1"/>
  <c r="AA318" i="1"/>
  <c r="Z318" i="1"/>
  <c r="Y318" i="1"/>
  <c r="X318" i="1"/>
  <c r="W318" i="1"/>
  <c r="V318" i="1"/>
  <c r="U318" i="1"/>
  <c r="AE318" i="1" s="1"/>
  <c r="T318" i="1"/>
  <c r="S318" i="1"/>
  <c r="AD317" i="1"/>
  <c r="AC317" i="1"/>
  <c r="AB317" i="1"/>
  <c r="AA317" i="1"/>
  <c r="Z317" i="1"/>
  <c r="Y317" i="1"/>
  <c r="X317" i="1"/>
  <c r="W317" i="1"/>
  <c r="V317" i="1"/>
  <c r="U317" i="1"/>
  <c r="AE317" i="1" s="1"/>
  <c r="T317" i="1"/>
  <c r="S317" i="1"/>
  <c r="AD316" i="1"/>
  <c r="AC316" i="1"/>
  <c r="AB316" i="1"/>
  <c r="AA316" i="1"/>
  <c r="Z316" i="1"/>
  <c r="Y316" i="1"/>
  <c r="X316" i="1"/>
  <c r="W316" i="1"/>
  <c r="V316" i="1"/>
  <c r="U316" i="1"/>
  <c r="AE316" i="1" s="1"/>
  <c r="T316" i="1"/>
  <c r="S316" i="1"/>
  <c r="AD315" i="1"/>
  <c r="AC315" i="1"/>
  <c r="AB315" i="1"/>
  <c r="AA315" i="1"/>
  <c r="Z315" i="1"/>
  <c r="Y315" i="1"/>
  <c r="X315" i="1"/>
  <c r="W315" i="1"/>
  <c r="V315" i="1"/>
  <c r="U315" i="1"/>
  <c r="AE315" i="1" s="1"/>
  <c r="T315" i="1"/>
  <c r="S315" i="1"/>
  <c r="AD314" i="1"/>
  <c r="AC314" i="1"/>
  <c r="AB314" i="1"/>
  <c r="AA314" i="1"/>
  <c r="Z314" i="1"/>
  <c r="Y314" i="1"/>
  <c r="X314" i="1"/>
  <c r="W314" i="1"/>
  <c r="V314" i="1"/>
  <c r="U314" i="1"/>
  <c r="AE314" i="1" s="1"/>
  <c r="T314" i="1"/>
  <c r="S314" i="1"/>
  <c r="AD313" i="1"/>
  <c r="AC313" i="1"/>
  <c r="AB313" i="1"/>
  <c r="AA313" i="1"/>
  <c r="Z313" i="1"/>
  <c r="Y313" i="1"/>
  <c r="X313" i="1"/>
  <c r="W313" i="1"/>
  <c r="V313" i="1"/>
  <c r="U313" i="1"/>
  <c r="AE313" i="1" s="1"/>
  <c r="T313" i="1"/>
  <c r="S313" i="1"/>
  <c r="AD312" i="1"/>
  <c r="AC312" i="1"/>
  <c r="AB312" i="1"/>
  <c r="AA312" i="1"/>
  <c r="Z312" i="1"/>
  <c r="Y312" i="1"/>
  <c r="X312" i="1"/>
  <c r="W312" i="1"/>
  <c r="V312" i="1"/>
  <c r="U312" i="1"/>
  <c r="AE312" i="1" s="1"/>
  <c r="T312" i="1"/>
  <c r="S312" i="1"/>
  <c r="AD311" i="1"/>
  <c r="AC311" i="1"/>
  <c r="AB311" i="1"/>
  <c r="AA311" i="1"/>
  <c r="Z311" i="1"/>
  <c r="Y311" i="1"/>
  <c r="X311" i="1"/>
  <c r="W311" i="1"/>
  <c r="V311" i="1"/>
  <c r="U311" i="1"/>
  <c r="AE311" i="1" s="1"/>
  <c r="T311" i="1"/>
  <c r="S311" i="1"/>
  <c r="AD310" i="1"/>
  <c r="AC310" i="1"/>
  <c r="AB310" i="1"/>
  <c r="AA310" i="1"/>
  <c r="Z310" i="1"/>
  <c r="Y310" i="1"/>
  <c r="X310" i="1"/>
  <c r="W310" i="1"/>
  <c r="V310" i="1"/>
  <c r="U310" i="1"/>
  <c r="AE310" i="1" s="1"/>
  <c r="T310" i="1"/>
  <c r="S310" i="1"/>
  <c r="AD309" i="1"/>
  <c r="AC309" i="1"/>
  <c r="AB309" i="1"/>
  <c r="AA309" i="1"/>
  <c r="Z309" i="1"/>
  <c r="Y309" i="1"/>
  <c r="X309" i="1"/>
  <c r="W309" i="1"/>
  <c r="V309" i="1"/>
  <c r="U309" i="1"/>
  <c r="AE309" i="1" s="1"/>
  <c r="T309" i="1"/>
  <c r="S309" i="1"/>
  <c r="AD308" i="1"/>
  <c r="AC308" i="1"/>
  <c r="AB308" i="1"/>
  <c r="AA308" i="1"/>
  <c r="Z308" i="1"/>
  <c r="Y308" i="1"/>
  <c r="X308" i="1"/>
  <c r="W308" i="1"/>
  <c r="V308" i="1"/>
  <c r="U308" i="1"/>
  <c r="AE308" i="1" s="1"/>
  <c r="T308" i="1"/>
  <c r="S308" i="1"/>
  <c r="AD307" i="1"/>
  <c r="AC307" i="1"/>
  <c r="AB307" i="1"/>
  <c r="AA307" i="1"/>
  <c r="Z307" i="1"/>
  <c r="Y307" i="1"/>
  <c r="X307" i="1"/>
  <c r="W307" i="1"/>
  <c r="V307" i="1"/>
  <c r="U307" i="1"/>
  <c r="AE307" i="1" s="1"/>
  <c r="T307" i="1"/>
  <c r="S307" i="1"/>
  <c r="AD306" i="1"/>
  <c r="AC306" i="1"/>
  <c r="AB306" i="1"/>
  <c r="AA306" i="1"/>
  <c r="Z306" i="1"/>
  <c r="Y306" i="1"/>
  <c r="X306" i="1"/>
  <c r="W306" i="1"/>
  <c r="V306" i="1"/>
  <c r="U306" i="1"/>
  <c r="AE306" i="1" s="1"/>
  <c r="T306" i="1"/>
  <c r="S306" i="1"/>
  <c r="AD305" i="1"/>
  <c r="AC305" i="1"/>
  <c r="AB305" i="1"/>
  <c r="AA305" i="1"/>
  <c r="Z305" i="1"/>
  <c r="Y305" i="1"/>
  <c r="X305" i="1"/>
  <c r="W305" i="1"/>
  <c r="V305" i="1"/>
  <c r="U305" i="1"/>
  <c r="AE305" i="1" s="1"/>
  <c r="T305" i="1"/>
  <c r="S305" i="1"/>
  <c r="AD304" i="1"/>
  <c r="AC304" i="1"/>
  <c r="AB304" i="1"/>
  <c r="AA304" i="1"/>
  <c r="Z304" i="1"/>
  <c r="Y304" i="1"/>
  <c r="X304" i="1"/>
  <c r="W304" i="1"/>
  <c r="V304" i="1"/>
  <c r="U304" i="1"/>
  <c r="AE304" i="1" s="1"/>
  <c r="T304" i="1"/>
  <c r="S304" i="1"/>
  <c r="AD303" i="1"/>
  <c r="AC303" i="1"/>
  <c r="AB303" i="1"/>
  <c r="AA303" i="1"/>
  <c r="Z303" i="1"/>
  <c r="Y303" i="1"/>
  <c r="X303" i="1"/>
  <c r="W303" i="1"/>
  <c r="V303" i="1"/>
  <c r="U303" i="1"/>
  <c r="AE303" i="1" s="1"/>
  <c r="T303" i="1"/>
  <c r="S303" i="1"/>
  <c r="AD302" i="1"/>
  <c r="AC302" i="1"/>
  <c r="AB302" i="1"/>
  <c r="AA302" i="1"/>
  <c r="Z302" i="1"/>
  <c r="Y302" i="1"/>
  <c r="X302" i="1"/>
  <c r="W302" i="1"/>
  <c r="V302" i="1"/>
  <c r="U302" i="1"/>
  <c r="AE302" i="1" s="1"/>
  <c r="T302" i="1"/>
  <c r="S302" i="1"/>
  <c r="AD301" i="1"/>
  <c r="AC301" i="1"/>
  <c r="AB301" i="1"/>
  <c r="AA301" i="1"/>
  <c r="Z301" i="1"/>
  <c r="Y301" i="1"/>
  <c r="X301" i="1"/>
  <c r="W301" i="1"/>
  <c r="V301" i="1"/>
  <c r="U301" i="1"/>
  <c r="AE301" i="1" s="1"/>
  <c r="T301" i="1"/>
  <c r="S301" i="1"/>
  <c r="AD300" i="1"/>
  <c r="AC300" i="1"/>
  <c r="AB300" i="1"/>
  <c r="AA300" i="1"/>
  <c r="Z300" i="1"/>
  <c r="Y300" i="1"/>
  <c r="X300" i="1"/>
  <c r="W300" i="1"/>
  <c r="V300" i="1"/>
  <c r="U300" i="1"/>
  <c r="AE300" i="1" s="1"/>
  <c r="T300" i="1"/>
  <c r="S300" i="1"/>
  <c r="AD299" i="1"/>
  <c r="AC299" i="1"/>
  <c r="AB299" i="1"/>
  <c r="AA299" i="1"/>
  <c r="Z299" i="1"/>
  <c r="Y299" i="1"/>
  <c r="X299" i="1"/>
  <c r="W299" i="1"/>
  <c r="V299" i="1"/>
  <c r="U299" i="1"/>
  <c r="AE299" i="1" s="1"/>
  <c r="T299" i="1"/>
  <c r="S299" i="1"/>
  <c r="AD298" i="1"/>
  <c r="AC298" i="1"/>
  <c r="AB298" i="1"/>
  <c r="AA298" i="1"/>
  <c r="Z298" i="1"/>
  <c r="Y298" i="1"/>
  <c r="X298" i="1"/>
  <c r="W298" i="1"/>
  <c r="V298" i="1"/>
  <c r="U298" i="1"/>
  <c r="AE298" i="1" s="1"/>
  <c r="T298" i="1"/>
  <c r="S298" i="1"/>
  <c r="AD297" i="1"/>
  <c r="AC297" i="1"/>
  <c r="AB297" i="1"/>
  <c r="AA297" i="1"/>
  <c r="Z297" i="1"/>
  <c r="Y297" i="1"/>
  <c r="X297" i="1"/>
  <c r="W297" i="1"/>
  <c r="V297" i="1"/>
  <c r="U297" i="1"/>
  <c r="AE297" i="1" s="1"/>
  <c r="T297" i="1"/>
  <c r="S297" i="1"/>
  <c r="AD296" i="1"/>
  <c r="AC296" i="1"/>
  <c r="AB296" i="1"/>
  <c r="AA296" i="1"/>
  <c r="Z296" i="1"/>
  <c r="Y296" i="1"/>
  <c r="X296" i="1"/>
  <c r="W296" i="1"/>
  <c r="V296" i="1"/>
  <c r="U296" i="1"/>
  <c r="AE296" i="1" s="1"/>
  <c r="T296" i="1"/>
  <c r="S296" i="1"/>
  <c r="AD295" i="1"/>
  <c r="AC295" i="1"/>
  <c r="AB295" i="1"/>
  <c r="AA295" i="1"/>
  <c r="Z295" i="1"/>
  <c r="Y295" i="1"/>
  <c r="X295" i="1"/>
  <c r="W295" i="1"/>
  <c r="V295" i="1"/>
  <c r="U295" i="1"/>
  <c r="AE295" i="1" s="1"/>
  <c r="T295" i="1"/>
  <c r="S295" i="1"/>
  <c r="AD294" i="1"/>
  <c r="AC294" i="1"/>
  <c r="AB294" i="1"/>
  <c r="AA294" i="1"/>
  <c r="Z294" i="1"/>
  <c r="Y294" i="1"/>
  <c r="X294" i="1"/>
  <c r="W294" i="1"/>
  <c r="V294" i="1"/>
  <c r="U294" i="1"/>
  <c r="AE294" i="1" s="1"/>
  <c r="T294" i="1"/>
  <c r="S294" i="1"/>
  <c r="AD293" i="1"/>
  <c r="AC293" i="1"/>
  <c r="AB293" i="1"/>
  <c r="AA293" i="1"/>
  <c r="Z293" i="1"/>
  <c r="Y293" i="1"/>
  <c r="X293" i="1"/>
  <c r="W293" i="1"/>
  <c r="V293" i="1"/>
  <c r="U293" i="1"/>
  <c r="AE293" i="1" s="1"/>
  <c r="T293" i="1"/>
  <c r="S293" i="1"/>
  <c r="AD292" i="1"/>
  <c r="AC292" i="1"/>
  <c r="AB292" i="1"/>
  <c r="AA292" i="1"/>
  <c r="Z292" i="1"/>
  <c r="Y292" i="1"/>
  <c r="X292" i="1"/>
  <c r="W292" i="1"/>
  <c r="V292" i="1"/>
  <c r="U292" i="1"/>
  <c r="AE292" i="1" s="1"/>
  <c r="T292" i="1"/>
  <c r="S292" i="1"/>
  <c r="AD291" i="1"/>
  <c r="AC291" i="1"/>
  <c r="AB291" i="1"/>
  <c r="AA291" i="1"/>
  <c r="Z291" i="1"/>
  <c r="Y291" i="1"/>
  <c r="X291" i="1"/>
  <c r="W291" i="1"/>
  <c r="V291" i="1"/>
  <c r="U291" i="1"/>
  <c r="AE291" i="1" s="1"/>
  <c r="T291" i="1"/>
  <c r="S291" i="1"/>
  <c r="AD290" i="1"/>
  <c r="AC290" i="1"/>
  <c r="AB290" i="1"/>
  <c r="AA290" i="1"/>
  <c r="Z290" i="1"/>
  <c r="Y290" i="1"/>
  <c r="X290" i="1"/>
  <c r="W290" i="1"/>
  <c r="V290" i="1"/>
  <c r="U290" i="1"/>
  <c r="AE290" i="1" s="1"/>
  <c r="T290" i="1"/>
  <c r="S290" i="1"/>
  <c r="AD289" i="1"/>
  <c r="AC289" i="1"/>
  <c r="AB289" i="1"/>
  <c r="AA289" i="1"/>
  <c r="Z289" i="1"/>
  <c r="Y289" i="1"/>
  <c r="X289" i="1"/>
  <c r="W289" i="1"/>
  <c r="V289" i="1"/>
  <c r="U289" i="1"/>
  <c r="AE289" i="1" s="1"/>
  <c r="T289" i="1"/>
  <c r="S289" i="1"/>
  <c r="AD288" i="1"/>
  <c r="AC288" i="1"/>
  <c r="AB288" i="1"/>
  <c r="AA288" i="1"/>
  <c r="Z288" i="1"/>
  <c r="Y288" i="1"/>
  <c r="X288" i="1"/>
  <c r="W288" i="1"/>
  <c r="V288" i="1"/>
  <c r="U288" i="1"/>
  <c r="AE288" i="1" s="1"/>
  <c r="T288" i="1"/>
  <c r="S288" i="1"/>
  <c r="AD287" i="1"/>
  <c r="AC287" i="1"/>
  <c r="AB287" i="1"/>
  <c r="AA287" i="1"/>
  <c r="Z287" i="1"/>
  <c r="Y287" i="1"/>
  <c r="X287" i="1"/>
  <c r="W287" i="1"/>
  <c r="V287" i="1"/>
  <c r="U287" i="1"/>
  <c r="AE287" i="1" s="1"/>
  <c r="T287" i="1"/>
  <c r="S287" i="1"/>
  <c r="AD286" i="1"/>
  <c r="AC286" i="1"/>
  <c r="AB286" i="1"/>
  <c r="AA286" i="1"/>
  <c r="Z286" i="1"/>
  <c r="Y286" i="1"/>
  <c r="X286" i="1"/>
  <c r="W286" i="1"/>
  <c r="V286" i="1"/>
  <c r="U286" i="1"/>
  <c r="AE286" i="1" s="1"/>
  <c r="T286" i="1"/>
  <c r="S286" i="1"/>
  <c r="AD285" i="1"/>
  <c r="AC285" i="1"/>
  <c r="AB285" i="1"/>
  <c r="AA285" i="1"/>
  <c r="Z285" i="1"/>
  <c r="Y285" i="1"/>
  <c r="X285" i="1"/>
  <c r="W285" i="1"/>
  <c r="V285" i="1"/>
  <c r="U285" i="1"/>
  <c r="AE285" i="1" s="1"/>
  <c r="T285" i="1"/>
  <c r="S285" i="1"/>
  <c r="AD284" i="1"/>
  <c r="AC284" i="1"/>
  <c r="AB284" i="1"/>
  <c r="AA284" i="1"/>
  <c r="Z284" i="1"/>
  <c r="Y284" i="1"/>
  <c r="X284" i="1"/>
  <c r="W284" i="1"/>
  <c r="V284" i="1"/>
  <c r="U284" i="1"/>
  <c r="AE284" i="1" s="1"/>
  <c r="T284" i="1"/>
  <c r="S284" i="1"/>
  <c r="AD283" i="1"/>
  <c r="AC283" i="1"/>
  <c r="AB283" i="1"/>
  <c r="AA283" i="1"/>
  <c r="Z283" i="1"/>
  <c r="Y283" i="1"/>
  <c r="X283" i="1"/>
  <c r="W283" i="1"/>
  <c r="V283" i="1"/>
  <c r="U283" i="1"/>
  <c r="AE283" i="1" s="1"/>
  <c r="T283" i="1"/>
  <c r="S283" i="1"/>
  <c r="AD282" i="1"/>
  <c r="AC282" i="1"/>
  <c r="AB282" i="1"/>
  <c r="AA282" i="1"/>
  <c r="Z282" i="1"/>
  <c r="Y282" i="1"/>
  <c r="X282" i="1"/>
  <c r="W282" i="1"/>
  <c r="V282" i="1"/>
  <c r="U282" i="1"/>
  <c r="AE282" i="1" s="1"/>
  <c r="T282" i="1"/>
  <c r="S282" i="1"/>
  <c r="AD281" i="1"/>
  <c r="AC281" i="1"/>
  <c r="AB281" i="1"/>
  <c r="AA281" i="1"/>
  <c r="Z281" i="1"/>
  <c r="Y281" i="1"/>
  <c r="X281" i="1"/>
  <c r="W281" i="1"/>
  <c r="V281" i="1"/>
  <c r="U281" i="1"/>
  <c r="AE281" i="1" s="1"/>
  <c r="T281" i="1"/>
  <c r="S281" i="1"/>
  <c r="AD280" i="1"/>
  <c r="AC280" i="1"/>
  <c r="AB280" i="1"/>
  <c r="AA280" i="1"/>
  <c r="Z280" i="1"/>
  <c r="Y280" i="1"/>
  <c r="X280" i="1"/>
  <c r="W280" i="1"/>
  <c r="V280" i="1"/>
  <c r="U280" i="1"/>
  <c r="AE280" i="1" s="1"/>
  <c r="T280" i="1"/>
  <c r="S280" i="1"/>
  <c r="AD279" i="1"/>
  <c r="AC279" i="1"/>
  <c r="AB279" i="1"/>
  <c r="AA279" i="1"/>
  <c r="Z279" i="1"/>
  <c r="Y279" i="1"/>
  <c r="X279" i="1"/>
  <c r="W279" i="1"/>
  <c r="V279" i="1"/>
  <c r="U279" i="1"/>
  <c r="AE279" i="1" s="1"/>
  <c r="T279" i="1"/>
  <c r="S279" i="1"/>
  <c r="AD278" i="1"/>
  <c r="AC278" i="1"/>
  <c r="AB278" i="1"/>
  <c r="AA278" i="1"/>
  <c r="Z278" i="1"/>
  <c r="Y278" i="1"/>
  <c r="X278" i="1"/>
  <c r="W278" i="1"/>
  <c r="V278" i="1"/>
  <c r="U278" i="1"/>
  <c r="AE278" i="1" s="1"/>
  <c r="T278" i="1"/>
  <c r="S278" i="1"/>
  <c r="AD277" i="1"/>
  <c r="AC277" i="1"/>
  <c r="AB277" i="1"/>
  <c r="AA277" i="1"/>
  <c r="Z277" i="1"/>
  <c r="Y277" i="1"/>
  <c r="X277" i="1"/>
  <c r="W277" i="1"/>
  <c r="V277" i="1"/>
  <c r="U277" i="1"/>
  <c r="AE277" i="1" s="1"/>
  <c r="T277" i="1"/>
  <c r="S277" i="1"/>
  <c r="AD276" i="1"/>
  <c r="AC276" i="1"/>
  <c r="AB276" i="1"/>
  <c r="AA276" i="1"/>
  <c r="Z276" i="1"/>
  <c r="Y276" i="1"/>
  <c r="X276" i="1"/>
  <c r="W276" i="1"/>
  <c r="V276" i="1"/>
  <c r="U276" i="1"/>
  <c r="AE276" i="1" s="1"/>
  <c r="T276" i="1"/>
  <c r="S276" i="1"/>
  <c r="AD275" i="1"/>
  <c r="AC275" i="1"/>
  <c r="AB275" i="1"/>
  <c r="AA275" i="1"/>
  <c r="Z275" i="1"/>
  <c r="Y275" i="1"/>
  <c r="X275" i="1"/>
  <c r="W275" i="1"/>
  <c r="V275" i="1"/>
  <c r="U275" i="1"/>
  <c r="AE275" i="1" s="1"/>
  <c r="T275" i="1"/>
  <c r="S275" i="1"/>
  <c r="AD274" i="1"/>
  <c r="AC274" i="1"/>
  <c r="AB274" i="1"/>
  <c r="AA274" i="1"/>
  <c r="Z274" i="1"/>
  <c r="Y274" i="1"/>
  <c r="X274" i="1"/>
  <c r="W274" i="1"/>
  <c r="V274" i="1"/>
  <c r="U274" i="1"/>
  <c r="AE274" i="1" s="1"/>
  <c r="T274" i="1"/>
  <c r="S274" i="1"/>
  <c r="AD273" i="1"/>
  <c r="AC273" i="1"/>
  <c r="AB273" i="1"/>
  <c r="AA273" i="1"/>
  <c r="Z273" i="1"/>
  <c r="Y273" i="1"/>
  <c r="X273" i="1"/>
  <c r="W273" i="1"/>
  <c r="V273" i="1"/>
  <c r="U273" i="1"/>
  <c r="AE273" i="1" s="1"/>
  <c r="T273" i="1"/>
  <c r="S273" i="1"/>
  <c r="AD272" i="1"/>
  <c r="AC272" i="1"/>
  <c r="AB272" i="1"/>
  <c r="AA272" i="1"/>
  <c r="Z272" i="1"/>
  <c r="Y272" i="1"/>
  <c r="X272" i="1"/>
  <c r="W272" i="1"/>
  <c r="V272" i="1"/>
  <c r="U272" i="1"/>
  <c r="AE272" i="1" s="1"/>
  <c r="T272" i="1"/>
  <c r="S272" i="1"/>
  <c r="AD271" i="1"/>
  <c r="AC271" i="1"/>
  <c r="AB271" i="1"/>
  <c r="AA271" i="1"/>
  <c r="Z271" i="1"/>
  <c r="Y271" i="1"/>
  <c r="X271" i="1"/>
  <c r="W271" i="1"/>
  <c r="V271" i="1"/>
  <c r="U271" i="1"/>
  <c r="AE271" i="1" s="1"/>
  <c r="T271" i="1"/>
  <c r="S271" i="1"/>
  <c r="AD270" i="1"/>
  <c r="AC270" i="1"/>
  <c r="AB270" i="1"/>
  <c r="AA270" i="1"/>
  <c r="Z270" i="1"/>
  <c r="Y270" i="1"/>
  <c r="X270" i="1"/>
  <c r="W270" i="1"/>
  <c r="V270" i="1"/>
  <c r="U270" i="1"/>
  <c r="AE270" i="1" s="1"/>
  <c r="T270" i="1"/>
  <c r="S270" i="1"/>
  <c r="AD269" i="1"/>
  <c r="AC269" i="1"/>
  <c r="AB269" i="1"/>
  <c r="AA269" i="1"/>
  <c r="Z269" i="1"/>
  <c r="Y269" i="1"/>
  <c r="X269" i="1"/>
  <c r="W269" i="1"/>
  <c r="V269" i="1"/>
  <c r="U269" i="1"/>
  <c r="AE269" i="1" s="1"/>
  <c r="T269" i="1"/>
  <c r="S269" i="1"/>
  <c r="AD268" i="1"/>
  <c r="AC268" i="1"/>
  <c r="AB268" i="1"/>
  <c r="AA268" i="1"/>
  <c r="Z268" i="1"/>
  <c r="Y268" i="1"/>
  <c r="X268" i="1"/>
  <c r="W268" i="1"/>
  <c r="V268" i="1"/>
  <c r="U268" i="1"/>
  <c r="AE268" i="1" s="1"/>
  <c r="T268" i="1"/>
  <c r="S268" i="1"/>
  <c r="AD267" i="1"/>
  <c r="AC267" i="1"/>
  <c r="AB267" i="1"/>
  <c r="AA267" i="1"/>
  <c r="Z267" i="1"/>
  <c r="Y267" i="1"/>
  <c r="X267" i="1"/>
  <c r="W267" i="1"/>
  <c r="V267" i="1"/>
  <c r="U267" i="1"/>
  <c r="AE267" i="1" s="1"/>
  <c r="T267" i="1"/>
  <c r="S267" i="1"/>
  <c r="AD266" i="1"/>
  <c r="AC266" i="1"/>
  <c r="AB266" i="1"/>
  <c r="AA266" i="1"/>
  <c r="Z266" i="1"/>
  <c r="Y266" i="1"/>
  <c r="X266" i="1"/>
  <c r="W266" i="1"/>
  <c r="V266" i="1"/>
  <c r="U266" i="1"/>
  <c r="AE266" i="1" s="1"/>
  <c r="T266" i="1"/>
  <c r="S266" i="1"/>
  <c r="AD265" i="1"/>
  <c r="AC265" i="1"/>
  <c r="AB265" i="1"/>
  <c r="AA265" i="1"/>
  <c r="Z265" i="1"/>
  <c r="Y265" i="1"/>
  <c r="X265" i="1"/>
  <c r="W265" i="1"/>
  <c r="V265" i="1"/>
  <c r="U265" i="1"/>
  <c r="AE265" i="1" s="1"/>
  <c r="T265" i="1"/>
  <c r="S265" i="1"/>
  <c r="AD264" i="1"/>
  <c r="AC264" i="1"/>
  <c r="AB264" i="1"/>
  <c r="AA264" i="1"/>
  <c r="Z264" i="1"/>
  <c r="Y264" i="1"/>
  <c r="X264" i="1"/>
  <c r="W264" i="1"/>
  <c r="V264" i="1"/>
  <c r="U264" i="1"/>
  <c r="AE264" i="1" s="1"/>
  <c r="T264" i="1"/>
  <c r="S264" i="1"/>
  <c r="AD263" i="1"/>
  <c r="AC263" i="1"/>
  <c r="AB263" i="1"/>
  <c r="AA263" i="1"/>
  <c r="Z263" i="1"/>
  <c r="Y263" i="1"/>
  <c r="X263" i="1"/>
  <c r="W263" i="1"/>
  <c r="V263" i="1"/>
  <c r="U263" i="1"/>
  <c r="AE263" i="1" s="1"/>
  <c r="T263" i="1"/>
  <c r="S263" i="1"/>
  <c r="AD262" i="1"/>
  <c r="AC262" i="1"/>
  <c r="AB262" i="1"/>
  <c r="AA262" i="1"/>
  <c r="Z262" i="1"/>
  <c r="Y262" i="1"/>
  <c r="X262" i="1"/>
  <c r="W262" i="1"/>
  <c r="V262" i="1"/>
  <c r="U262" i="1"/>
  <c r="AE262" i="1" s="1"/>
  <c r="T262" i="1"/>
  <c r="S262" i="1"/>
  <c r="AD261" i="1"/>
  <c r="AC261" i="1"/>
  <c r="AB261" i="1"/>
  <c r="AA261" i="1"/>
  <c r="Z261" i="1"/>
  <c r="Y261" i="1"/>
  <c r="X261" i="1"/>
  <c r="W261" i="1"/>
  <c r="V261" i="1"/>
  <c r="U261" i="1"/>
  <c r="AE261" i="1" s="1"/>
  <c r="T261" i="1"/>
  <c r="S261" i="1"/>
  <c r="AD260" i="1"/>
  <c r="AC260" i="1"/>
  <c r="AB260" i="1"/>
  <c r="AA260" i="1"/>
  <c r="Z260" i="1"/>
  <c r="Y260" i="1"/>
  <c r="X260" i="1"/>
  <c r="W260" i="1"/>
  <c r="V260" i="1"/>
  <c r="U260" i="1"/>
  <c r="AE260" i="1" s="1"/>
  <c r="T260" i="1"/>
  <c r="S260" i="1"/>
  <c r="AD259" i="1"/>
  <c r="AC259" i="1"/>
  <c r="AB259" i="1"/>
  <c r="AA259" i="1"/>
  <c r="Z259" i="1"/>
  <c r="Y259" i="1"/>
  <c r="X259" i="1"/>
  <c r="W259" i="1"/>
  <c r="V259" i="1"/>
  <c r="U259" i="1"/>
  <c r="AE259" i="1" s="1"/>
  <c r="T259" i="1"/>
  <c r="S259" i="1"/>
  <c r="AD258" i="1"/>
  <c r="AC258" i="1"/>
  <c r="AB258" i="1"/>
  <c r="AA258" i="1"/>
  <c r="Z258" i="1"/>
  <c r="Y258" i="1"/>
  <c r="X258" i="1"/>
  <c r="W258" i="1"/>
  <c r="V258" i="1"/>
  <c r="U258" i="1"/>
  <c r="AE258" i="1" s="1"/>
  <c r="T258" i="1"/>
  <c r="S258" i="1"/>
  <c r="AD257" i="1"/>
  <c r="AC257" i="1"/>
  <c r="AB257" i="1"/>
  <c r="AA257" i="1"/>
  <c r="Z257" i="1"/>
  <c r="Y257" i="1"/>
  <c r="X257" i="1"/>
  <c r="W257" i="1"/>
  <c r="V257" i="1"/>
  <c r="U257" i="1"/>
  <c r="AE257" i="1" s="1"/>
  <c r="T257" i="1"/>
  <c r="S257" i="1"/>
  <c r="AD256" i="1"/>
  <c r="AC256" i="1"/>
  <c r="AB256" i="1"/>
  <c r="AA256" i="1"/>
  <c r="Z256" i="1"/>
  <c r="Y256" i="1"/>
  <c r="X256" i="1"/>
  <c r="W256" i="1"/>
  <c r="V256" i="1"/>
  <c r="U256" i="1"/>
  <c r="AE256" i="1" s="1"/>
  <c r="T256" i="1"/>
  <c r="S256" i="1"/>
  <c r="AD255" i="1"/>
  <c r="AC255" i="1"/>
  <c r="AB255" i="1"/>
  <c r="AA255" i="1"/>
  <c r="Z255" i="1"/>
  <c r="Y255" i="1"/>
  <c r="X255" i="1"/>
  <c r="W255" i="1"/>
  <c r="V255" i="1"/>
  <c r="U255" i="1"/>
  <c r="AE255" i="1" s="1"/>
  <c r="T255" i="1"/>
  <c r="S255" i="1"/>
  <c r="AD254" i="1"/>
  <c r="AC254" i="1"/>
  <c r="AB254" i="1"/>
  <c r="AA254" i="1"/>
  <c r="Z254" i="1"/>
  <c r="Y254" i="1"/>
  <c r="X254" i="1"/>
  <c r="W254" i="1"/>
  <c r="V254" i="1"/>
  <c r="U254" i="1"/>
  <c r="AE254" i="1" s="1"/>
  <c r="T254" i="1"/>
  <c r="S254" i="1"/>
  <c r="AD253" i="1"/>
  <c r="AC253" i="1"/>
  <c r="AB253" i="1"/>
  <c r="AA253" i="1"/>
  <c r="Z253" i="1"/>
  <c r="Y253" i="1"/>
  <c r="X253" i="1"/>
  <c r="W253" i="1"/>
  <c r="V253" i="1"/>
  <c r="U253" i="1"/>
  <c r="AE253" i="1" s="1"/>
  <c r="T253" i="1"/>
  <c r="S253" i="1"/>
  <c r="AD252" i="1"/>
  <c r="AC252" i="1"/>
  <c r="AB252" i="1"/>
  <c r="AA252" i="1"/>
  <c r="Z252" i="1"/>
  <c r="Y252" i="1"/>
  <c r="X252" i="1"/>
  <c r="W252" i="1"/>
  <c r="V252" i="1"/>
  <c r="U252" i="1"/>
  <c r="AE252" i="1" s="1"/>
  <c r="T252" i="1"/>
  <c r="S252" i="1"/>
  <c r="AD251" i="1"/>
  <c r="AC251" i="1"/>
  <c r="AB251" i="1"/>
  <c r="AA251" i="1"/>
  <c r="Z251" i="1"/>
  <c r="Y251" i="1"/>
  <c r="X251" i="1"/>
  <c r="W251" i="1"/>
  <c r="V251" i="1"/>
  <c r="U251" i="1"/>
  <c r="AE251" i="1" s="1"/>
  <c r="T251" i="1"/>
  <c r="S251" i="1"/>
  <c r="AD248" i="1"/>
  <c r="AC248" i="1"/>
  <c r="AB248" i="1"/>
  <c r="AA248" i="1"/>
  <c r="Z248" i="1"/>
  <c r="Y248" i="1"/>
  <c r="X248" i="1"/>
  <c r="W248" i="1"/>
  <c r="V248" i="1"/>
  <c r="U248" i="1"/>
  <c r="AE248" i="1" s="1"/>
  <c r="T248" i="1"/>
  <c r="S248" i="1"/>
  <c r="AD247" i="1"/>
  <c r="AC247" i="1"/>
  <c r="AB247" i="1"/>
  <c r="AA247" i="1"/>
  <c r="Z247" i="1"/>
  <c r="Y247" i="1"/>
  <c r="X247" i="1"/>
  <c r="W247" i="1"/>
  <c r="V247" i="1"/>
  <c r="U247" i="1"/>
  <c r="AE247" i="1" s="1"/>
  <c r="T247" i="1"/>
  <c r="S247" i="1"/>
  <c r="AD246" i="1"/>
  <c r="AC246" i="1"/>
  <c r="AB246" i="1"/>
  <c r="AA246" i="1"/>
  <c r="Z246" i="1"/>
  <c r="Y246" i="1"/>
  <c r="X246" i="1"/>
  <c r="W246" i="1"/>
  <c r="V246" i="1"/>
  <c r="U246" i="1"/>
  <c r="AE246" i="1" s="1"/>
  <c r="T246" i="1"/>
  <c r="S246" i="1"/>
  <c r="AD245" i="1"/>
  <c r="AC245" i="1"/>
  <c r="AB245" i="1"/>
  <c r="AA245" i="1"/>
  <c r="Z245" i="1"/>
  <c r="Y245" i="1"/>
  <c r="X245" i="1"/>
  <c r="W245" i="1"/>
  <c r="V245" i="1"/>
  <c r="U245" i="1"/>
  <c r="AE245" i="1" s="1"/>
  <c r="T245" i="1"/>
  <c r="S245" i="1"/>
  <c r="AD244" i="1"/>
  <c r="AC244" i="1"/>
  <c r="AB244" i="1"/>
  <c r="AA244" i="1"/>
  <c r="Z244" i="1"/>
  <c r="Y244" i="1"/>
  <c r="X244" i="1"/>
  <c r="W244" i="1"/>
  <c r="V244" i="1"/>
  <c r="U244" i="1"/>
  <c r="AE244" i="1" s="1"/>
  <c r="T244" i="1"/>
  <c r="S244" i="1"/>
  <c r="AD243" i="1"/>
  <c r="AC243" i="1"/>
  <c r="AB243" i="1"/>
  <c r="AA243" i="1"/>
  <c r="Z243" i="1"/>
  <c r="Y243" i="1"/>
  <c r="X243" i="1"/>
  <c r="W243" i="1"/>
  <c r="V243" i="1"/>
  <c r="U243" i="1"/>
  <c r="AE243" i="1" s="1"/>
  <c r="T243" i="1"/>
  <c r="S243" i="1"/>
  <c r="AD242" i="1"/>
  <c r="AC242" i="1"/>
  <c r="AB242" i="1"/>
  <c r="AA242" i="1"/>
  <c r="Z242" i="1"/>
  <c r="Y242" i="1"/>
  <c r="X242" i="1"/>
  <c r="W242" i="1"/>
  <c r="V242" i="1"/>
  <c r="U242" i="1"/>
  <c r="AE242" i="1" s="1"/>
  <c r="T242" i="1"/>
  <c r="S242" i="1"/>
  <c r="AD241" i="1"/>
  <c r="AC241" i="1"/>
  <c r="AB241" i="1"/>
  <c r="AA241" i="1"/>
  <c r="Z241" i="1"/>
  <c r="Y241" i="1"/>
  <c r="X241" i="1"/>
  <c r="W241" i="1"/>
  <c r="V241" i="1"/>
  <c r="U241" i="1"/>
  <c r="AE241" i="1" s="1"/>
  <c r="T241" i="1"/>
  <c r="S241" i="1"/>
  <c r="AD240" i="1"/>
  <c r="AC240" i="1"/>
  <c r="AB240" i="1"/>
  <c r="AA240" i="1"/>
  <c r="Z240" i="1"/>
  <c r="Y240" i="1"/>
  <c r="X240" i="1"/>
  <c r="W240" i="1"/>
  <c r="V240" i="1"/>
  <c r="U240" i="1"/>
  <c r="AE240" i="1" s="1"/>
  <c r="T240" i="1"/>
  <c r="S240" i="1"/>
  <c r="AD239" i="1"/>
  <c r="AC239" i="1"/>
  <c r="AB239" i="1"/>
  <c r="AA239" i="1"/>
  <c r="Z239" i="1"/>
  <c r="Y239" i="1"/>
  <c r="X239" i="1"/>
  <c r="W239" i="1"/>
  <c r="V239" i="1"/>
  <c r="U239" i="1"/>
  <c r="AE239" i="1" s="1"/>
  <c r="T239" i="1"/>
  <c r="S239" i="1"/>
  <c r="AD238" i="1"/>
  <c r="AC238" i="1"/>
  <c r="AB238" i="1"/>
  <c r="AA238" i="1"/>
  <c r="Z238" i="1"/>
  <c r="Y238" i="1"/>
  <c r="X238" i="1"/>
  <c r="W238" i="1"/>
  <c r="V238" i="1"/>
  <c r="U238" i="1"/>
  <c r="AE238" i="1" s="1"/>
  <c r="T238" i="1"/>
  <c r="S238" i="1"/>
  <c r="AD237" i="1"/>
  <c r="AC237" i="1"/>
  <c r="AB237" i="1"/>
  <c r="AA237" i="1"/>
  <c r="Z237" i="1"/>
  <c r="Y237" i="1"/>
  <c r="X237" i="1"/>
  <c r="W237" i="1"/>
  <c r="V237" i="1"/>
  <c r="U237" i="1"/>
  <c r="AE237" i="1" s="1"/>
  <c r="T237" i="1"/>
  <c r="S237" i="1"/>
  <c r="AD236" i="1"/>
  <c r="AC236" i="1"/>
  <c r="AB236" i="1"/>
  <c r="AA236" i="1"/>
  <c r="Z236" i="1"/>
  <c r="Y236" i="1"/>
  <c r="X236" i="1"/>
  <c r="W236" i="1"/>
  <c r="V236" i="1"/>
  <c r="U236" i="1"/>
  <c r="AE236" i="1" s="1"/>
  <c r="T236" i="1"/>
  <c r="S236" i="1"/>
  <c r="AD235" i="1"/>
  <c r="AC235" i="1"/>
  <c r="AB235" i="1"/>
  <c r="AA235" i="1"/>
  <c r="Z235" i="1"/>
  <c r="Y235" i="1"/>
  <c r="X235" i="1"/>
  <c r="W235" i="1"/>
  <c r="V235" i="1"/>
  <c r="U235" i="1"/>
  <c r="AE235" i="1" s="1"/>
  <c r="T235" i="1"/>
  <c r="S235" i="1"/>
  <c r="AD234" i="1"/>
  <c r="AC234" i="1"/>
  <c r="AB234" i="1"/>
  <c r="AA234" i="1"/>
  <c r="Z234" i="1"/>
  <c r="Y234" i="1"/>
  <c r="X234" i="1"/>
  <c r="W234" i="1"/>
  <c r="V234" i="1"/>
  <c r="U234" i="1"/>
  <c r="AE234" i="1" s="1"/>
  <c r="T234" i="1"/>
  <c r="S234" i="1"/>
  <c r="AD233" i="1"/>
  <c r="AC233" i="1"/>
  <c r="AB233" i="1"/>
  <c r="AA233" i="1"/>
  <c r="Z233" i="1"/>
  <c r="Y233" i="1"/>
  <c r="X233" i="1"/>
  <c r="W233" i="1"/>
  <c r="V233" i="1"/>
  <c r="U233" i="1"/>
  <c r="AE233" i="1" s="1"/>
  <c r="T233" i="1"/>
  <c r="S233" i="1"/>
  <c r="AD232" i="1"/>
  <c r="AC232" i="1"/>
  <c r="AB232" i="1"/>
  <c r="AA232" i="1"/>
  <c r="Z232" i="1"/>
  <c r="Y232" i="1"/>
  <c r="X232" i="1"/>
  <c r="W232" i="1"/>
  <c r="V232" i="1"/>
  <c r="U232" i="1"/>
  <c r="AE232" i="1" s="1"/>
  <c r="T232" i="1"/>
  <c r="S232" i="1"/>
  <c r="AD231" i="1"/>
  <c r="AC231" i="1"/>
  <c r="AB231" i="1"/>
  <c r="AA231" i="1"/>
  <c r="Z231" i="1"/>
  <c r="Y231" i="1"/>
  <c r="X231" i="1"/>
  <c r="W231" i="1"/>
  <c r="V231" i="1"/>
  <c r="U231" i="1"/>
  <c r="AE231" i="1" s="1"/>
  <c r="T231" i="1"/>
  <c r="S231" i="1"/>
  <c r="AD230" i="1"/>
  <c r="AC230" i="1"/>
  <c r="AB230" i="1"/>
  <c r="AA230" i="1"/>
  <c r="Z230" i="1"/>
  <c r="Y230" i="1"/>
  <c r="X230" i="1"/>
  <c r="W230" i="1"/>
  <c r="V230" i="1"/>
  <c r="U230" i="1"/>
  <c r="AE230" i="1" s="1"/>
  <c r="T230" i="1"/>
  <c r="S230" i="1"/>
  <c r="AD229" i="1"/>
  <c r="AC229" i="1"/>
  <c r="AB229" i="1"/>
  <c r="AA229" i="1"/>
  <c r="Z229" i="1"/>
  <c r="Y229" i="1"/>
  <c r="X229" i="1"/>
  <c r="W229" i="1"/>
  <c r="V229" i="1"/>
  <c r="U229" i="1"/>
  <c r="AE229" i="1" s="1"/>
  <c r="T229" i="1"/>
  <c r="S229" i="1"/>
  <c r="AD228" i="1"/>
  <c r="AC228" i="1"/>
  <c r="AB228" i="1"/>
  <c r="AA228" i="1"/>
  <c r="Z228" i="1"/>
  <c r="Y228" i="1"/>
  <c r="X228" i="1"/>
  <c r="W228" i="1"/>
  <c r="V228" i="1"/>
  <c r="U228" i="1"/>
  <c r="AE228" i="1" s="1"/>
  <c r="T228" i="1"/>
  <c r="S228" i="1"/>
  <c r="AD227" i="1"/>
  <c r="AC227" i="1"/>
  <c r="AB227" i="1"/>
  <c r="AA227" i="1"/>
  <c r="Z227" i="1"/>
  <c r="Y227" i="1"/>
  <c r="X227" i="1"/>
  <c r="W227" i="1"/>
  <c r="V227" i="1"/>
  <c r="U227" i="1"/>
  <c r="AE227" i="1" s="1"/>
  <c r="T227" i="1"/>
  <c r="S227" i="1"/>
  <c r="AD226" i="1"/>
  <c r="AC226" i="1"/>
  <c r="AB226" i="1"/>
  <c r="AA226" i="1"/>
  <c r="Z226" i="1"/>
  <c r="Y226" i="1"/>
  <c r="X226" i="1"/>
  <c r="W226" i="1"/>
  <c r="V226" i="1"/>
  <c r="U226" i="1"/>
  <c r="AE226" i="1" s="1"/>
  <c r="T226" i="1"/>
  <c r="S226" i="1"/>
  <c r="AD225" i="1"/>
  <c r="AC225" i="1"/>
  <c r="AB225" i="1"/>
  <c r="AA225" i="1"/>
  <c r="Z225" i="1"/>
  <c r="Y225" i="1"/>
  <c r="X225" i="1"/>
  <c r="W225" i="1"/>
  <c r="V225" i="1"/>
  <c r="U225" i="1"/>
  <c r="AE225" i="1" s="1"/>
  <c r="T225" i="1"/>
  <c r="S225" i="1"/>
  <c r="AD224" i="1"/>
  <c r="AC224" i="1"/>
  <c r="AB224" i="1"/>
  <c r="AA224" i="1"/>
  <c r="Z224" i="1"/>
  <c r="Y224" i="1"/>
  <c r="X224" i="1"/>
  <c r="W224" i="1"/>
  <c r="V224" i="1"/>
  <c r="U224" i="1"/>
  <c r="AE224" i="1" s="1"/>
  <c r="T224" i="1"/>
  <c r="S224" i="1"/>
  <c r="AD223" i="1"/>
  <c r="AC223" i="1"/>
  <c r="AB223" i="1"/>
  <c r="AA223" i="1"/>
  <c r="Z223" i="1"/>
  <c r="Y223" i="1"/>
  <c r="X223" i="1"/>
  <c r="W223" i="1"/>
  <c r="V223" i="1"/>
  <c r="U223" i="1"/>
  <c r="AE223" i="1" s="1"/>
  <c r="T223" i="1"/>
  <c r="S223" i="1"/>
  <c r="AD221" i="1"/>
  <c r="AC221" i="1"/>
  <c r="AB221" i="1"/>
  <c r="AA221" i="1"/>
  <c r="Z221" i="1"/>
  <c r="Y221" i="1"/>
  <c r="X221" i="1"/>
  <c r="W221" i="1"/>
  <c r="V221" i="1"/>
  <c r="U221" i="1"/>
  <c r="AE221" i="1" s="1"/>
  <c r="T221" i="1"/>
  <c r="S221" i="1"/>
  <c r="AD220" i="1"/>
  <c r="AC220" i="1"/>
  <c r="AB220" i="1"/>
  <c r="AA220" i="1"/>
  <c r="Z220" i="1"/>
  <c r="Y220" i="1"/>
  <c r="X220" i="1"/>
  <c r="W220" i="1"/>
  <c r="V220" i="1"/>
  <c r="U220" i="1"/>
  <c r="AE220" i="1" s="1"/>
  <c r="T220" i="1"/>
  <c r="S220" i="1"/>
  <c r="AD219" i="1"/>
  <c r="AC219" i="1"/>
  <c r="AB219" i="1"/>
  <c r="AA219" i="1"/>
  <c r="Z219" i="1"/>
  <c r="Y219" i="1"/>
  <c r="X219" i="1"/>
  <c r="W219" i="1"/>
  <c r="V219" i="1"/>
  <c r="U219" i="1"/>
  <c r="AE219" i="1" s="1"/>
  <c r="T219" i="1"/>
  <c r="S219" i="1"/>
  <c r="AD218" i="1"/>
  <c r="AC218" i="1"/>
  <c r="AB218" i="1"/>
  <c r="AA218" i="1"/>
  <c r="Z218" i="1"/>
  <c r="Y218" i="1"/>
  <c r="X218" i="1"/>
  <c r="W218" i="1"/>
  <c r="V218" i="1"/>
  <c r="U218" i="1"/>
  <c r="AE218" i="1" s="1"/>
  <c r="T218" i="1"/>
  <c r="S218" i="1"/>
  <c r="AD215" i="1"/>
  <c r="AC215" i="1"/>
  <c r="AB215" i="1"/>
  <c r="AA215" i="1"/>
  <c r="Z215" i="1"/>
  <c r="Y215" i="1"/>
  <c r="X215" i="1"/>
  <c r="W215" i="1"/>
  <c r="V215" i="1"/>
  <c r="U215" i="1"/>
  <c r="AE215" i="1" s="1"/>
  <c r="T215" i="1"/>
  <c r="S215" i="1"/>
  <c r="AD214" i="1"/>
  <c r="AC214" i="1"/>
  <c r="AB214" i="1"/>
  <c r="AA214" i="1"/>
  <c r="Z214" i="1"/>
  <c r="Y214" i="1"/>
  <c r="X214" i="1"/>
  <c r="W214" i="1"/>
  <c r="V214" i="1"/>
  <c r="U214" i="1"/>
  <c r="AE214" i="1" s="1"/>
  <c r="T214" i="1"/>
  <c r="S214" i="1"/>
  <c r="AD213" i="1"/>
  <c r="AC213" i="1"/>
  <c r="AB213" i="1"/>
  <c r="AA213" i="1"/>
  <c r="Z213" i="1"/>
  <c r="Y213" i="1"/>
  <c r="X213" i="1"/>
  <c r="W213" i="1"/>
  <c r="V213" i="1"/>
  <c r="U213" i="1"/>
  <c r="AE213" i="1" s="1"/>
  <c r="T213" i="1"/>
  <c r="S213" i="1"/>
  <c r="AD212" i="1"/>
  <c r="AC212" i="1"/>
  <c r="AB212" i="1"/>
  <c r="AA212" i="1"/>
  <c r="Z212" i="1"/>
  <c r="Y212" i="1"/>
  <c r="X212" i="1"/>
  <c r="W212" i="1"/>
  <c r="V212" i="1"/>
  <c r="U212" i="1"/>
  <c r="AE212" i="1" s="1"/>
  <c r="T212" i="1"/>
  <c r="S212" i="1"/>
  <c r="AD211" i="1"/>
  <c r="AC211" i="1"/>
  <c r="AB211" i="1"/>
  <c r="AA211" i="1"/>
  <c r="Z211" i="1"/>
  <c r="Y211" i="1"/>
  <c r="X211" i="1"/>
  <c r="W211" i="1"/>
  <c r="V211" i="1"/>
  <c r="U211" i="1"/>
  <c r="AE211" i="1" s="1"/>
  <c r="T211" i="1"/>
  <c r="S211" i="1"/>
  <c r="AD203" i="1"/>
  <c r="AC203" i="1"/>
  <c r="AB203" i="1"/>
  <c r="AA203" i="1"/>
  <c r="Z203" i="1"/>
  <c r="Y203" i="1"/>
  <c r="X203" i="1"/>
  <c r="W203" i="1"/>
  <c r="V203" i="1"/>
  <c r="U203" i="1"/>
  <c r="AE203" i="1" s="1"/>
  <c r="T203" i="1"/>
  <c r="S203" i="1"/>
  <c r="AD202" i="1"/>
  <c r="AC202" i="1"/>
  <c r="AB202" i="1"/>
  <c r="AA202" i="1"/>
  <c r="Z202" i="1"/>
  <c r="Y202" i="1"/>
  <c r="X202" i="1"/>
  <c r="W202" i="1"/>
  <c r="V202" i="1"/>
  <c r="U202" i="1"/>
  <c r="AE202" i="1" s="1"/>
  <c r="T202" i="1"/>
  <c r="S202" i="1"/>
  <c r="AD201" i="1"/>
  <c r="AC201" i="1"/>
  <c r="AB201" i="1"/>
  <c r="AA201" i="1"/>
  <c r="Z201" i="1"/>
  <c r="Y201" i="1"/>
  <c r="X201" i="1"/>
  <c r="W201" i="1"/>
  <c r="V201" i="1"/>
  <c r="U201" i="1"/>
  <c r="AE201" i="1" s="1"/>
  <c r="T201" i="1"/>
  <c r="S201" i="1"/>
  <c r="AD200" i="1"/>
  <c r="AC200" i="1"/>
  <c r="AB200" i="1"/>
  <c r="AA200" i="1"/>
  <c r="Z200" i="1"/>
  <c r="Y200" i="1"/>
  <c r="X200" i="1"/>
  <c r="W200" i="1"/>
  <c r="V200" i="1"/>
  <c r="U200" i="1"/>
  <c r="AE200" i="1" s="1"/>
  <c r="T200" i="1"/>
  <c r="S200" i="1"/>
  <c r="AD199" i="1"/>
  <c r="AC199" i="1"/>
  <c r="AB199" i="1"/>
  <c r="AA199" i="1"/>
  <c r="Z199" i="1"/>
  <c r="Y199" i="1"/>
  <c r="X199" i="1"/>
  <c r="W199" i="1"/>
  <c r="V199" i="1"/>
  <c r="U199" i="1"/>
  <c r="AE199" i="1" s="1"/>
  <c r="T199" i="1"/>
  <c r="S199" i="1"/>
  <c r="AD198" i="1"/>
  <c r="AC198" i="1"/>
  <c r="AB198" i="1"/>
  <c r="AA198" i="1"/>
  <c r="Z198" i="1"/>
  <c r="Y198" i="1"/>
  <c r="X198" i="1"/>
  <c r="W198" i="1"/>
  <c r="V198" i="1"/>
  <c r="U198" i="1"/>
  <c r="AE198" i="1" s="1"/>
  <c r="T198" i="1"/>
  <c r="S198" i="1"/>
  <c r="AD197" i="1"/>
  <c r="AC197" i="1"/>
  <c r="AB197" i="1"/>
  <c r="AA197" i="1"/>
  <c r="Z197" i="1"/>
  <c r="Y197" i="1"/>
  <c r="X197" i="1"/>
  <c r="W197" i="1"/>
  <c r="V197" i="1"/>
  <c r="U197" i="1"/>
  <c r="AE197" i="1" s="1"/>
  <c r="T197" i="1"/>
  <c r="S197" i="1"/>
  <c r="AD196" i="1"/>
  <c r="AC196" i="1"/>
  <c r="AB196" i="1"/>
  <c r="AA196" i="1"/>
  <c r="Z196" i="1"/>
  <c r="Y196" i="1"/>
  <c r="X196" i="1"/>
  <c r="W196" i="1"/>
  <c r="V196" i="1"/>
  <c r="U196" i="1"/>
  <c r="AE196" i="1" s="1"/>
  <c r="T196" i="1"/>
  <c r="S196" i="1"/>
  <c r="AD195" i="1"/>
  <c r="AC195" i="1"/>
  <c r="AB195" i="1"/>
  <c r="AA195" i="1"/>
  <c r="Z195" i="1"/>
  <c r="Y195" i="1"/>
  <c r="X195" i="1"/>
  <c r="W195" i="1"/>
  <c r="V195" i="1"/>
  <c r="U195" i="1"/>
  <c r="AE195" i="1" s="1"/>
  <c r="T195" i="1"/>
  <c r="S195" i="1"/>
  <c r="AD194" i="1"/>
  <c r="AC194" i="1"/>
  <c r="AB194" i="1"/>
  <c r="AA194" i="1"/>
  <c r="Z194" i="1"/>
  <c r="Y194" i="1"/>
  <c r="X194" i="1"/>
  <c r="W194" i="1"/>
  <c r="V194" i="1"/>
  <c r="U194" i="1"/>
  <c r="AE194" i="1" s="1"/>
  <c r="T194" i="1"/>
  <c r="S194" i="1"/>
  <c r="AD193" i="1"/>
  <c r="AC193" i="1"/>
  <c r="AB193" i="1"/>
  <c r="AA193" i="1"/>
  <c r="Z193" i="1"/>
  <c r="Y193" i="1"/>
  <c r="X193" i="1"/>
  <c r="W193" i="1"/>
  <c r="V193" i="1"/>
  <c r="U193" i="1"/>
  <c r="AE193" i="1" s="1"/>
  <c r="T193" i="1"/>
  <c r="S193" i="1"/>
  <c r="AD192" i="1"/>
  <c r="AC192" i="1"/>
  <c r="AB192" i="1"/>
  <c r="AA192" i="1"/>
  <c r="Z192" i="1"/>
  <c r="Y192" i="1"/>
  <c r="X192" i="1"/>
  <c r="W192" i="1"/>
  <c r="V192" i="1"/>
  <c r="U192" i="1"/>
  <c r="AE192" i="1" s="1"/>
  <c r="T192" i="1"/>
  <c r="S192" i="1"/>
  <c r="AD191" i="1"/>
  <c r="AC191" i="1"/>
  <c r="AB191" i="1"/>
  <c r="AA191" i="1"/>
  <c r="Z191" i="1"/>
  <c r="Y191" i="1"/>
  <c r="X191" i="1"/>
  <c r="W191" i="1"/>
  <c r="V191" i="1"/>
  <c r="U191" i="1"/>
  <c r="AE191" i="1" s="1"/>
  <c r="T191" i="1"/>
  <c r="S191" i="1"/>
  <c r="AD190" i="1"/>
  <c r="AC190" i="1"/>
  <c r="AB190" i="1"/>
  <c r="AA190" i="1"/>
  <c r="Z190" i="1"/>
  <c r="Y190" i="1"/>
  <c r="X190" i="1"/>
  <c r="W190" i="1"/>
  <c r="V190" i="1"/>
  <c r="U190" i="1"/>
  <c r="AE190" i="1" s="1"/>
  <c r="T190" i="1"/>
  <c r="S190" i="1"/>
  <c r="AD189" i="1"/>
  <c r="AC189" i="1"/>
  <c r="AB189" i="1"/>
  <c r="AA189" i="1"/>
  <c r="Z189" i="1"/>
  <c r="Y189" i="1"/>
  <c r="X189" i="1"/>
  <c r="W189" i="1"/>
  <c r="V189" i="1"/>
  <c r="U189" i="1"/>
  <c r="AE189" i="1" s="1"/>
  <c r="T189" i="1"/>
  <c r="S189" i="1"/>
  <c r="AD188" i="1"/>
  <c r="AC188" i="1"/>
  <c r="AB188" i="1"/>
  <c r="AA188" i="1"/>
  <c r="Z188" i="1"/>
  <c r="Y188" i="1"/>
  <c r="X188" i="1"/>
  <c r="W188" i="1"/>
  <c r="V188" i="1"/>
  <c r="U188" i="1"/>
  <c r="AE188" i="1" s="1"/>
  <c r="T188" i="1"/>
  <c r="S188" i="1"/>
  <c r="AD187" i="1"/>
  <c r="AC187" i="1"/>
  <c r="AB187" i="1"/>
  <c r="AA187" i="1"/>
  <c r="Z187" i="1"/>
  <c r="Y187" i="1"/>
  <c r="X187" i="1"/>
  <c r="W187" i="1"/>
  <c r="V187" i="1"/>
  <c r="U187" i="1"/>
  <c r="AE187" i="1" s="1"/>
  <c r="T187" i="1"/>
  <c r="S187" i="1"/>
  <c r="AD186" i="1"/>
  <c r="AC186" i="1"/>
  <c r="AB186" i="1"/>
  <c r="AA186" i="1"/>
  <c r="Z186" i="1"/>
  <c r="Y186" i="1"/>
  <c r="X186" i="1"/>
  <c r="W186" i="1"/>
  <c r="V186" i="1"/>
  <c r="U186" i="1"/>
  <c r="AE186" i="1" s="1"/>
  <c r="T186" i="1"/>
  <c r="S186" i="1"/>
  <c r="AD185" i="1"/>
  <c r="AC185" i="1"/>
  <c r="AB185" i="1"/>
  <c r="AA185" i="1"/>
  <c r="Z185" i="1"/>
  <c r="Y185" i="1"/>
  <c r="X185" i="1"/>
  <c r="W185" i="1"/>
  <c r="V185" i="1"/>
  <c r="U185" i="1"/>
  <c r="AE185" i="1" s="1"/>
  <c r="T185" i="1"/>
  <c r="S185" i="1"/>
  <c r="AD184" i="1"/>
  <c r="AC184" i="1"/>
  <c r="AB184" i="1"/>
  <c r="AA184" i="1"/>
  <c r="Z184" i="1"/>
  <c r="Y184" i="1"/>
  <c r="X184" i="1"/>
  <c r="W184" i="1"/>
  <c r="V184" i="1"/>
  <c r="U184" i="1"/>
  <c r="AE184" i="1" s="1"/>
  <c r="T184" i="1"/>
  <c r="S184" i="1"/>
  <c r="AD183" i="1"/>
  <c r="AC183" i="1"/>
  <c r="AB183" i="1"/>
  <c r="AA183" i="1"/>
  <c r="Z183" i="1"/>
  <c r="Y183" i="1"/>
  <c r="X183" i="1"/>
  <c r="W183" i="1"/>
  <c r="V183" i="1"/>
  <c r="U183" i="1"/>
  <c r="AE183" i="1" s="1"/>
  <c r="T183" i="1"/>
  <c r="S183" i="1"/>
  <c r="AD182" i="1"/>
  <c r="AC182" i="1"/>
  <c r="AB182" i="1"/>
  <c r="AA182" i="1"/>
  <c r="Z182" i="1"/>
  <c r="Y182" i="1"/>
  <c r="X182" i="1"/>
  <c r="W182" i="1"/>
  <c r="V182" i="1"/>
  <c r="U182" i="1"/>
  <c r="AE182" i="1" s="1"/>
  <c r="T182" i="1"/>
  <c r="S182" i="1"/>
  <c r="AD181" i="1"/>
  <c r="AC181" i="1"/>
  <c r="AB181" i="1"/>
  <c r="AA181" i="1"/>
  <c r="Z181" i="1"/>
  <c r="Y181" i="1"/>
  <c r="X181" i="1"/>
  <c r="W181" i="1"/>
  <c r="V181" i="1"/>
  <c r="U181" i="1"/>
  <c r="AE181" i="1" s="1"/>
  <c r="T181" i="1"/>
  <c r="S181" i="1"/>
  <c r="AD180" i="1"/>
  <c r="AC180" i="1"/>
  <c r="AB180" i="1"/>
  <c r="AA180" i="1"/>
  <c r="Z180" i="1"/>
  <c r="Y180" i="1"/>
  <c r="X180" i="1"/>
  <c r="W180" i="1"/>
  <c r="V180" i="1"/>
  <c r="U180" i="1"/>
  <c r="AE180" i="1" s="1"/>
  <c r="T180" i="1"/>
  <c r="S180" i="1"/>
  <c r="AD179" i="1"/>
  <c r="AC179" i="1"/>
  <c r="AB179" i="1"/>
  <c r="AA179" i="1"/>
  <c r="Z179" i="1"/>
  <c r="Y179" i="1"/>
  <c r="X179" i="1"/>
  <c r="W179" i="1"/>
  <c r="V179" i="1"/>
  <c r="U179" i="1"/>
  <c r="AE179" i="1" s="1"/>
  <c r="T179" i="1"/>
  <c r="S179" i="1"/>
  <c r="AD178" i="1"/>
  <c r="AC178" i="1"/>
  <c r="AB178" i="1"/>
  <c r="AA178" i="1"/>
  <c r="Z178" i="1"/>
  <c r="Y178" i="1"/>
  <c r="X178" i="1"/>
  <c r="W178" i="1"/>
  <c r="V178" i="1"/>
  <c r="U178" i="1"/>
  <c r="AE178" i="1" s="1"/>
  <c r="T178" i="1"/>
  <c r="S178" i="1"/>
  <c r="AD177" i="1"/>
  <c r="AC177" i="1"/>
  <c r="AB177" i="1"/>
  <c r="AA177" i="1"/>
  <c r="Z177" i="1"/>
  <c r="Y177" i="1"/>
  <c r="X177" i="1"/>
  <c r="W177" i="1"/>
  <c r="V177" i="1"/>
  <c r="U177" i="1"/>
  <c r="AE177" i="1" s="1"/>
  <c r="T177" i="1"/>
  <c r="S177" i="1"/>
  <c r="AD176" i="1"/>
  <c r="AC176" i="1"/>
  <c r="AB176" i="1"/>
  <c r="AA176" i="1"/>
  <c r="Z176" i="1"/>
  <c r="Y176" i="1"/>
  <c r="X176" i="1"/>
  <c r="W176" i="1"/>
  <c r="V176" i="1"/>
  <c r="U176" i="1"/>
  <c r="AE176" i="1" s="1"/>
  <c r="T176" i="1"/>
  <c r="S176" i="1"/>
  <c r="AD175" i="1"/>
  <c r="AC175" i="1"/>
  <c r="AB175" i="1"/>
  <c r="AA175" i="1"/>
  <c r="Z175" i="1"/>
  <c r="Y175" i="1"/>
  <c r="X175" i="1"/>
  <c r="W175" i="1"/>
  <c r="V175" i="1"/>
  <c r="U175" i="1"/>
  <c r="AE175" i="1" s="1"/>
  <c r="T175" i="1"/>
  <c r="S175" i="1"/>
  <c r="AD174" i="1"/>
  <c r="AC174" i="1"/>
  <c r="AB174" i="1"/>
  <c r="AA174" i="1"/>
  <c r="Z174" i="1"/>
  <c r="Y174" i="1"/>
  <c r="X174" i="1"/>
  <c r="W174" i="1"/>
  <c r="V174" i="1"/>
  <c r="U174" i="1"/>
  <c r="AE174" i="1" s="1"/>
  <c r="T174" i="1"/>
  <c r="S174" i="1"/>
  <c r="AD173" i="1"/>
  <c r="AC173" i="1"/>
  <c r="AB173" i="1"/>
  <c r="AA173" i="1"/>
  <c r="Z173" i="1"/>
  <c r="Y173" i="1"/>
  <c r="X173" i="1"/>
  <c r="W173" i="1"/>
  <c r="V173" i="1"/>
  <c r="U173" i="1"/>
  <c r="AE173" i="1" s="1"/>
  <c r="T173" i="1"/>
  <c r="S173" i="1"/>
  <c r="AD172" i="1"/>
  <c r="AC172" i="1"/>
  <c r="AB172" i="1"/>
  <c r="AA172" i="1"/>
  <c r="Z172" i="1"/>
  <c r="Y172" i="1"/>
  <c r="X172" i="1"/>
  <c r="W172" i="1"/>
  <c r="V172" i="1"/>
  <c r="U172" i="1"/>
  <c r="AE172" i="1" s="1"/>
  <c r="T172" i="1"/>
  <c r="S172" i="1"/>
  <c r="AD171" i="1"/>
  <c r="AC171" i="1"/>
  <c r="AB171" i="1"/>
  <c r="AA171" i="1"/>
  <c r="Z171" i="1"/>
  <c r="Y171" i="1"/>
  <c r="X171" i="1"/>
  <c r="W171" i="1"/>
  <c r="V171" i="1"/>
  <c r="U171" i="1"/>
  <c r="AE171" i="1" s="1"/>
  <c r="T171" i="1"/>
  <c r="S171" i="1"/>
  <c r="AD170" i="1"/>
  <c r="AC170" i="1"/>
  <c r="AB170" i="1"/>
  <c r="AA170" i="1"/>
  <c r="Z170" i="1"/>
  <c r="Y170" i="1"/>
  <c r="X170" i="1"/>
  <c r="W170" i="1"/>
  <c r="V170" i="1"/>
  <c r="U170" i="1"/>
  <c r="AE170" i="1" s="1"/>
  <c r="T170" i="1"/>
  <c r="S170" i="1"/>
  <c r="AD169" i="1"/>
  <c r="AC169" i="1"/>
  <c r="AB169" i="1"/>
  <c r="AA169" i="1"/>
  <c r="Z169" i="1"/>
  <c r="Y169" i="1"/>
  <c r="X169" i="1"/>
  <c r="W169" i="1"/>
  <c r="V169" i="1"/>
  <c r="U169" i="1"/>
  <c r="AE169" i="1" s="1"/>
  <c r="T169" i="1"/>
  <c r="S169" i="1"/>
  <c r="AD168" i="1"/>
  <c r="AC168" i="1"/>
  <c r="AB168" i="1"/>
  <c r="AA168" i="1"/>
  <c r="Z168" i="1"/>
  <c r="Y168" i="1"/>
  <c r="X168" i="1"/>
  <c r="W168" i="1"/>
  <c r="V168" i="1"/>
  <c r="U168" i="1"/>
  <c r="AE168" i="1" s="1"/>
  <c r="T168" i="1"/>
  <c r="S168" i="1"/>
  <c r="AD167" i="1"/>
  <c r="AC167" i="1"/>
  <c r="AB167" i="1"/>
  <c r="AA167" i="1"/>
  <c r="Z167" i="1"/>
  <c r="Y167" i="1"/>
  <c r="X167" i="1"/>
  <c r="W167" i="1"/>
  <c r="V167" i="1"/>
  <c r="U167" i="1"/>
  <c r="AE167" i="1" s="1"/>
  <c r="T167" i="1"/>
  <c r="S167" i="1"/>
  <c r="AD166" i="1"/>
  <c r="AC166" i="1"/>
  <c r="AB166" i="1"/>
  <c r="AA166" i="1"/>
  <c r="Z166" i="1"/>
  <c r="Y166" i="1"/>
  <c r="X166" i="1"/>
  <c r="W166" i="1"/>
  <c r="V166" i="1"/>
  <c r="U166" i="1"/>
  <c r="AE166" i="1" s="1"/>
  <c r="T166" i="1"/>
  <c r="S166" i="1"/>
  <c r="AD165" i="1"/>
  <c r="AC165" i="1"/>
  <c r="AB165" i="1"/>
  <c r="AA165" i="1"/>
  <c r="Z165" i="1"/>
  <c r="Y165" i="1"/>
  <c r="X165" i="1"/>
  <c r="W165" i="1"/>
  <c r="V165" i="1"/>
  <c r="U165" i="1"/>
  <c r="AE165" i="1" s="1"/>
  <c r="T165" i="1"/>
  <c r="S165" i="1"/>
  <c r="AD164" i="1"/>
  <c r="AC164" i="1"/>
  <c r="AB164" i="1"/>
  <c r="AA164" i="1"/>
  <c r="Z164" i="1"/>
  <c r="Y164" i="1"/>
  <c r="X164" i="1"/>
  <c r="W164" i="1"/>
  <c r="V164" i="1"/>
  <c r="U164" i="1"/>
  <c r="AE164" i="1" s="1"/>
  <c r="T164" i="1"/>
  <c r="S164" i="1"/>
  <c r="AD163" i="1"/>
  <c r="AC163" i="1"/>
  <c r="AB163" i="1"/>
  <c r="AA163" i="1"/>
  <c r="Z163" i="1"/>
  <c r="Y163" i="1"/>
  <c r="X163" i="1"/>
  <c r="W163" i="1"/>
  <c r="V163" i="1"/>
  <c r="U163" i="1"/>
  <c r="AE163" i="1" s="1"/>
  <c r="T163" i="1"/>
  <c r="S163" i="1"/>
  <c r="AD162" i="1"/>
  <c r="AC162" i="1"/>
  <c r="AB162" i="1"/>
  <c r="AA162" i="1"/>
  <c r="Z162" i="1"/>
  <c r="Y162" i="1"/>
  <c r="X162" i="1"/>
  <c r="W162" i="1"/>
  <c r="V162" i="1"/>
  <c r="U162" i="1"/>
  <c r="AE162" i="1" s="1"/>
  <c r="T162" i="1"/>
  <c r="S162" i="1"/>
  <c r="AD161" i="1"/>
  <c r="AC161" i="1"/>
  <c r="AB161" i="1"/>
  <c r="AA161" i="1"/>
  <c r="Z161" i="1"/>
  <c r="Y161" i="1"/>
  <c r="X161" i="1"/>
  <c r="W161" i="1"/>
  <c r="V161" i="1"/>
  <c r="U161" i="1"/>
  <c r="AE161" i="1" s="1"/>
  <c r="T161" i="1"/>
  <c r="S161" i="1"/>
  <c r="AD160" i="1"/>
  <c r="AC160" i="1"/>
  <c r="AB160" i="1"/>
  <c r="AA160" i="1"/>
  <c r="Z160" i="1"/>
  <c r="Y160" i="1"/>
  <c r="X160" i="1"/>
  <c r="W160" i="1"/>
  <c r="V160" i="1"/>
  <c r="U160" i="1"/>
  <c r="AE160" i="1" s="1"/>
  <c r="T160" i="1"/>
  <c r="S160" i="1"/>
  <c r="AD159" i="1"/>
  <c r="AC159" i="1"/>
  <c r="AB159" i="1"/>
  <c r="AA159" i="1"/>
  <c r="Z159" i="1"/>
  <c r="Y159" i="1"/>
  <c r="X159" i="1"/>
  <c r="W159" i="1"/>
  <c r="V159" i="1"/>
  <c r="U159" i="1"/>
  <c r="AE159" i="1" s="1"/>
  <c r="T159" i="1"/>
  <c r="S159" i="1"/>
  <c r="AD158" i="1"/>
  <c r="AC158" i="1"/>
  <c r="AB158" i="1"/>
  <c r="AA158" i="1"/>
  <c r="Z158" i="1"/>
  <c r="Y158" i="1"/>
  <c r="X158" i="1"/>
  <c r="W158" i="1"/>
  <c r="V158" i="1"/>
  <c r="U158" i="1"/>
  <c r="AE158" i="1" s="1"/>
  <c r="T158" i="1"/>
  <c r="S158" i="1"/>
  <c r="R249" i="1"/>
  <c r="Q249" i="1"/>
  <c r="P249" i="1"/>
  <c r="O249" i="1"/>
  <c r="N249" i="1"/>
  <c r="M249" i="1"/>
  <c r="L249" i="1"/>
  <c r="K249" i="1"/>
  <c r="J249" i="1"/>
  <c r="I249" i="1"/>
  <c r="H249" i="1"/>
  <c r="AD156" i="1"/>
  <c r="AC156" i="1"/>
  <c r="AB156" i="1"/>
  <c r="AA156" i="1"/>
  <c r="Z156" i="1"/>
  <c r="Y156" i="1"/>
  <c r="X156" i="1"/>
  <c r="W156" i="1"/>
  <c r="V156" i="1"/>
  <c r="U156" i="1"/>
  <c r="AE156" i="1" s="1"/>
  <c r="T156" i="1"/>
  <c r="S156" i="1"/>
  <c r="AD155" i="1"/>
  <c r="AC155" i="1"/>
  <c r="AB155" i="1"/>
  <c r="AA155" i="1"/>
  <c r="Z155" i="1"/>
  <c r="Y155" i="1"/>
  <c r="X155" i="1"/>
  <c r="W155" i="1"/>
  <c r="V155" i="1"/>
  <c r="U155" i="1"/>
  <c r="AE155" i="1" s="1"/>
  <c r="T155" i="1"/>
  <c r="S155" i="1"/>
  <c r="AD154" i="1"/>
  <c r="AC154" i="1"/>
  <c r="AB154" i="1"/>
  <c r="AA154" i="1"/>
  <c r="Z154" i="1"/>
  <c r="Y154" i="1"/>
  <c r="X154" i="1"/>
  <c r="W154" i="1"/>
  <c r="V154" i="1"/>
  <c r="U154" i="1"/>
  <c r="AE154" i="1" s="1"/>
  <c r="T154" i="1"/>
  <c r="S154" i="1"/>
  <c r="AD153" i="1"/>
  <c r="AC153" i="1"/>
  <c r="AB153" i="1"/>
  <c r="AA153" i="1"/>
  <c r="Z153" i="1"/>
  <c r="Y153" i="1"/>
  <c r="X153" i="1"/>
  <c r="W153" i="1"/>
  <c r="V153" i="1"/>
  <c r="U153" i="1"/>
  <c r="AE153" i="1" s="1"/>
  <c r="T153" i="1"/>
  <c r="S153" i="1"/>
  <c r="AD152" i="1"/>
  <c r="AC152" i="1"/>
  <c r="AB152" i="1"/>
  <c r="AA152" i="1"/>
  <c r="Z152" i="1"/>
  <c r="Y152" i="1"/>
  <c r="X152" i="1"/>
  <c r="W152" i="1"/>
  <c r="V152" i="1"/>
  <c r="U152" i="1"/>
  <c r="AE152" i="1" s="1"/>
  <c r="T152" i="1"/>
  <c r="S152" i="1"/>
  <c r="AD151" i="1"/>
  <c r="AC151" i="1"/>
  <c r="AB151" i="1"/>
  <c r="AA151" i="1"/>
  <c r="Z151" i="1"/>
  <c r="Y151" i="1"/>
  <c r="X151" i="1"/>
  <c r="W151" i="1"/>
  <c r="V151" i="1"/>
  <c r="U151" i="1"/>
  <c r="AE151" i="1" s="1"/>
  <c r="T151" i="1"/>
  <c r="S151" i="1"/>
  <c r="AD150" i="1"/>
  <c r="AC150" i="1"/>
  <c r="AB150" i="1"/>
  <c r="AA150" i="1"/>
  <c r="Z150" i="1"/>
  <c r="Y150" i="1"/>
  <c r="X150" i="1"/>
  <c r="W150" i="1"/>
  <c r="V150" i="1"/>
  <c r="U150" i="1"/>
  <c r="AE150" i="1" s="1"/>
  <c r="T150" i="1"/>
  <c r="S150" i="1"/>
  <c r="AD149" i="1"/>
  <c r="AC149" i="1"/>
  <c r="AB149" i="1"/>
  <c r="AA149" i="1"/>
  <c r="Z149" i="1"/>
  <c r="Y149" i="1"/>
  <c r="X149" i="1"/>
  <c r="W149" i="1"/>
  <c r="V149" i="1"/>
  <c r="U149" i="1"/>
  <c r="AE149" i="1" s="1"/>
  <c r="T149" i="1"/>
  <c r="S149" i="1"/>
  <c r="AD148" i="1"/>
  <c r="AC148" i="1"/>
  <c r="AB148" i="1"/>
  <c r="AA148" i="1"/>
  <c r="Z148" i="1"/>
  <c r="Y148" i="1"/>
  <c r="X148" i="1"/>
  <c r="W148" i="1"/>
  <c r="V148" i="1"/>
  <c r="U148" i="1"/>
  <c r="AE148" i="1" s="1"/>
  <c r="T148" i="1"/>
  <c r="S148" i="1"/>
  <c r="AD147" i="1"/>
  <c r="AC147" i="1"/>
  <c r="AB147" i="1"/>
  <c r="AA147" i="1"/>
  <c r="Z147" i="1"/>
  <c r="Y147" i="1"/>
  <c r="X147" i="1"/>
  <c r="W147" i="1"/>
  <c r="V147" i="1"/>
  <c r="U147" i="1"/>
  <c r="AE147" i="1" s="1"/>
  <c r="T147" i="1"/>
  <c r="S147" i="1"/>
  <c r="AD146" i="1"/>
  <c r="AC146" i="1"/>
  <c r="AB146" i="1"/>
  <c r="AA146" i="1"/>
  <c r="Z146" i="1"/>
  <c r="Y146" i="1"/>
  <c r="X146" i="1"/>
  <c r="W146" i="1"/>
  <c r="V146" i="1"/>
  <c r="U146" i="1"/>
  <c r="AE146" i="1" s="1"/>
  <c r="T146" i="1"/>
  <c r="S146" i="1"/>
  <c r="AD145" i="1"/>
  <c r="AC145" i="1"/>
  <c r="AB145" i="1"/>
  <c r="AA145" i="1"/>
  <c r="Z145" i="1"/>
  <c r="Y145" i="1"/>
  <c r="X145" i="1"/>
  <c r="W145" i="1"/>
  <c r="V145" i="1"/>
  <c r="U145" i="1"/>
  <c r="AE145" i="1" s="1"/>
  <c r="T145" i="1"/>
  <c r="S145" i="1"/>
  <c r="AD144" i="1"/>
  <c r="AC144" i="1"/>
  <c r="AB144" i="1"/>
  <c r="AA144" i="1"/>
  <c r="Z144" i="1"/>
  <c r="Y144" i="1"/>
  <c r="X144" i="1"/>
  <c r="W144" i="1"/>
  <c r="V144" i="1"/>
  <c r="U144" i="1"/>
  <c r="AE144" i="1" s="1"/>
  <c r="T144" i="1"/>
  <c r="S144" i="1"/>
  <c r="AD141" i="1"/>
  <c r="AC141" i="1"/>
  <c r="AB141" i="1"/>
  <c r="AA141" i="1"/>
  <c r="Z141" i="1"/>
  <c r="Y141" i="1"/>
  <c r="X141" i="1"/>
  <c r="W141" i="1"/>
  <c r="V141" i="1"/>
  <c r="U141" i="1"/>
  <c r="AE141" i="1" s="1"/>
  <c r="T141" i="1"/>
  <c r="S141" i="1"/>
  <c r="AD135" i="1"/>
  <c r="AC135" i="1"/>
  <c r="AB135" i="1"/>
  <c r="AA135" i="1"/>
  <c r="Z135" i="1"/>
  <c r="Y135" i="1"/>
  <c r="X135" i="1"/>
  <c r="W135" i="1"/>
  <c r="V135" i="1"/>
  <c r="U135" i="1"/>
  <c r="AE135" i="1" s="1"/>
  <c r="T135" i="1"/>
  <c r="S135" i="1"/>
  <c r="AD134" i="1"/>
  <c r="AC134" i="1"/>
  <c r="AB134" i="1"/>
  <c r="AA134" i="1"/>
  <c r="Z134" i="1"/>
  <c r="Y134" i="1"/>
  <c r="X134" i="1"/>
  <c r="W134" i="1"/>
  <c r="V134" i="1"/>
  <c r="U134" i="1"/>
  <c r="AE134" i="1" s="1"/>
  <c r="T134" i="1"/>
  <c r="S134" i="1"/>
  <c r="AD133" i="1"/>
  <c r="AC133" i="1"/>
  <c r="AB133" i="1"/>
  <c r="AA133" i="1"/>
  <c r="Z133" i="1"/>
  <c r="Y133" i="1"/>
  <c r="X133" i="1"/>
  <c r="W133" i="1"/>
  <c r="V133" i="1"/>
  <c r="U133" i="1"/>
  <c r="AE133" i="1" s="1"/>
  <c r="T133" i="1"/>
  <c r="S133" i="1"/>
  <c r="AD132" i="1"/>
  <c r="AC132" i="1"/>
  <c r="AB132" i="1"/>
  <c r="AA132" i="1"/>
  <c r="Z132" i="1"/>
  <c r="Y132" i="1"/>
  <c r="X132" i="1"/>
  <c r="W132" i="1"/>
  <c r="V132" i="1"/>
  <c r="U132" i="1"/>
  <c r="AE132" i="1" s="1"/>
  <c r="T132" i="1"/>
  <c r="S132" i="1"/>
  <c r="AD131" i="1"/>
  <c r="AC131" i="1"/>
  <c r="AB131" i="1"/>
  <c r="AA131" i="1"/>
  <c r="Z131" i="1"/>
  <c r="Y131" i="1"/>
  <c r="X131" i="1"/>
  <c r="W131" i="1"/>
  <c r="V131" i="1"/>
  <c r="U131" i="1"/>
  <c r="AE131" i="1" s="1"/>
  <c r="T131" i="1"/>
  <c r="S131" i="1"/>
  <c r="AD130" i="1"/>
  <c r="AC130" i="1"/>
  <c r="AB130" i="1"/>
  <c r="AA130" i="1"/>
  <c r="Z130" i="1"/>
  <c r="Y130" i="1"/>
  <c r="X130" i="1"/>
  <c r="W130" i="1"/>
  <c r="V130" i="1"/>
  <c r="U130" i="1"/>
  <c r="AE130" i="1" s="1"/>
  <c r="T130" i="1"/>
  <c r="S130" i="1"/>
  <c r="AD129" i="1"/>
  <c r="AC129" i="1"/>
  <c r="AB129" i="1"/>
  <c r="AA129" i="1"/>
  <c r="Z129" i="1"/>
  <c r="Y129" i="1"/>
  <c r="X129" i="1"/>
  <c r="W129" i="1"/>
  <c r="V129" i="1"/>
  <c r="U129" i="1"/>
  <c r="AE129" i="1" s="1"/>
  <c r="T129" i="1"/>
  <c r="S129" i="1"/>
  <c r="AD128" i="1"/>
  <c r="AC128" i="1"/>
  <c r="AB128" i="1"/>
  <c r="AA128" i="1"/>
  <c r="Z128" i="1"/>
  <c r="Y128" i="1"/>
  <c r="X128" i="1"/>
  <c r="W128" i="1"/>
  <c r="V128" i="1"/>
  <c r="U128" i="1"/>
  <c r="AE128" i="1" s="1"/>
  <c r="T128" i="1"/>
  <c r="S128" i="1"/>
  <c r="AD127" i="1"/>
  <c r="AC127" i="1"/>
  <c r="AB127" i="1"/>
  <c r="AA127" i="1"/>
  <c r="Z127" i="1"/>
  <c r="Y127" i="1"/>
  <c r="X127" i="1"/>
  <c r="W127" i="1"/>
  <c r="V127" i="1"/>
  <c r="U127" i="1"/>
  <c r="AE127" i="1" s="1"/>
  <c r="T127" i="1"/>
  <c r="S127" i="1"/>
  <c r="AD126" i="1"/>
  <c r="AC126" i="1"/>
  <c r="AB126" i="1"/>
  <c r="AA126" i="1"/>
  <c r="Z126" i="1"/>
  <c r="Y126" i="1"/>
  <c r="X126" i="1"/>
  <c r="W126" i="1"/>
  <c r="V126" i="1"/>
  <c r="U126" i="1"/>
  <c r="AE126" i="1" s="1"/>
  <c r="T126" i="1"/>
  <c r="S126" i="1"/>
  <c r="AD125" i="1"/>
  <c r="AC125" i="1"/>
  <c r="AB125" i="1"/>
  <c r="AA125" i="1"/>
  <c r="Z125" i="1"/>
  <c r="Y125" i="1"/>
  <c r="X125" i="1"/>
  <c r="W125" i="1"/>
  <c r="V125" i="1"/>
  <c r="U125" i="1"/>
  <c r="AE125" i="1" s="1"/>
  <c r="T125" i="1"/>
  <c r="S125" i="1"/>
  <c r="AD124" i="1"/>
  <c r="AC124" i="1"/>
  <c r="AB124" i="1"/>
  <c r="AA124" i="1"/>
  <c r="Z124" i="1"/>
  <c r="Y124" i="1"/>
  <c r="X124" i="1"/>
  <c r="W124" i="1"/>
  <c r="V124" i="1"/>
  <c r="U124" i="1"/>
  <c r="AE124" i="1" s="1"/>
  <c r="T124" i="1"/>
  <c r="S124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2" i="1"/>
  <c r="C61" i="1"/>
  <c r="P81" i="1"/>
  <c r="M94" i="1"/>
  <c r="S36" i="1"/>
  <c r="AD34" i="1"/>
  <c r="AC34" i="1"/>
  <c r="AB34" i="1"/>
  <c r="AA34" i="1"/>
  <c r="Z34" i="1"/>
  <c r="Y34" i="1"/>
  <c r="X34" i="1"/>
  <c r="W34" i="1"/>
  <c r="V34" i="1"/>
  <c r="U34" i="1"/>
  <c r="AE34" i="1" s="1"/>
  <c r="T34" i="1"/>
  <c r="S34" i="1"/>
  <c r="AD32" i="1"/>
  <c r="AC32" i="1"/>
  <c r="AB32" i="1"/>
  <c r="AA32" i="1"/>
  <c r="Z32" i="1"/>
  <c r="Y32" i="1"/>
  <c r="X32" i="1"/>
  <c r="W32" i="1"/>
  <c r="V32" i="1"/>
  <c r="U32" i="1"/>
  <c r="AE32" i="1" s="1"/>
  <c r="T32" i="1"/>
  <c r="S32" i="1"/>
  <c r="R122" i="1"/>
  <c r="Q122" i="1"/>
  <c r="P122" i="1"/>
  <c r="O122" i="1"/>
  <c r="N122" i="1"/>
  <c r="M122" i="1"/>
  <c r="L122" i="1"/>
  <c r="K122" i="1"/>
  <c r="J122" i="1"/>
  <c r="I122" i="1"/>
  <c r="H122" i="1"/>
  <c r="G122" i="1"/>
  <c r="R121" i="1"/>
  <c r="Q121" i="1"/>
  <c r="P121" i="1"/>
  <c r="O121" i="1"/>
  <c r="N121" i="1"/>
  <c r="M121" i="1"/>
  <c r="L121" i="1"/>
  <c r="J121" i="1"/>
  <c r="I121" i="1"/>
  <c r="H121" i="1"/>
  <c r="G121" i="1"/>
  <c r="R120" i="1"/>
  <c r="Q120" i="1"/>
  <c r="P120" i="1"/>
  <c r="N120" i="1"/>
  <c r="M120" i="1"/>
  <c r="L120" i="1"/>
  <c r="K120" i="1"/>
  <c r="J120" i="1"/>
  <c r="I120" i="1"/>
  <c r="H120" i="1"/>
  <c r="Q81" i="1"/>
  <c r="I81" i="1"/>
  <c r="R119" i="1"/>
  <c r="Q119" i="1"/>
  <c r="P119" i="1"/>
  <c r="O119" i="1"/>
  <c r="N119" i="1"/>
  <c r="M119" i="1"/>
  <c r="L119" i="1"/>
  <c r="K119" i="1"/>
  <c r="J119" i="1"/>
  <c r="I119" i="1"/>
  <c r="H119" i="1"/>
  <c r="G119" i="1"/>
  <c r="Q77" i="1"/>
  <c r="I77" i="1"/>
  <c r="Q76" i="1"/>
  <c r="I76" i="1"/>
  <c r="Q74" i="1"/>
  <c r="I74" i="1"/>
  <c r="Q72" i="1"/>
  <c r="I72" i="1"/>
  <c r="Q70" i="1"/>
  <c r="I70" i="1"/>
  <c r="S10" i="1"/>
  <c r="Q69" i="1"/>
  <c r="I69" i="1"/>
  <c r="Q68" i="1"/>
  <c r="I68" i="1"/>
  <c r="Q67" i="1"/>
  <c r="I67" i="1"/>
  <c r="Q66" i="1"/>
  <c r="I66" i="1"/>
  <c r="M96" i="1" l="1"/>
  <c r="I97" i="1"/>
  <c r="Q97" i="1"/>
  <c r="N96" i="1"/>
  <c r="J97" i="1"/>
  <c r="R97" i="1"/>
  <c r="G120" i="1"/>
  <c r="O120" i="1"/>
  <c r="K121" i="1"/>
  <c r="G47" i="1"/>
  <c r="G98" i="1" s="1"/>
  <c r="G96" i="1"/>
  <c r="O47" i="1"/>
  <c r="O98" i="1" s="1"/>
  <c r="O96" i="1"/>
  <c r="K97" i="1"/>
  <c r="H47" i="1"/>
  <c r="H98" i="1" s="1"/>
  <c r="H96" i="1"/>
  <c r="P47" i="1"/>
  <c r="P98" i="1" s="1"/>
  <c r="P96" i="1"/>
  <c r="L97" i="1"/>
  <c r="AJ50" i="2"/>
  <c r="AJ100" i="2" s="1"/>
  <c r="I96" i="1"/>
  <c r="Q96" i="1"/>
  <c r="M97" i="1"/>
  <c r="J96" i="1"/>
  <c r="R96" i="1"/>
  <c r="N97" i="1"/>
  <c r="K47" i="1"/>
  <c r="K98" i="1" s="1"/>
  <c r="K96" i="1"/>
  <c r="G97" i="1"/>
  <c r="O97" i="1"/>
  <c r="L47" i="1"/>
  <c r="L98" i="1" s="1"/>
  <c r="L96" i="1"/>
  <c r="H97" i="1"/>
  <c r="P97" i="1"/>
  <c r="AJ49" i="2"/>
  <c r="I47" i="1"/>
  <c r="I98" i="1" s="1"/>
  <c r="Q47" i="1"/>
  <c r="Q98" i="1" s="1"/>
  <c r="J47" i="1"/>
  <c r="J98" i="1" s="1"/>
  <c r="R47" i="1"/>
  <c r="R98" i="1" s="1"/>
  <c r="M47" i="1"/>
  <c r="M98" i="1" s="1"/>
  <c r="N47" i="1"/>
  <c r="N98" i="1" s="1"/>
  <c r="S47" i="1"/>
  <c r="S98" i="1" s="1"/>
  <c r="H46" i="1"/>
  <c r="P46" i="1"/>
  <c r="J46" i="1"/>
  <c r="R46" i="1"/>
  <c r="AF187" i="1"/>
  <c r="AG187" i="1" s="1"/>
  <c r="N68" i="1"/>
  <c r="N66" i="1"/>
  <c r="J67" i="1"/>
  <c r="AF130" i="1"/>
  <c r="AG130" i="1" s="1"/>
  <c r="AF221" i="1"/>
  <c r="AI221" i="1" s="1"/>
  <c r="AF224" i="1"/>
  <c r="AI224" i="1" s="1"/>
  <c r="R66" i="1"/>
  <c r="J68" i="1"/>
  <c r="R68" i="1"/>
  <c r="J66" i="1"/>
  <c r="R67" i="1"/>
  <c r="J69" i="1"/>
  <c r="AB327" i="1"/>
  <c r="AG224" i="1"/>
  <c r="AF167" i="1"/>
  <c r="AG167" i="1" s="1"/>
  <c r="AF183" i="1"/>
  <c r="AG183" i="1" s="1"/>
  <c r="AH183" i="1" s="1"/>
  <c r="AJ183" i="1" s="1"/>
  <c r="AF225" i="1"/>
  <c r="AI225" i="1" s="1"/>
  <c r="AF305" i="1"/>
  <c r="AI305" i="1" s="1"/>
  <c r="AF191" i="1"/>
  <c r="AG191" i="1" s="1"/>
  <c r="AH191" i="1" s="1"/>
  <c r="AJ191" i="1" s="1"/>
  <c r="AF289" i="1"/>
  <c r="AF199" i="1"/>
  <c r="AG199" i="1" s="1"/>
  <c r="AH199" i="1" s="1"/>
  <c r="AJ199" i="1" s="1"/>
  <c r="AF242" i="1"/>
  <c r="AG242" i="1" s="1"/>
  <c r="AF244" i="1"/>
  <c r="AG244" i="1" s="1"/>
  <c r="AF246" i="1"/>
  <c r="AG246" i="1" s="1"/>
  <c r="AH246" i="1" s="1"/>
  <c r="AJ246" i="1" s="1"/>
  <c r="AF248" i="1"/>
  <c r="AG248" i="1" s="1"/>
  <c r="AF309" i="1"/>
  <c r="AG309" i="1" s="1"/>
  <c r="AH309" i="1" s="1"/>
  <c r="AJ309" i="1" s="1"/>
  <c r="AF184" i="1"/>
  <c r="AI184" i="1" s="1"/>
  <c r="AF203" i="1"/>
  <c r="AG203" i="1" s="1"/>
  <c r="AH203" i="1" s="1"/>
  <c r="AJ203" i="1" s="1"/>
  <c r="AF214" i="1"/>
  <c r="AG214" i="1" s="1"/>
  <c r="AH214" i="1" s="1"/>
  <c r="AJ214" i="1" s="1"/>
  <c r="AF297" i="1"/>
  <c r="AI297" i="1" s="1"/>
  <c r="AF313" i="1"/>
  <c r="AI313" i="1" s="1"/>
  <c r="AF171" i="1"/>
  <c r="AG171" i="1" s="1"/>
  <c r="AH171" i="1" s="1"/>
  <c r="AJ171" i="1" s="1"/>
  <c r="AF175" i="1"/>
  <c r="AG175" i="1" s="1"/>
  <c r="AH175" i="1" s="1"/>
  <c r="AJ175" i="1" s="1"/>
  <c r="AF200" i="1"/>
  <c r="AG200" i="1" s="1"/>
  <c r="AH200" i="1" s="1"/>
  <c r="AF243" i="1"/>
  <c r="AG243" i="1" s="1"/>
  <c r="AH243" i="1" s="1"/>
  <c r="AJ243" i="1" s="1"/>
  <c r="AF245" i="1"/>
  <c r="AG245" i="1" s="1"/>
  <c r="AH245" i="1" s="1"/>
  <c r="AJ245" i="1" s="1"/>
  <c r="AF247" i="1"/>
  <c r="AG247" i="1" s="1"/>
  <c r="AH247" i="1" s="1"/>
  <c r="AJ247" i="1" s="1"/>
  <c r="AF251" i="1"/>
  <c r="AG251" i="1" s="1"/>
  <c r="AH251" i="1" s="1"/>
  <c r="AF253" i="1"/>
  <c r="AG253" i="1" s="1"/>
  <c r="AH253" i="1" s="1"/>
  <c r="AJ253" i="1" s="1"/>
  <c r="AF281" i="1"/>
  <c r="AI281" i="1" s="1"/>
  <c r="AF301" i="1"/>
  <c r="AI301" i="1" s="1"/>
  <c r="AF125" i="1"/>
  <c r="AI125" i="1" s="1"/>
  <c r="AF160" i="1"/>
  <c r="AG160" i="1" s="1"/>
  <c r="AH160" i="1" s="1"/>
  <c r="AJ160" i="1" s="1"/>
  <c r="AF170" i="1"/>
  <c r="AG170" i="1" s="1"/>
  <c r="AH170" i="1" s="1"/>
  <c r="AJ170" i="1" s="1"/>
  <c r="AF186" i="1"/>
  <c r="AG186" i="1" s="1"/>
  <c r="AH186" i="1" s="1"/>
  <c r="AJ186" i="1" s="1"/>
  <c r="AF202" i="1"/>
  <c r="AG202" i="1" s="1"/>
  <c r="AH202" i="1" s="1"/>
  <c r="AJ202" i="1" s="1"/>
  <c r="AF228" i="1"/>
  <c r="AG228" i="1" s="1"/>
  <c r="AH228" i="1" s="1"/>
  <c r="AJ228" i="1" s="1"/>
  <c r="AF258" i="1"/>
  <c r="AI258" i="1" s="1"/>
  <c r="AF262" i="1"/>
  <c r="AI262" i="1" s="1"/>
  <c r="AF266" i="1"/>
  <c r="AI266" i="1" s="1"/>
  <c r="AF272" i="1"/>
  <c r="AI272" i="1" s="1"/>
  <c r="AF275" i="1"/>
  <c r="AG275" i="1" s="1"/>
  <c r="AF278" i="1"/>
  <c r="AI278" i="1" s="1"/>
  <c r="AF286" i="1"/>
  <c r="AI286" i="1" s="1"/>
  <c r="AF294" i="1"/>
  <c r="AI294" i="1" s="1"/>
  <c r="AF302" i="1"/>
  <c r="AI302" i="1" s="1"/>
  <c r="AF310" i="1"/>
  <c r="AI310" i="1" s="1"/>
  <c r="AF318" i="1"/>
  <c r="AI318" i="1" s="1"/>
  <c r="AF326" i="1"/>
  <c r="AI326" i="1" s="1"/>
  <c r="AF127" i="1"/>
  <c r="AI127" i="1" s="1"/>
  <c r="AF134" i="1"/>
  <c r="AG134" i="1" s="1"/>
  <c r="AF165" i="1"/>
  <c r="AG165" i="1" s="1"/>
  <c r="AH165" i="1" s="1"/>
  <c r="AF172" i="1"/>
  <c r="AI172" i="1" s="1"/>
  <c r="AF179" i="1"/>
  <c r="AG179" i="1" s="1"/>
  <c r="AH179" i="1" s="1"/>
  <c r="AJ179" i="1" s="1"/>
  <c r="AF188" i="1"/>
  <c r="AI188" i="1" s="1"/>
  <c r="AF211" i="1"/>
  <c r="AG211" i="1" s="1"/>
  <c r="AH211" i="1" s="1"/>
  <c r="AF283" i="1"/>
  <c r="AI283" i="1" s="1"/>
  <c r="AF291" i="1"/>
  <c r="AG291" i="1" s="1"/>
  <c r="AH291" i="1" s="1"/>
  <c r="AF299" i="1"/>
  <c r="AI299" i="1" s="1"/>
  <c r="AF307" i="1"/>
  <c r="AG307" i="1" s="1"/>
  <c r="AF315" i="1"/>
  <c r="AI315" i="1" s="1"/>
  <c r="AF323" i="1"/>
  <c r="AI323" i="1" s="1"/>
  <c r="AF129" i="1"/>
  <c r="AI129" i="1" s="1"/>
  <c r="AF144" i="1"/>
  <c r="AI144" i="1" s="1"/>
  <c r="AF162" i="1"/>
  <c r="AI162" i="1" s="1"/>
  <c r="AF174" i="1"/>
  <c r="AI174" i="1" s="1"/>
  <c r="AF190" i="1"/>
  <c r="AI190" i="1" s="1"/>
  <c r="AF213" i="1"/>
  <c r="AG213" i="1" s="1"/>
  <c r="AH213" i="1" s="1"/>
  <c r="AJ213" i="1" s="1"/>
  <c r="AF261" i="1"/>
  <c r="AI261" i="1" s="1"/>
  <c r="AF265" i="1"/>
  <c r="AI265" i="1" s="1"/>
  <c r="AF274" i="1"/>
  <c r="AI274" i="1" s="1"/>
  <c r="AF280" i="1"/>
  <c r="AI280" i="1" s="1"/>
  <c r="AF288" i="1"/>
  <c r="AI288" i="1" s="1"/>
  <c r="AG289" i="1"/>
  <c r="AH289" i="1" s="1"/>
  <c r="AJ289" i="1" s="1"/>
  <c r="AF296" i="1"/>
  <c r="AI296" i="1" s="1"/>
  <c r="AG297" i="1"/>
  <c r="AH297" i="1" s="1"/>
  <c r="AJ297" i="1" s="1"/>
  <c r="AF304" i="1"/>
  <c r="AI304" i="1" s="1"/>
  <c r="AF312" i="1"/>
  <c r="AI312" i="1" s="1"/>
  <c r="AF320" i="1"/>
  <c r="AI320" i="1" s="1"/>
  <c r="AF131" i="1"/>
  <c r="AI131" i="1" s="1"/>
  <c r="AF146" i="1"/>
  <c r="AI146" i="1" s="1"/>
  <c r="AF159" i="1"/>
  <c r="AG159" i="1" s="1"/>
  <c r="AH159" i="1" s="1"/>
  <c r="AF176" i="1"/>
  <c r="AF192" i="1"/>
  <c r="AI192" i="1" s="1"/>
  <c r="AF215" i="1"/>
  <c r="AI215" i="1" s="1"/>
  <c r="AF234" i="1"/>
  <c r="AG234" i="1" s="1"/>
  <c r="AH234" i="1" s="1"/>
  <c r="AJ234" i="1" s="1"/>
  <c r="AF268" i="1"/>
  <c r="AI268" i="1" s="1"/>
  <c r="AF285" i="1"/>
  <c r="AI285" i="1" s="1"/>
  <c r="AF293" i="1"/>
  <c r="AI293" i="1" s="1"/>
  <c r="AF317" i="1"/>
  <c r="AI317" i="1" s="1"/>
  <c r="AF325" i="1"/>
  <c r="AI325" i="1" s="1"/>
  <c r="AF124" i="1"/>
  <c r="AG124" i="1" s="1"/>
  <c r="AH124" i="1" s="1"/>
  <c r="AJ124" i="1" s="1"/>
  <c r="AF133" i="1"/>
  <c r="AI133" i="1" s="1"/>
  <c r="AF164" i="1"/>
  <c r="AI164" i="1" s="1"/>
  <c r="AF178" i="1"/>
  <c r="AI178" i="1" s="1"/>
  <c r="AF194" i="1"/>
  <c r="AI194" i="1" s="1"/>
  <c r="AF218" i="1"/>
  <c r="AI218" i="1" s="1"/>
  <c r="AF255" i="1"/>
  <c r="AG255" i="1" s="1"/>
  <c r="AH255" i="1" s="1"/>
  <c r="AF260" i="1"/>
  <c r="AI260" i="1" s="1"/>
  <c r="AF264" i="1"/>
  <c r="AI264" i="1" s="1"/>
  <c r="AF282" i="1"/>
  <c r="AI282" i="1" s="1"/>
  <c r="AF290" i="1"/>
  <c r="AI290" i="1" s="1"/>
  <c r="AF298" i="1"/>
  <c r="AI298" i="1" s="1"/>
  <c r="AF306" i="1"/>
  <c r="AI306" i="1" s="1"/>
  <c r="AF314" i="1"/>
  <c r="AI314" i="1" s="1"/>
  <c r="AF322" i="1"/>
  <c r="AI322" i="1" s="1"/>
  <c r="AF126" i="1"/>
  <c r="AG126" i="1" s="1"/>
  <c r="AH126" i="1" s="1"/>
  <c r="AJ126" i="1" s="1"/>
  <c r="AF135" i="1"/>
  <c r="AI135" i="1" s="1"/>
  <c r="AF148" i="1"/>
  <c r="AG148" i="1" s="1"/>
  <c r="AH148" i="1" s="1"/>
  <c r="AF161" i="1"/>
  <c r="AI161" i="1" s="1"/>
  <c r="AF180" i="1"/>
  <c r="AI180" i="1" s="1"/>
  <c r="AF196" i="1"/>
  <c r="AG196" i="1" s="1"/>
  <c r="AH196" i="1" s="1"/>
  <c r="AF238" i="1"/>
  <c r="AG238" i="1" s="1"/>
  <c r="AH238" i="1" s="1"/>
  <c r="AJ238" i="1" s="1"/>
  <c r="AF273" i="1"/>
  <c r="AF276" i="1"/>
  <c r="AI276" i="1" s="1"/>
  <c r="AF287" i="1"/>
  <c r="AI287" i="1" s="1"/>
  <c r="AF295" i="1"/>
  <c r="AI295" i="1" s="1"/>
  <c r="AF303" i="1"/>
  <c r="AI303" i="1" s="1"/>
  <c r="AF311" i="1"/>
  <c r="AG311" i="1" s="1"/>
  <c r="AH311" i="1" s="1"/>
  <c r="AF319" i="1"/>
  <c r="AG319" i="1" s="1"/>
  <c r="AH319" i="1" s="1"/>
  <c r="AF158" i="1"/>
  <c r="AI158" i="1" s="1"/>
  <c r="AF166" i="1"/>
  <c r="AI166" i="1" s="1"/>
  <c r="AF182" i="1"/>
  <c r="AI182" i="1" s="1"/>
  <c r="AF198" i="1"/>
  <c r="AI198" i="1" s="1"/>
  <c r="AF226" i="1"/>
  <c r="AI226" i="1" s="1"/>
  <c r="AF259" i="1"/>
  <c r="AI259" i="1" s="1"/>
  <c r="AF263" i="1"/>
  <c r="AI263" i="1" s="1"/>
  <c r="AF267" i="1"/>
  <c r="AI267" i="1" s="1"/>
  <c r="AF270" i="1"/>
  <c r="AI270" i="1" s="1"/>
  <c r="AF284" i="1"/>
  <c r="AI284" i="1" s="1"/>
  <c r="AI289" i="1"/>
  <c r="AF292" i="1"/>
  <c r="AI292" i="1" s="1"/>
  <c r="AG293" i="1"/>
  <c r="AH293" i="1" s="1"/>
  <c r="AJ293" i="1" s="1"/>
  <c r="AF300" i="1"/>
  <c r="AI300" i="1" s="1"/>
  <c r="AF308" i="1"/>
  <c r="AI308" i="1" s="1"/>
  <c r="AF316" i="1"/>
  <c r="AI316" i="1" s="1"/>
  <c r="AF324" i="1"/>
  <c r="AF163" i="1"/>
  <c r="AI163" i="1" s="1"/>
  <c r="AF168" i="1"/>
  <c r="AG168" i="1" s="1"/>
  <c r="AH168" i="1" s="1"/>
  <c r="AH224" i="1"/>
  <c r="AJ224" i="1" s="1"/>
  <c r="AG298" i="1"/>
  <c r="AH298" i="1" s="1"/>
  <c r="AJ298" i="1" s="1"/>
  <c r="AK298" i="1" s="1"/>
  <c r="AL298" i="1" s="1"/>
  <c r="AF321" i="1"/>
  <c r="AG321" i="1" s="1"/>
  <c r="L81" i="1"/>
  <c r="L66" i="1"/>
  <c r="L68" i="1"/>
  <c r="L70" i="1"/>
  <c r="L74" i="1"/>
  <c r="L77" i="1"/>
  <c r="L67" i="1"/>
  <c r="L69" i="1"/>
  <c r="L72" i="1"/>
  <c r="L76" i="1"/>
  <c r="O66" i="1"/>
  <c r="O68" i="1"/>
  <c r="O70" i="1"/>
  <c r="G74" i="1"/>
  <c r="O74" i="1"/>
  <c r="G77" i="1"/>
  <c r="O77" i="1"/>
  <c r="O67" i="1"/>
  <c r="O69" i="1"/>
  <c r="O72" i="1"/>
  <c r="G76" i="1"/>
  <c r="O76" i="1"/>
  <c r="L44" i="1"/>
  <c r="M66" i="1"/>
  <c r="M68" i="1"/>
  <c r="M70" i="1"/>
  <c r="U139" i="1"/>
  <c r="AE139" i="1" s="1"/>
  <c r="M67" i="1"/>
  <c r="M69" i="1"/>
  <c r="M72" i="1"/>
  <c r="W36" i="1"/>
  <c r="K67" i="1"/>
  <c r="K69" i="1"/>
  <c r="K72" i="1"/>
  <c r="K76" i="1"/>
  <c r="N67" i="1"/>
  <c r="K66" i="1"/>
  <c r="K68" i="1"/>
  <c r="K70" i="1"/>
  <c r="K74" i="1"/>
  <c r="K77" i="1"/>
  <c r="I51" i="1"/>
  <c r="Q51" i="1"/>
  <c r="M76" i="1"/>
  <c r="AA41" i="1"/>
  <c r="X7" i="1"/>
  <c r="T9" i="1"/>
  <c r="G81" i="1"/>
  <c r="O81" i="1"/>
  <c r="W140" i="1"/>
  <c r="M74" i="1"/>
  <c r="M77" i="1"/>
  <c r="M81" i="1"/>
  <c r="AB139" i="1"/>
  <c r="T6" i="1"/>
  <c r="W10" i="1"/>
  <c r="L46" i="1"/>
  <c r="T10" i="1"/>
  <c r="H74" i="1"/>
  <c r="P74" i="1"/>
  <c r="AD20" i="1"/>
  <c r="AD24" i="1"/>
  <c r="AD26" i="1"/>
  <c r="AD30" i="1"/>
  <c r="S70" i="1"/>
  <c r="X8" i="1"/>
  <c r="S9" i="1"/>
  <c r="S69" i="1" s="1"/>
  <c r="H77" i="1"/>
  <c r="P77" i="1"/>
  <c r="S94" i="1"/>
  <c r="S6" i="1"/>
  <c r="S66" i="1" s="1"/>
  <c r="H68" i="1"/>
  <c r="P68" i="1"/>
  <c r="T12" i="1"/>
  <c r="W6" i="1"/>
  <c r="AB10" i="1"/>
  <c r="H72" i="1"/>
  <c r="P72" i="1"/>
  <c r="X14" i="1"/>
  <c r="W37" i="1"/>
  <c r="K81" i="1"/>
  <c r="W7" i="1"/>
  <c r="H70" i="1"/>
  <c r="P70" i="1"/>
  <c r="AD19" i="1"/>
  <c r="AD23" i="1"/>
  <c r="AD25" i="1"/>
  <c r="AD28" i="1"/>
  <c r="S92" i="1"/>
  <c r="H67" i="1"/>
  <c r="P67" i="1"/>
  <c r="X9" i="1"/>
  <c r="H76" i="1"/>
  <c r="P76" i="1"/>
  <c r="H81" i="1"/>
  <c r="AB6" i="1"/>
  <c r="H66" i="1"/>
  <c r="P66" i="1"/>
  <c r="H69" i="1"/>
  <c r="P69" i="1"/>
  <c r="X12" i="1"/>
  <c r="N46" i="1"/>
  <c r="W139" i="1"/>
  <c r="T8" i="1"/>
  <c r="L11" i="1"/>
  <c r="L38" i="1" s="1"/>
  <c r="W9" i="1"/>
  <c r="G70" i="1"/>
  <c r="Y10" i="1"/>
  <c r="AD10" i="1"/>
  <c r="V10" i="1"/>
  <c r="AC10" i="1"/>
  <c r="U10" i="1"/>
  <c r="Z10" i="1"/>
  <c r="AA10" i="1"/>
  <c r="S7" i="1"/>
  <c r="S67" i="1" s="1"/>
  <c r="W8" i="1"/>
  <c r="G69" i="1"/>
  <c r="Y9" i="1"/>
  <c r="AD9" i="1"/>
  <c r="V9" i="1"/>
  <c r="AC9" i="1"/>
  <c r="U9" i="1"/>
  <c r="Z9" i="1"/>
  <c r="AA9" i="1"/>
  <c r="O11" i="1"/>
  <c r="O38" i="1" s="1"/>
  <c r="S12" i="1"/>
  <c r="S72" i="1" s="1"/>
  <c r="AB8" i="1"/>
  <c r="AA7" i="1"/>
  <c r="X6" i="1"/>
  <c r="AB7" i="1"/>
  <c r="H11" i="1"/>
  <c r="H38" i="1" s="1"/>
  <c r="G66" i="1"/>
  <c r="AD6" i="1"/>
  <c r="V6" i="1"/>
  <c r="AC6" i="1"/>
  <c r="U6" i="1"/>
  <c r="Z6" i="1"/>
  <c r="Y6" i="1"/>
  <c r="AA6" i="1"/>
  <c r="S8" i="1"/>
  <c r="S68" i="1" s="1"/>
  <c r="K11" i="1"/>
  <c r="K38" i="1" s="1"/>
  <c r="T7" i="1"/>
  <c r="AB9" i="1"/>
  <c r="P11" i="1"/>
  <c r="P38" i="1" s="1"/>
  <c r="G72" i="1"/>
  <c r="AD12" i="1"/>
  <c r="V12" i="1"/>
  <c r="AC12" i="1"/>
  <c r="U12" i="1"/>
  <c r="AB12" i="1"/>
  <c r="Z12" i="1"/>
  <c r="Y12" i="1"/>
  <c r="G68" i="1"/>
  <c r="AD8" i="1"/>
  <c r="V8" i="1"/>
  <c r="AC8" i="1"/>
  <c r="U8" i="1"/>
  <c r="Z8" i="1"/>
  <c r="Y8" i="1"/>
  <c r="AA8" i="1"/>
  <c r="W12" i="1"/>
  <c r="G67" i="1"/>
  <c r="Y7" i="1"/>
  <c r="AD7" i="1"/>
  <c r="V7" i="1"/>
  <c r="U7" i="1"/>
  <c r="AC7" i="1"/>
  <c r="Z7" i="1"/>
  <c r="G11" i="1"/>
  <c r="G38" i="1" s="1"/>
  <c r="S38" i="1" s="1"/>
  <c r="AA12" i="1"/>
  <c r="X10" i="1"/>
  <c r="Q11" i="1"/>
  <c r="Y14" i="1"/>
  <c r="Y16" i="1"/>
  <c r="Y17" i="1"/>
  <c r="I138" i="1"/>
  <c r="I79" i="1"/>
  <c r="Y19" i="1"/>
  <c r="I80" i="1"/>
  <c r="Q80" i="1"/>
  <c r="Y20" i="1"/>
  <c r="Y21" i="1"/>
  <c r="I83" i="1"/>
  <c r="Y23" i="1"/>
  <c r="Q84" i="1"/>
  <c r="I85" i="1"/>
  <c r="Y25" i="1"/>
  <c r="I86" i="1"/>
  <c r="Q86" i="1"/>
  <c r="I142" i="1"/>
  <c r="I88" i="1"/>
  <c r="Q143" i="1"/>
  <c r="Q90" i="1"/>
  <c r="R69" i="1"/>
  <c r="J70" i="1"/>
  <c r="R70" i="1"/>
  <c r="J11" i="1"/>
  <c r="J38" i="1" s="1"/>
  <c r="R11" i="1"/>
  <c r="J72" i="1"/>
  <c r="R72" i="1"/>
  <c r="J74" i="1"/>
  <c r="R74" i="1"/>
  <c r="Z14" i="1"/>
  <c r="J76" i="1"/>
  <c r="R76" i="1"/>
  <c r="Z16" i="1"/>
  <c r="J77" i="1"/>
  <c r="R77" i="1"/>
  <c r="Z17" i="1"/>
  <c r="J138" i="1"/>
  <c r="J79" i="1"/>
  <c r="R138" i="1"/>
  <c r="R79" i="1"/>
  <c r="Z19" i="1"/>
  <c r="J80" i="1"/>
  <c r="R80" i="1"/>
  <c r="Z20" i="1"/>
  <c r="J81" i="1"/>
  <c r="R81" i="1"/>
  <c r="Z21" i="1"/>
  <c r="J83" i="1"/>
  <c r="R83" i="1"/>
  <c r="Z23" i="1"/>
  <c r="J84" i="1"/>
  <c r="R84" i="1"/>
  <c r="Z24" i="1"/>
  <c r="J85" i="1"/>
  <c r="R85" i="1"/>
  <c r="Z25" i="1"/>
  <c r="J86" i="1"/>
  <c r="R86" i="1"/>
  <c r="Z26" i="1"/>
  <c r="J142" i="1"/>
  <c r="J88" i="1"/>
  <c r="R142" i="1"/>
  <c r="R88" i="1"/>
  <c r="Z28" i="1"/>
  <c r="J143" i="1"/>
  <c r="J90" i="1"/>
  <c r="R143" i="1"/>
  <c r="R90" i="1"/>
  <c r="Z30" i="1"/>
  <c r="K92" i="1"/>
  <c r="K94" i="1"/>
  <c r="AD36" i="1"/>
  <c r="AD94" i="1" s="1"/>
  <c r="AA37" i="1"/>
  <c r="AF43" i="1"/>
  <c r="S14" i="1"/>
  <c r="S74" i="1" s="1"/>
  <c r="AA14" i="1"/>
  <c r="S16" i="1"/>
  <c r="S76" i="1" s="1"/>
  <c r="AA16" i="1"/>
  <c r="S17" i="1"/>
  <c r="S77" i="1" s="1"/>
  <c r="AA17" i="1"/>
  <c r="K138" i="1"/>
  <c r="K79" i="1"/>
  <c r="S19" i="1"/>
  <c r="S79" i="1" s="1"/>
  <c r="AA19" i="1"/>
  <c r="K80" i="1"/>
  <c r="S20" i="1"/>
  <c r="S80" i="1" s="1"/>
  <c r="AA20" i="1"/>
  <c r="S21" i="1"/>
  <c r="S81" i="1" s="1"/>
  <c r="AA21" i="1"/>
  <c r="K83" i="1"/>
  <c r="S23" i="1"/>
  <c r="S83" i="1" s="1"/>
  <c r="AA23" i="1"/>
  <c r="K84" i="1"/>
  <c r="S24" i="1"/>
  <c r="S84" i="1" s="1"/>
  <c r="AA24" i="1"/>
  <c r="K85" i="1"/>
  <c r="S25" i="1"/>
  <c r="S85" i="1" s="1"/>
  <c r="AA25" i="1"/>
  <c r="K86" i="1"/>
  <c r="S26" i="1"/>
  <c r="S86" i="1" s="1"/>
  <c r="AA26" i="1"/>
  <c r="K142" i="1"/>
  <c r="K88" i="1"/>
  <c r="S28" i="1"/>
  <c r="S88" i="1" s="1"/>
  <c r="AA28" i="1"/>
  <c r="K143" i="1"/>
  <c r="K90" i="1"/>
  <c r="S30" i="1"/>
  <c r="S90" i="1" s="1"/>
  <c r="AA30" i="1"/>
  <c r="L94" i="1"/>
  <c r="L92" i="1"/>
  <c r="T36" i="1"/>
  <c r="AB37" i="1"/>
  <c r="I44" i="1"/>
  <c r="I46" i="1"/>
  <c r="Q46" i="1"/>
  <c r="Q44" i="1"/>
  <c r="T14" i="1"/>
  <c r="AB14" i="1"/>
  <c r="T16" i="1"/>
  <c r="AB16" i="1"/>
  <c r="T17" i="1"/>
  <c r="AB17" i="1"/>
  <c r="L138" i="1"/>
  <c r="L79" i="1"/>
  <c r="T19" i="1"/>
  <c r="AB19" i="1"/>
  <c r="L80" i="1"/>
  <c r="T20" i="1"/>
  <c r="AB20" i="1"/>
  <c r="T21" i="1"/>
  <c r="AB21" i="1"/>
  <c r="L83" i="1"/>
  <c r="T23" i="1"/>
  <c r="AB23" i="1"/>
  <c r="L84" i="1"/>
  <c r="T24" i="1"/>
  <c r="AB24" i="1"/>
  <c r="L85" i="1"/>
  <c r="T25" i="1"/>
  <c r="AB25" i="1"/>
  <c r="L86" i="1"/>
  <c r="T26" i="1"/>
  <c r="AB26" i="1"/>
  <c r="L142" i="1"/>
  <c r="L88" i="1"/>
  <c r="T28" i="1"/>
  <c r="AB28" i="1"/>
  <c r="L143" i="1"/>
  <c r="L90" i="1"/>
  <c r="T30" i="1"/>
  <c r="AB30" i="1"/>
  <c r="AF32" i="1"/>
  <c r="V36" i="1"/>
  <c r="V94" i="1" s="1"/>
  <c r="S37" i="1"/>
  <c r="AC37" i="1"/>
  <c r="AC14" i="1"/>
  <c r="U16" i="1"/>
  <c r="AC17" i="1"/>
  <c r="M138" i="1"/>
  <c r="M79" i="1"/>
  <c r="AC19" i="1"/>
  <c r="M80" i="1"/>
  <c r="AC20" i="1"/>
  <c r="AC21" i="1"/>
  <c r="U23" i="1"/>
  <c r="U24" i="1"/>
  <c r="U25" i="1"/>
  <c r="U26" i="1"/>
  <c r="M142" i="1"/>
  <c r="M88" i="1"/>
  <c r="U28" i="1"/>
  <c r="AC28" i="1"/>
  <c r="M143" i="1"/>
  <c r="M90" i="1"/>
  <c r="U30" i="1"/>
  <c r="AC30" i="1"/>
  <c r="N94" i="1"/>
  <c r="N92" i="1"/>
  <c r="T37" i="1"/>
  <c r="V41" i="1"/>
  <c r="M11" i="1"/>
  <c r="U14" i="1"/>
  <c r="AC16" i="1"/>
  <c r="U17" i="1"/>
  <c r="U19" i="1"/>
  <c r="U20" i="1"/>
  <c r="U21" i="1"/>
  <c r="M83" i="1"/>
  <c r="AC23" i="1"/>
  <c r="M84" i="1"/>
  <c r="AC24" i="1"/>
  <c r="M85" i="1"/>
  <c r="AC25" i="1"/>
  <c r="M86" i="1"/>
  <c r="AC26" i="1"/>
  <c r="N69" i="1"/>
  <c r="N70" i="1"/>
  <c r="N11" i="1"/>
  <c r="N38" i="1" s="1"/>
  <c r="N72" i="1"/>
  <c r="N74" i="1"/>
  <c r="V14" i="1"/>
  <c r="AD14" i="1"/>
  <c r="N76" i="1"/>
  <c r="V16" i="1"/>
  <c r="AD16" i="1"/>
  <c r="N77" i="1"/>
  <c r="V17" i="1"/>
  <c r="AD17" i="1"/>
  <c r="N138" i="1"/>
  <c r="N79" i="1"/>
  <c r="V19" i="1"/>
  <c r="N80" i="1"/>
  <c r="V20" i="1"/>
  <c r="N81" i="1"/>
  <c r="V21" i="1"/>
  <c r="AD21" i="1"/>
  <c r="N83" i="1"/>
  <c r="V23" i="1"/>
  <c r="N84" i="1"/>
  <c r="V24" i="1"/>
  <c r="N85" i="1"/>
  <c r="V25" i="1"/>
  <c r="N86" i="1"/>
  <c r="V26" i="1"/>
  <c r="N142" i="1"/>
  <c r="N88" i="1"/>
  <c r="V28" i="1"/>
  <c r="N143" i="1"/>
  <c r="N90" i="1"/>
  <c r="V30" i="1"/>
  <c r="G94" i="1"/>
  <c r="G92" i="1"/>
  <c r="AC36" i="1"/>
  <c r="U36" i="1"/>
  <c r="U92" i="1" s="1"/>
  <c r="Y36" i="1"/>
  <c r="O92" i="1"/>
  <c r="O94" i="1"/>
  <c r="X36" i="1"/>
  <c r="U37" i="1"/>
  <c r="AK43" i="1"/>
  <c r="AC43" i="1"/>
  <c r="U43" i="1"/>
  <c r="Y43" i="1"/>
  <c r="V43" i="1"/>
  <c r="AE43" i="1"/>
  <c r="T43" i="1"/>
  <c r="AD43" i="1"/>
  <c r="S43" i="1"/>
  <c r="AB43" i="1"/>
  <c r="AA43" i="1"/>
  <c r="Z43" i="1"/>
  <c r="AI43" i="1"/>
  <c r="X43" i="1"/>
  <c r="W43" i="1"/>
  <c r="W14" i="1"/>
  <c r="W16" i="1"/>
  <c r="W17" i="1"/>
  <c r="G138" i="1"/>
  <c r="G79" i="1"/>
  <c r="O138" i="1"/>
  <c r="O79" i="1"/>
  <c r="W19" i="1"/>
  <c r="G80" i="1"/>
  <c r="O80" i="1"/>
  <c r="W20" i="1"/>
  <c r="W21" i="1"/>
  <c r="G83" i="1"/>
  <c r="O83" i="1"/>
  <c r="W23" i="1"/>
  <c r="G84" i="1"/>
  <c r="O84" i="1"/>
  <c r="W24" i="1"/>
  <c r="G85" i="1"/>
  <c r="O85" i="1"/>
  <c r="W25" i="1"/>
  <c r="G86" i="1"/>
  <c r="O86" i="1"/>
  <c r="W26" i="1"/>
  <c r="G142" i="1"/>
  <c r="G88" i="1"/>
  <c r="O142" i="1"/>
  <c r="O88" i="1"/>
  <c r="W28" i="1"/>
  <c r="G143" i="1"/>
  <c r="G90" i="1"/>
  <c r="O143" i="1"/>
  <c r="O90" i="1"/>
  <c r="W30" i="1"/>
  <c r="H94" i="1"/>
  <c r="H92" i="1"/>
  <c r="P92" i="1"/>
  <c r="P94" i="1"/>
  <c r="Z36" i="1"/>
  <c r="M46" i="1"/>
  <c r="M44" i="1"/>
  <c r="X16" i="1"/>
  <c r="X17" i="1"/>
  <c r="H138" i="1"/>
  <c r="H79" i="1"/>
  <c r="P138" i="1"/>
  <c r="P79" i="1"/>
  <c r="X19" i="1"/>
  <c r="H80" i="1"/>
  <c r="P80" i="1"/>
  <c r="X20" i="1"/>
  <c r="X21" i="1"/>
  <c r="H83" i="1"/>
  <c r="P83" i="1"/>
  <c r="X23" i="1"/>
  <c r="H84" i="1"/>
  <c r="P84" i="1"/>
  <c r="X24" i="1"/>
  <c r="H85" i="1"/>
  <c r="P85" i="1"/>
  <c r="X25" i="1"/>
  <c r="H86" i="1"/>
  <c r="P86" i="1"/>
  <c r="X26" i="1"/>
  <c r="H142" i="1"/>
  <c r="H88" i="1"/>
  <c r="P142" i="1"/>
  <c r="P88" i="1"/>
  <c r="X28" i="1"/>
  <c r="H143" i="1"/>
  <c r="H90" i="1"/>
  <c r="P143" i="1"/>
  <c r="P90" i="1"/>
  <c r="X30" i="1"/>
  <c r="AF34" i="1"/>
  <c r="AG34" i="1" s="1"/>
  <c r="AA36" i="1"/>
  <c r="AA92" i="1" s="1"/>
  <c r="AD37" i="1"/>
  <c r="V37" i="1"/>
  <c r="Z37" i="1"/>
  <c r="X37" i="1"/>
  <c r="I11" i="1"/>
  <c r="Q138" i="1"/>
  <c r="Q79" i="1"/>
  <c r="Q83" i="1"/>
  <c r="I84" i="1"/>
  <c r="Y24" i="1"/>
  <c r="Q85" i="1"/>
  <c r="Y26" i="1"/>
  <c r="Q142" i="1"/>
  <c r="Q88" i="1"/>
  <c r="Y28" i="1"/>
  <c r="I143" i="1"/>
  <c r="I90" i="1"/>
  <c r="Y30" i="1"/>
  <c r="J94" i="1"/>
  <c r="J92" i="1"/>
  <c r="R94" i="1"/>
  <c r="R92" i="1"/>
  <c r="AB36" i="1"/>
  <c r="Y37" i="1"/>
  <c r="AB41" i="1"/>
  <c r="T41" i="1"/>
  <c r="T96" i="1" s="1"/>
  <c r="G46" i="1"/>
  <c r="X41" i="1"/>
  <c r="Y41" i="1"/>
  <c r="W41" i="1"/>
  <c r="U41" i="1"/>
  <c r="G44" i="1"/>
  <c r="AD41" i="1"/>
  <c r="AD96" i="1" s="1"/>
  <c r="S41" i="1"/>
  <c r="S96" i="1" s="1"/>
  <c r="AC41" i="1"/>
  <c r="Z41" i="1"/>
  <c r="O46" i="1"/>
  <c r="O44" i="1"/>
  <c r="I94" i="1"/>
  <c r="I92" i="1"/>
  <c r="Q94" i="1"/>
  <c r="Q92" i="1"/>
  <c r="AH43" i="1"/>
  <c r="M92" i="1"/>
  <c r="J44" i="1"/>
  <c r="R44" i="1"/>
  <c r="AJ43" i="1"/>
  <c r="P44" i="1"/>
  <c r="K46" i="1"/>
  <c r="H44" i="1"/>
  <c r="N44" i="1"/>
  <c r="K44" i="1"/>
  <c r="AG43" i="1"/>
  <c r="AF128" i="1"/>
  <c r="AG128" i="1" s="1"/>
  <c r="AH128" i="1" s="1"/>
  <c r="AI148" i="1"/>
  <c r="AF132" i="1"/>
  <c r="AG132" i="1" s="1"/>
  <c r="AH132" i="1" s="1"/>
  <c r="AG135" i="1"/>
  <c r="AH135" i="1" s="1"/>
  <c r="AF141" i="1"/>
  <c r="AG141" i="1" s="1"/>
  <c r="AH141" i="1" s="1"/>
  <c r="AI130" i="1"/>
  <c r="AB140" i="1"/>
  <c r="AF145" i="1"/>
  <c r="AI145" i="1" s="1"/>
  <c r="AF147" i="1"/>
  <c r="AI147" i="1" s="1"/>
  <c r="AF152" i="1"/>
  <c r="AI152" i="1" s="1"/>
  <c r="AF156" i="1"/>
  <c r="AI156" i="1" s="1"/>
  <c r="AF169" i="1"/>
  <c r="AG169" i="1" s="1"/>
  <c r="AH169" i="1" s="1"/>
  <c r="AF185" i="1"/>
  <c r="AG185" i="1" s="1"/>
  <c r="AH185" i="1" s="1"/>
  <c r="AF201" i="1"/>
  <c r="AG201" i="1" s="1"/>
  <c r="AH201" i="1" s="1"/>
  <c r="AI214" i="1"/>
  <c r="S140" i="1"/>
  <c r="AC140" i="1"/>
  <c r="Y157" i="1"/>
  <c r="X157" i="1"/>
  <c r="W157" i="1"/>
  <c r="AD157" i="1"/>
  <c r="V157" i="1"/>
  <c r="AC157" i="1"/>
  <c r="U157" i="1"/>
  <c r="AE157" i="1" s="1"/>
  <c r="AB157" i="1"/>
  <c r="T157" i="1"/>
  <c r="AA157" i="1"/>
  <c r="S157" i="1"/>
  <c r="Z157" i="1"/>
  <c r="AD139" i="1"/>
  <c r="V139" i="1"/>
  <c r="Z139" i="1"/>
  <c r="X139" i="1"/>
  <c r="T140" i="1"/>
  <c r="AF151" i="1"/>
  <c r="AI151" i="1" s="1"/>
  <c r="AF155" i="1"/>
  <c r="AI155" i="1" s="1"/>
  <c r="AF173" i="1"/>
  <c r="AG173" i="1" s="1"/>
  <c r="AH173" i="1" s="1"/>
  <c r="AG176" i="1"/>
  <c r="AH176" i="1" s="1"/>
  <c r="AF189" i="1"/>
  <c r="AG189" i="1" s="1"/>
  <c r="AH189" i="1" s="1"/>
  <c r="AG192" i="1"/>
  <c r="AH192" i="1" s="1"/>
  <c r="AI200" i="1"/>
  <c r="AF212" i="1"/>
  <c r="AG212" i="1" s="1"/>
  <c r="AH212" i="1" s="1"/>
  <c r="Y139" i="1"/>
  <c r="U140" i="1"/>
  <c r="AE140" i="1" s="1"/>
  <c r="AA139" i="1"/>
  <c r="AF150" i="1"/>
  <c r="AI150" i="1" s="1"/>
  <c r="AF154" i="1"/>
  <c r="AI154" i="1" s="1"/>
  <c r="AF177" i="1"/>
  <c r="AG177" i="1" s="1"/>
  <c r="AG180" i="1"/>
  <c r="AH180" i="1" s="1"/>
  <c r="AF193" i="1"/>
  <c r="AG193" i="1" s="1"/>
  <c r="AH193" i="1" s="1"/>
  <c r="AD140" i="1"/>
  <c r="V140" i="1"/>
  <c r="Z140" i="1"/>
  <c r="X140" i="1"/>
  <c r="AI185" i="1"/>
  <c r="AF195" i="1"/>
  <c r="AG195" i="1" s="1"/>
  <c r="AH195" i="1" s="1"/>
  <c r="S139" i="1"/>
  <c r="AC139" i="1"/>
  <c r="Y140" i="1"/>
  <c r="AF149" i="1"/>
  <c r="AI149" i="1" s="1"/>
  <c r="AF153" i="1"/>
  <c r="AI153" i="1" s="1"/>
  <c r="AI176" i="1"/>
  <c r="AF181" i="1"/>
  <c r="AG181" i="1" s="1"/>
  <c r="AH181" i="1" s="1"/>
  <c r="AF197" i="1"/>
  <c r="AG197" i="1" s="1"/>
  <c r="AH197" i="1" s="1"/>
  <c r="AH130" i="1"/>
  <c r="AJ130" i="1" s="1"/>
  <c r="AH134" i="1"/>
  <c r="AJ134" i="1" s="1"/>
  <c r="T139" i="1"/>
  <c r="AA140" i="1"/>
  <c r="AH167" i="1"/>
  <c r="AJ167" i="1" s="1"/>
  <c r="AH187" i="1"/>
  <c r="AJ187" i="1" s="1"/>
  <c r="AF219" i="1"/>
  <c r="AG219" i="1" s="1"/>
  <c r="AF220" i="1"/>
  <c r="AG220" i="1" s="1"/>
  <c r="AH242" i="1"/>
  <c r="AJ242" i="1" s="1"/>
  <c r="AH244" i="1"/>
  <c r="AJ244" i="1" s="1"/>
  <c r="AH248" i="1"/>
  <c r="AJ248" i="1" s="1"/>
  <c r="AF230" i="1"/>
  <c r="AI230" i="1" s="1"/>
  <c r="AI245" i="1"/>
  <c r="AI247" i="1"/>
  <c r="AF223" i="1"/>
  <c r="AF229" i="1"/>
  <c r="AG229" i="1" s="1"/>
  <c r="AH229" i="1" s="1"/>
  <c r="AF233" i="1"/>
  <c r="AG233" i="1" s="1"/>
  <c r="AF237" i="1"/>
  <c r="AG237" i="1" s="1"/>
  <c r="AF241" i="1"/>
  <c r="AG241" i="1" s="1"/>
  <c r="AF252" i="1"/>
  <c r="AG252" i="1" s="1"/>
  <c r="AH252" i="1" s="1"/>
  <c r="AF256" i="1"/>
  <c r="AG256" i="1" s="1"/>
  <c r="AG226" i="1"/>
  <c r="AF227" i="1"/>
  <c r="AF231" i="1"/>
  <c r="AF235" i="1"/>
  <c r="AG235" i="1" s="1"/>
  <c r="AH235" i="1" s="1"/>
  <c r="AF239" i="1"/>
  <c r="AG239" i="1" s="1"/>
  <c r="AF254" i="1"/>
  <c r="AG254" i="1" s="1"/>
  <c r="AH254" i="1" s="1"/>
  <c r="AF232" i="1"/>
  <c r="AG232" i="1" s="1"/>
  <c r="AF236" i="1"/>
  <c r="AG236" i="1" s="1"/>
  <c r="AF240" i="1"/>
  <c r="AI240" i="1" s="1"/>
  <c r="AF257" i="1"/>
  <c r="AI257" i="1" s="1"/>
  <c r="AF269" i="1"/>
  <c r="AG269" i="1" s="1"/>
  <c r="AG273" i="1"/>
  <c r="AG320" i="1"/>
  <c r="AH320" i="1" s="1"/>
  <c r="AI324" i="1"/>
  <c r="AG260" i="1"/>
  <c r="AG264" i="1"/>
  <c r="AF277" i="1"/>
  <c r="AI277" i="1" s="1"/>
  <c r="AI291" i="1"/>
  <c r="AI273" i="1"/>
  <c r="AG284" i="1"/>
  <c r="AG324" i="1"/>
  <c r="AF271" i="1"/>
  <c r="AI271" i="1" s="1"/>
  <c r="AF279" i="1"/>
  <c r="AG279" i="1" s="1"/>
  <c r="U327" i="1"/>
  <c r="AE327" i="1" s="1"/>
  <c r="AC327" i="1"/>
  <c r="V327" i="1"/>
  <c r="AD327" i="1"/>
  <c r="W327" i="1"/>
  <c r="X327" i="1"/>
  <c r="Y327" i="1"/>
  <c r="Z327" i="1"/>
  <c r="S327" i="1"/>
  <c r="AA327" i="1"/>
  <c r="T327" i="1"/>
  <c r="AB97" i="1" l="1"/>
  <c r="W97" i="1"/>
  <c r="Z96" i="1"/>
  <c r="AB96" i="1"/>
  <c r="AA97" i="1"/>
  <c r="W96" i="1"/>
  <c r="AC96" i="1"/>
  <c r="U96" i="1"/>
  <c r="S97" i="1"/>
  <c r="AC97" i="1"/>
  <c r="Y96" i="1"/>
  <c r="T97" i="1"/>
  <c r="AK50" i="2"/>
  <c r="AL50" i="2" s="1"/>
  <c r="AD97" i="1"/>
  <c r="AA46" i="1"/>
  <c r="AA96" i="1"/>
  <c r="X97" i="1"/>
  <c r="V97" i="1"/>
  <c r="U47" i="1"/>
  <c r="Z97" i="1"/>
  <c r="Y97" i="1"/>
  <c r="X96" i="1"/>
  <c r="U97" i="1"/>
  <c r="V96" i="1"/>
  <c r="T47" i="1"/>
  <c r="T98" i="1" s="1"/>
  <c r="AJ99" i="2"/>
  <c r="AK49" i="2"/>
  <c r="AG162" i="1"/>
  <c r="AH162" i="1" s="1"/>
  <c r="AJ162" i="1" s="1"/>
  <c r="AG161" i="1"/>
  <c r="AH161" i="1" s="1"/>
  <c r="AG164" i="1"/>
  <c r="AH164" i="1" s="1"/>
  <c r="AJ164" i="1" s="1"/>
  <c r="AI160" i="1"/>
  <c r="AG326" i="1"/>
  <c r="AH326" i="1" s="1"/>
  <c r="AJ326" i="1" s="1"/>
  <c r="AC47" i="1"/>
  <c r="AC98" i="1" s="1"/>
  <c r="AG288" i="1"/>
  <c r="AH288" i="1" s="1"/>
  <c r="AG283" i="1"/>
  <c r="AH283" i="1" s="1"/>
  <c r="AG285" i="1"/>
  <c r="AH285" i="1" s="1"/>
  <c r="AJ285" i="1" s="1"/>
  <c r="AG272" i="1"/>
  <c r="AG290" i="1"/>
  <c r="AH290" i="1" s="1"/>
  <c r="AJ290" i="1" s="1"/>
  <c r="AK290" i="1" s="1"/>
  <c r="AL290" i="1" s="1"/>
  <c r="AI243" i="1"/>
  <c r="Z47" i="1"/>
  <c r="Z98" i="1" s="1"/>
  <c r="Y47" i="1"/>
  <c r="Y98" i="1" s="1"/>
  <c r="AA47" i="1"/>
  <c r="AA98" i="1" s="1"/>
  <c r="AG178" i="1"/>
  <c r="AH178" i="1" s="1"/>
  <c r="AJ178" i="1" s="1"/>
  <c r="X47" i="1"/>
  <c r="X98" i="1" s="1"/>
  <c r="AB47" i="1"/>
  <c r="AB98" i="1" s="1"/>
  <c r="W47" i="1"/>
  <c r="W98" i="1" s="1"/>
  <c r="AD47" i="1"/>
  <c r="AD98" i="1" s="1"/>
  <c r="V47" i="1"/>
  <c r="V98" i="1" s="1"/>
  <c r="AG194" i="1"/>
  <c r="AH194" i="1" s="1"/>
  <c r="AJ194" i="1" s="1"/>
  <c r="AK194" i="1" s="1"/>
  <c r="AL194" i="1" s="1"/>
  <c r="AG190" i="1"/>
  <c r="AH190" i="1" s="1"/>
  <c r="AJ190" i="1" s="1"/>
  <c r="AG312" i="1"/>
  <c r="AH312" i="1" s="1"/>
  <c r="AG325" i="1"/>
  <c r="AH325" i="1" s="1"/>
  <c r="AJ325" i="1" s="1"/>
  <c r="AG305" i="1"/>
  <c r="AH305" i="1" s="1"/>
  <c r="AJ305" i="1" s="1"/>
  <c r="AG266" i="1"/>
  <c r="AG310" i="1"/>
  <c r="AH310" i="1" s="1"/>
  <c r="AI211" i="1"/>
  <c r="AG280" i="1"/>
  <c r="AH280" i="1" s="1"/>
  <c r="AJ280" i="1" s="1"/>
  <c r="AK280" i="1" s="1"/>
  <c r="AL280" i="1" s="1"/>
  <c r="AI309" i="1"/>
  <c r="AK309" i="1" s="1"/>
  <c r="AL309" i="1" s="1"/>
  <c r="AG262" i="1"/>
  <c r="V86" i="1"/>
  <c r="AI186" i="1"/>
  <c r="AK186" i="1" s="1"/>
  <c r="AL186" i="1" s="1"/>
  <c r="AI244" i="1"/>
  <c r="AI203" i="1"/>
  <c r="AK203" i="1" s="1"/>
  <c r="AL203" i="1" s="1"/>
  <c r="V90" i="1"/>
  <c r="V79" i="1"/>
  <c r="AG174" i="1"/>
  <c r="AH174" i="1" s="1"/>
  <c r="AJ174" i="1" s="1"/>
  <c r="AK174" i="1" s="1"/>
  <c r="AL174" i="1" s="1"/>
  <c r="AG221" i="1"/>
  <c r="AH221" i="1" s="1"/>
  <c r="AJ221" i="1" s="1"/>
  <c r="AK221" i="1" s="1"/>
  <c r="AL221" i="1" s="1"/>
  <c r="AG299" i="1"/>
  <c r="AH299" i="1" s="1"/>
  <c r="AG300" i="1"/>
  <c r="AH300" i="1" s="1"/>
  <c r="AI275" i="1"/>
  <c r="AI196" i="1"/>
  <c r="AI170" i="1"/>
  <c r="AK170" i="1" s="1"/>
  <c r="AL170" i="1" s="1"/>
  <c r="AI124" i="1"/>
  <c r="AK124" i="1" s="1"/>
  <c r="AL124" i="1" s="1"/>
  <c r="AG278" i="1"/>
  <c r="AH278" i="1" s="1"/>
  <c r="AG296" i="1"/>
  <c r="AI242" i="1"/>
  <c r="AK242" i="1" s="1"/>
  <c r="AL242" i="1" s="1"/>
  <c r="AI173" i="1"/>
  <c r="AI134" i="1"/>
  <c r="AI199" i="1"/>
  <c r="AI126" i="1"/>
  <c r="AG131" i="1"/>
  <c r="AH131" i="1" s="1"/>
  <c r="AG127" i="1"/>
  <c r="AH127" i="1" s="1"/>
  <c r="AJ127" i="1" s="1"/>
  <c r="AK127" i="1" s="1"/>
  <c r="AL127" i="1" s="1"/>
  <c r="AK160" i="1"/>
  <c r="AL160" i="1" s="1"/>
  <c r="AI307" i="1"/>
  <c r="AG314" i="1"/>
  <c r="AH314" i="1" s="1"/>
  <c r="AJ314" i="1" s="1"/>
  <c r="AK314" i="1" s="1"/>
  <c r="AL314" i="1" s="1"/>
  <c r="AG295" i="1"/>
  <c r="AG287" i="1"/>
  <c r="AH287" i="1" s="1"/>
  <c r="AI255" i="1"/>
  <c r="AG218" i="1"/>
  <c r="AH218" i="1" s="1"/>
  <c r="AJ218" i="1" s="1"/>
  <c r="AK218" i="1" s="1"/>
  <c r="AL218" i="1" s="1"/>
  <c r="AI187" i="1"/>
  <c r="AK187" i="1" s="1"/>
  <c r="AL187" i="1" s="1"/>
  <c r="AI167" i="1"/>
  <c r="AI202" i="1"/>
  <c r="AK202" i="1" s="1"/>
  <c r="AL202" i="1" s="1"/>
  <c r="AJ255" i="1"/>
  <c r="AI251" i="1"/>
  <c r="AI213" i="1"/>
  <c r="AK213" i="1" s="1"/>
  <c r="AL213" i="1" s="1"/>
  <c r="AI165" i="1"/>
  <c r="AG268" i="1"/>
  <c r="AH268" i="1" s="1"/>
  <c r="AJ268" i="1" s="1"/>
  <c r="AK268" i="1" s="1"/>
  <c r="AL268" i="1" s="1"/>
  <c r="AG198" i="1"/>
  <c r="AH198" i="1" s="1"/>
  <c r="AI168" i="1"/>
  <c r="AG322" i="1"/>
  <c r="AH322" i="1" s="1"/>
  <c r="AJ322" i="1" s="1"/>
  <c r="AK322" i="1" s="1"/>
  <c r="AL322" i="1" s="1"/>
  <c r="AK297" i="1"/>
  <c r="AL297" i="1" s="1"/>
  <c r="AJ251" i="1"/>
  <c r="AI246" i="1"/>
  <c r="AK246" i="1" s="1"/>
  <c r="AL246" i="1" s="1"/>
  <c r="AG286" i="1"/>
  <c r="AG154" i="1"/>
  <c r="AH154" i="1" s="1"/>
  <c r="AJ154" i="1" s="1"/>
  <c r="AK154" i="1" s="1"/>
  <c r="AL154" i="1" s="1"/>
  <c r="V85" i="1"/>
  <c r="AK305" i="1"/>
  <c r="AL305" i="1" s="1"/>
  <c r="AG155" i="1"/>
  <c r="AH155" i="1" s="1"/>
  <c r="AJ155" i="1" s="1"/>
  <c r="AK155" i="1" s="1"/>
  <c r="AL155" i="1" s="1"/>
  <c r="V84" i="1"/>
  <c r="AG318" i="1"/>
  <c r="V80" i="1"/>
  <c r="AG306" i="1"/>
  <c r="AH306" i="1" s="1"/>
  <c r="AJ306" i="1" s="1"/>
  <c r="AK306" i="1" s="1"/>
  <c r="AL306" i="1" s="1"/>
  <c r="AG144" i="1"/>
  <c r="AH144" i="1" s="1"/>
  <c r="AJ144" i="1" s="1"/>
  <c r="AK144" i="1" s="1"/>
  <c r="AL144" i="1" s="1"/>
  <c r="AG125" i="1"/>
  <c r="AH125" i="1" s="1"/>
  <c r="AJ125" i="1" s="1"/>
  <c r="AK125" i="1" s="1"/>
  <c r="AL125" i="1" s="1"/>
  <c r="AG281" i="1"/>
  <c r="AH281" i="1" s="1"/>
  <c r="AJ281" i="1" s="1"/>
  <c r="AK281" i="1" s="1"/>
  <c r="AL281" i="1" s="1"/>
  <c r="AG263" i="1"/>
  <c r="AI311" i="1"/>
  <c r="AI269" i="1"/>
  <c r="AG292" i="1"/>
  <c r="AH292" i="1" s="1"/>
  <c r="AJ292" i="1" s="1"/>
  <c r="AK292" i="1" s="1"/>
  <c r="AL292" i="1" s="1"/>
  <c r="AG261" i="1"/>
  <c r="AH261" i="1" s="1"/>
  <c r="AJ261" i="1" s="1"/>
  <c r="AK261" i="1" s="1"/>
  <c r="AL261" i="1" s="1"/>
  <c r="AI248" i="1"/>
  <c r="AK248" i="1" s="1"/>
  <c r="AL248" i="1" s="1"/>
  <c r="AI234" i="1"/>
  <c r="AG156" i="1"/>
  <c r="AG317" i="1"/>
  <c r="AH317" i="1" s="1"/>
  <c r="AJ317" i="1" s="1"/>
  <c r="AG258" i="1"/>
  <c r="AG316" i="1"/>
  <c r="AG304" i="1"/>
  <c r="AH304" i="1" s="1"/>
  <c r="AJ304" i="1" s="1"/>
  <c r="AK304" i="1" s="1"/>
  <c r="AL304" i="1" s="1"/>
  <c r="AG323" i="1"/>
  <c r="AH323" i="1" s="1"/>
  <c r="AJ323" i="1" s="1"/>
  <c r="AK323" i="1" s="1"/>
  <c r="AL323" i="1" s="1"/>
  <c r="AI253" i="1"/>
  <c r="AK253" i="1" s="1"/>
  <c r="AL253" i="1" s="1"/>
  <c r="AI228" i="1"/>
  <c r="AI171" i="1"/>
  <c r="AK171" i="1" s="1"/>
  <c r="AL171" i="1" s="1"/>
  <c r="Y88" i="1"/>
  <c r="AG302" i="1"/>
  <c r="AH302" i="1" s="1"/>
  <c r="AJ302" i="1" s="1"/>
  <c r="AK302" i="1" s="1"/>
  <c r="AL302" i="1" s="1"/>
  <c r="AG265" i="1"/>
  <c r="AH265" i="1" s="1"/>
  <c r="AJ265" i="1" s="1"/>
  <c r="AK265" i="1" s="1"/>
  <c r="AL265" i="1" s="1"/>
  <c r="AI319" i="1"/>
  <c r="AG225" i="1"/>
  <c r="AH225" i="1" s="1"/>
  <c r="AI183" i="1"/>
  <c r="AK183" i="1" s="1"/>
  <c r="AL183" i="1" s="1"/>
  <c r="AF139" i="1"/>
  <c r="AI139" i="1" s="1"/>
  <c r="AG294" i="1"/>
  <c r="AG267" i="1"/>
  <c r="AG315" i="1"/>
  <c r="AH315" i="1" s="1"/>
  <c r="AG163" i="1"/>
  <c r="AH163" i="1" s="1"/>
  <c r="AJ163" i="1" s="1"/>
  <c r="AK163" i="1" s="1"/>
  <c r="AL163" i="1" s="1"/>
  <c r="AG146" i="1"/>
  <c r="AH146" i="1" s="1"/>
  <c r="AG172" i="1"/>
  <c r="AH172" i="1" s="1"/>
  <c r="AG313" i="1"/>
  <c r="AH313" i="1" s="1"/>
  <c r="AJ313" i="1" s="1"/>
  <c r="AK313" i="1" s="1"/>
  <c r="AL313" i="1" s="1"/>
  <c r="AI179" i="1"/>
  <c r="AI141" i="1"/>
  <c r="L51" i="1"/>
  <c r="AK164" i="1"/>
  <c r="AL164" i="1" s="1"/>
  <c r="AG215" i="1"/>
  <c r="AH215" i="1" s="1"/>
  <c r="AI159" i="1"/>
  <c r="AG152" i="1"/>
  <c r="AH152" i="1" s="1"/>
  <c r="AI191" i="1"/>
  <c r="AK191" i="1" s="1"/>
  <c r="AL191" i="1" s="1"/>
  <c r="AG129" i="1"/>
  <c r="AH129" i="1" s="1"/>
  <c r="AJ129" i="1" s="1"/>
  <c r="AK129" i="1" s="1"/>
  <c r="AL129" i="1" s="1"/>
  <c r="AG303" i="1"/>
  <c r="AG274" i="1"/>
  <c r="AG184" i="1"/>
  <c r="AH184" i="1" s="1"/>
  <c r="AG188" i="1"/>
  <c r="AH188" i="1" s="1"/>
  <c r="AG301" i="1"/>
  <c r="AH301" i="1" s="1"/>
  <c r="AJ301" i="1" s="1"/>
  <c r="AK301" i="1" s="1"/>
  <c r="AL301" i="1" s="1"/>
  <c r="AG259" i="1"/>
  <c r="AH259" i="1" s="1"/>
  <c r="AJ259" i="1" s="1"/>
  <c r="AK259" i="1" s="1"/>
  <c r="AL259" i="1" s="1"/>
  <c r="AG282" i="1"/>
  <c r="AH282" i="1" s="1"/>
  <c r="AJ282" i="1" s="1"/>
  <c r="AK282" i="1" s="1"/>
  <c r="AL282" i="1" s="1"/>
  <c r="AK289" i="1"/>
  <c r="AL289" i="1" s="1"/>
  <c r="AI175" i="1"/>
  <c r="AK175" i="1" s="1"/>
  <c r="AL175" i="1" s="1"/>
  <c r="AG308" i="1"/>
  <c r="AG133" i="1"/>
  <c r="AH133" i="1" s="1"/>
  <c r="AJ133" i="1" s="1"/>
  <c r="AK133" i="1" s="1"/>
  <c r="AL133" i="1" s="1"/>
  <c r="AF327" i="1"/>
  <c r="AI327" i="1" s="1"/>
  <c r="AK251" i="1"/>
  <c r="AL251" i="1" s="1"/>
  <c r="AG257" i="1"/>
  <c r="AH257" i="1" s="1"/>
  <c r="AI212" i="1"/>
  <c r="AG151" i="1"/>
  <c r="AH151" i="1" s="1"/>
  <c r="AI189" i="1"/>
  <c r="AF140" i="1"/>
  <c r="AG140" i="1" s="1"/>
  <c r="AH140" i="1" s="1"/>
  <c r="AJ140" i="1" s="1"/>
  <c r="AK234" i="1"/>
  <c r="AL234" i="1" s="1"/>
  <c r="AK285" i="1"/>
  <c r="AL285" i="1" s="1"/>
  <c r="AH321" i="1"/>
  <c r="AJ321" i="1" s="1"/>
  <c r="AG271" i="1"/>
  <c r="AH271" i="1" s="1"/>
  <c r="AJ271" i="1" s="1"/>
  <c r="AK271" i="1" s="1"/>
  <c r="AL271" i="1" s="1"/>
  <c r="AK162" i="1"/>
  <c r="AL162" i="1" s="1"/>
  <c r="AI132" i="1"/>
  <c r="AK245" i="1"/>
  <c r="AL245" i="1" s="1"/>
  <c r="AI201" i="1"/>
  <c r="AI321" i="1"/>
  <c r="AK224" i="1"/>
  <c r="AL224" i="1" s="1"/>
  <c r="AG182" i="1"/>
  <c r="AH182" i="1" s="1"/>
  <c r="AJ182" i="1" s="1"/>
  <c r="AK182" i="1" s="1"/>
  <c r="AL182" i="1" s="1"/>
  <c r="AG276" i="1"/>
  <c r="AK326" i="1"/>
  <c r="AL326" i="1" s="1"/>
  <c r="AK317" i="1"/>
  <c r="AL317" i="1" s="1"/>
  <c r="AI235" i="1"/>
  <c r="AG166" i="1"/>
  <c r="AI279" i="1"/>
  <c r="AK293" i="1"/>
  <c r="AL293" i="1" s="1"/>
  <c r="AK325" i="1"/>
  <c r="AL325" i="1" s="1"/>
  <c r="AI256" i="1"/>
  <c r="AI169" i="1"/>
  <c r="AG270" i="1"/>
  <c r="AI252" i="1"/>
  <c r="AK178" i="1"/>
  <c r="AL178" i="1" s="1"/>
  <c r="AG158" i="1"/>
  <c r="AI238" i="1"/>
  <c r="AK238" i="1" s="1"/>
  <c r="AL238" i="1" s="1"/>
  <c r="X74" i="1"/>
  <c r="AC92" i="1"/>
  <c r="T94" i="1"/>
  <c r="T90" i="1"/>
  <c r="G51" i="1"/>
  <c r="T92" i="1"/>
  <c r="W86" i="1"/>
  <c r="W76" i="1"/>
  <c r="O51" i="1"/>
  <c r="K51" i="1"/>
  <c r="V74" i="1"/>
  <c r="V88" i="1"/>
  <c r="V77" i="1"/>
  <c r="W74" i="1"/>
  <c r="W84" i="1"/>
  <c r="W79" i="1"/>
  <c r="W68" i="1"/>
  <c r="W88" i="1"/>
  <c r="W92" i="1"/>
  <c r="W66" i="1"/>
  <c r="W81" i="1"/>
  <c r="W69" i="1"/>
  <c r="W67" i="1"/>
  <c r="W94" i="1"/>
  <c r="W85" i="1"/>
  <c r="W80" i="1"/>
  <c r="W72" i="1"/>
  <c r="W90" i="1"/>
  <c r="W83" i="1"/>
  <c r="W77" i="1"/>
  <c r="V81" i="1"/>
  <c r="W70" i="1"/>
  <c r="T11" i="1"/>
  <c r="T42" i="1" s="1"/>
  <c r="Y94" i="1"/>
  <c r="Y86" i="1"/>
  <c r="M51" i="1"/>
  <c r="Y90" i="1"/>
  <c r="R51" i="1"/>
  <c r="Y84" i="1"/>
  <c r="S11" i="1"/>
  <c r="S42" i="1" s="1"/>
  <c r="AC86" i="1"/>
  <c r="AF157" i="1"/>
  <c r="AG157" i="1" s="1"/>
  <c r="AC83" i="1"/>
  <c r="T88" i="1"/>
  <c r="T85" i="1"/>
  <c r="T83" i="1"/>
  <c r="T79" i="1"/>
  <c r="T74" i="1"/>
  <c r="T86" i="1"/>
  <c r="T84" i="1"/>
  <c r="T81" i="1"/>
  <c r="AB11" i="1"/>
  <c r="AB71" i="1" s="1"/>
  <c r="P51" i="1"/>
  <c r="AC84" i="1"/>
  <c r="H51" i="1"/>
  <c r="T80" i="1"/>
  <c r="T77" i="1"/>
  <c r="W11" i="1"/>
  <c r="W13" i="1" s="1"/>
  <c r="AH34" i="1"/>
  <c r="AJ34" i="1" s="1"/>
  <c r="AH219" i="1"/>
  <c r="AJ219" i="1" s="1"/>
  <c r="AH236" i="1"/>
  <c r="AJ236" i="1" s="1"/>
  <c r="AH232" i="1"/>
  <c r="AJ232" i="1" s="1"/>
  <c r="AH266" i="1"/>
  <c r="AJ266" i="1" s="1"/>
  <c r="AK266" i="1" s="1"/>
  <c r="AL266" i="1" s="1"/>
  <c r="AH258" i="1"/>
  <c r="AJ258" i="1" s="1"/>
  <c r="AK258" i="1" s="1"/>
  <c r="AL258" i="1" s="1"/>
  <c r="AJ291" i="1"/>
  <c r="AK291" i="1" s="1"/>
  <c r="AL291" i="1" s="1"/>
  <c r="AG231" i="1"/>
  <c r="AI231" i="1"/>
  <c r="AI254" i="1"/>
  <c r="AG223" i="1"/>
  <c r="AI223" i="1"/>
  <c r="AH239" i="1"/>
  <c r="AJ239" i="1" s="1"/>
  <c r="AJ196" i="1"/>
  <c r="AG147" i="1"/>
  <c r="AI237" i="1"/>
  <c r="AG153" i="1"/>
  <c r="AI233" i="1"/>
  <c r="AG145" i="1"/>
  <c r="AI128" i="1"/>
  <c r="AJ135" i="1"/>
  <c r="AK135" i="1" s="1"/>
  <c r="AL135" i="1" s="1"/>
  <c r="AD44" i="1"/>
  <c r="AD46" i="1"/>
  <c r="T44" i="1"/>
  <c r="T46" i="1"/>
  <c r="X94" i="1"/>
  <c r="X88" i="1"/>
  <c r="AC76" i="1"/>
  <c r="U83" i="1"/>
  <c r="AE23" i="1"/>
  <c r="AF23" i="1" s="1"/>
  <c r="AC77" i="1"/>
  <c r="AI32" i="1"/>
  <c r="AB79" i="1"/>
  <c r="AB74" i="1"/>
  <c r="Z90" i="1"/>
  <c r="Y83" i="1"/>
  <c r="X70" i="1"/>
  <c r="Z67" i="1"/>
  <c r="AC68" i="1"/>
  <c r="Z72" i="1"/>
  <c r="Z66" i="1"/>
  <c r="Z11" i="1"/>
  <c r="X66" i="1"/>
  <c r="X11" i="1"/>
  <c r="X67" i="1"/>
  <c r="AD79" i="1"/>
  <c r="AD69" i="1"/>
  <c r="AC70" i="1"/>
  <c r="X68" i="1"/>
  <c r="AH324" i="1"/>
  <c r="AJ324" i="1" s="1"/>
  <c r="AK324" i="1" s="1"/>
  <c r="AL324" i="1" s="1"/>
  <c r="AG227" i="1"/>
  <c r="AI227" i="1"/>
  <c r="AH220" i="1"/>
  <c r="AJ220" i="1" s="1"/>
  <c r="AJ193" i="1"/>
  <c r="AK179" i="1"/>
  <c r="AL179" i="1" s="1"/>
  <c r="AI193" i="1"/>
  <c r="AG149" i="1"/>
  <c r="AG230" i="1"/>
  <c r="AJ185" i="1"/>
  <c r="AK185" i="1" s="1"/>
  <c r="AL185" i="1" s="1"/>
  <c r="AJ132" i="1"/>
  <c r="AK132" i="1" s="1"/>
  <c r="AL132" i="1" s="1"/>
  <c r="AB46" i="1"/>
  <c r="AB44" i="1"/>
  <c r="AB92" i="1"/>
  <c r="X81" i="1"/>
  <c r="AD122" i="1"/>
  <c r="V122" i="1"/>
  <c r="Z122" i="1"/>
  <c r="AC122" i="1"/>
  <c r="S122" i="1"/>
  <c r="Y122" i="1"/>
  <c r="X122" i="1"/>
  <c r="T122" i="1"/>
  <c r="AB122" i="1"/>
  <c r="AA122" i="1"/>
  <c r="W122" i="1"/>
  <c r="U122" i="1"/>
  <c r="AE122" i="1" s="1"/>
  <c r="AD119" i="1"/>
  <c r="V119" i="1"/>
  <c r="Z119" i="1"/>
  <c r="Y119" i="1"/>
  <c r="T119" i="1"/>
  <c r="U119" i="1"/>
  <c r="AE119" i="1" s="1"/>
  <c r="S119" i="1"/>
  <c r="AC119" i="1"/>
  <c r="AB119" i="1"/>
  <c r="AA119" i="1"/>
  <c r="X119" i="1"/>
  <c r="W119" i="1"/>
  <c r="AD74" i="1"/>
  <c r="U74" i="1"/>
  <c r="AE14" i="1"/>
  <c r="AC88" i="1"/>
  <c r="AC81" i="1"/>
  <c r="U76" i="1"/>
  <c r="AE16" i="1"/>
  <c r="AF16" i="1" s="1"/>
  <c r="AG16" i="1" s="1"/>
  <c r="X92" i="1"/>
  <c r="AA88" i="1"/>
  <c r="AA85" i="1"/>
  <c r="AA83" i="1"/>
  <c r="AA76" i="1"/>
  <c r="Z83" i="1"/>
  <c r="Z80" i="1"/>
  <c r="Z74" i="1"/>
  <c r="Y79" i="1"/>
  <c r="T69" i="1"/>
  <c r="AC67" i="1"/>
  <c r="T66" i="1"/>
  <c r="V68" i="1"/>
  <c r="AB72" i="1"/>
  <c r="P42" i="1"/>
  <c r="P71" i="1"/>
  <c r="P13" i="1"/>
  <c r="U66" i="1"/>
  <c r="U11" i="1"/>
  <c r="AE6" i="1"/>
  <c r="Y69" i="1"/>
  <c r="V70" i="1"/>
  <c r="AH275" i="1"/>
  <c r="AJ275" i="1" s="1"/>
  <c r="AK275" i="1" s="1"/>
  <c r="AL275" i="1" s="1"/>
  <c r="AH295" i="1"/>
  <c r="AJ295" i="1" s="1"/>
  <c r="AK295" i="1" s="1"/>
  <c r="AL295" i="1" s="1"/>
  <c r="AH264" i="1"/>
  <c r="AJ264" i="1" s="1"/>
  <c r="AK264" i="1" s="1"/>
  <c r="AL264" i="1" s="1"/>
  <c r="AJ257" i="1"/>
  <c r="AK257" i="1" s="1"/>
  <c r="AL257" i="1" s="1"/>
  <c r="AH296" i="1"/>
  <c r="AJ296" i="1" s="1"/>
  <c r="AK296" i="1" s="1"/>
  <c r="AL296" i="1" s="1"/>
  <c r="AH226" i="1"/>
  <c r="AJ226" i="1" s="1"/>
  <c r="AK226" i="1" s="1"/>
  <c r="AL226" i="1" s="1"/>
  <c r="AH269" i="1"/>
  <c r="AJ269" i="1" s="1"/>
  <c r="AJ252" i="1"/>
  <c r="AK244" i="1"/>
  <c r="AL244" i="1" s="1"/>
  <c r="AG240" i="1"/>
  <c r="AI232" i="1"/>
  <c r="AI229" i="1"/>
  <c r="AJ184" i="1"/>
  <c r="AK184" i="1" s="1"/>
  <c r="AL184" i="1" s="1"/>
  <c r="AI219" i="1"/>
  <c r="AJ151" i="1"/>
  <c r="AK151" i="1" s="1"/>
  <c r="AL151" i="1" s="1"/>
  <c r="AJ161" i="1"/>
  <c r="AK161" i="1" s="1"/>
  <c r="AL161" i="1" s="1"/>
  <c r="AI140" i="1"/>
  <c r="AJ176" i="1"/>
  <c r="U44" i="1"/>
  <c r="AE41" i="1"/>
  <c r="U46" i="1"/>
  <c r="X85" i="1"/>
  <c r="X80" i="1"/>
  <c r="Z143" i="1"/>
  <c r="AD143" i="1"/>
  <c r="V143" i="1"/>
  <c r="X143" i="1"/>
  <c r="W143" i="1"/>
  <c r="U143" i="1"/>
  <c r="AE143" i="1" s="1"/>
  <c r="T143" i="1"/>
  <c r="AC143" i="1"/>
  <c r="S143" i="1"/>
  <c r="AB143" i="1"/>
  <c r="AA143" i="1"/>
  <c r="Y143" i="1"/>
  <c r="AE36" i="1"/>
  <c r="AF36" i="1" s="1"/>
  <c r="AD81" i="1"/>
  <c r="M42" i="1"/>
  <c r="M71" i="1"/>
  <c r="M38" i="1"/>
  <c r="M13" i="1"/>
  <c r="AC94" i="1"/>
  <c r="U88" i="1"/>
  <c r="AE28" i="1"/>
  <c r="AC80" i="1"/>
  <c r="AC74" i="1"/>
  <c r="AB90" i="1"/>
  <c r="AB86" i="1"/>
  <c r="AB84" i="1"/>
  <c r="AB81" i="1"/>
  <c r="AA94" i="1"/>
  <c r="Z86" i="1"/>
  <c r="U67" i="1"/>
  <c r="AE7" i="1"/>
  <c r="AD68" i="1"/>
  <c r="U72" i="1"/>
  <c r="AE12" i="1"/>
  <c r="AB69" i="1"/>
  <c r="AC66" i="1"/>
  <c r="AC11" i="1"/>
  <c r="AD85" i="1"/>
  <c r="AD90" i="1"/>
  <c r="O71" i="1"/>
  <c r="O42" i="1"/>
  <c r="O13" i="1"/>
  <c r="AD70" i="1"/>
  <c r="AH273" i="1"/>
  <c r="AJ273" i="1" s="1"/>
  <c r="AK273" i="1" s="1"/>
  <c r="AL273" i="1" s="1"/>
  <c r="AG277" i="1"/>
  <c r="AJ319" i="1"/>
  <c r="AH263" i="1"/>
  <c r="AJ263" i="1" s="1"/>
  <c r="AK263" i="1" s="1"/>
  <c r="AL263" i="1" s="1"/>
  <c r="AH316" i="1"/>
  <c r="AJ316" i="1" s="1"/>
  <c r="AK316" i="1" s="1"/>
  <c r="AL316" i="1" s="1"/>
  <c r="AH284" i="1"/>
  <c r="AJ284" i="1" s="1"/>
  <c r="AK284" i="1" s="1"/>
  <c r="AL284" i="1" s="1"/>
  <c r="AH241" i="1"/>
  <c r="AJ241" i="1" s="1"/>
  <c r="AK243" i="1"/>
  <c r="AL243" i="1" s="1"/>
  <c r="AI236" i="1"/>
  <c r="AH256" i="1"/>
  <c r="AJ256" i="1" s="1"/>
  <c r="AK256" i="1" s="1"/>
  <c r="AL256" i="1" s="1"/>
  <c r="AG150" i="1"/>
  <c r="AJ181" i="1"/>
  <c r="AI197" i="1"/>
  <c r="AJ212" i="1"/>
  <c r="AJ173" i="1"/>
  <c r="AK173" i="1" s="1"/>
  <c r="AL173" i="1" s="1"/>
  <c r="AK214" i="1"/>
  <c r="AL214" i="1" s="1"/>
  <c r="AK130" i="1"/>
  <c r="AL130" i="1" s="1"/>
  <c r="W46" i="1"/>
  <c r="W44" i="1"/>
  <c r="X90" i="1"/>
  <c r="AD120" i="1"/>
  <c r="V120" i="1"/>
  <c r="Z120" i="1"/>
  <c r="AC120" i="1"/>
  <c r="Y120" i="1"/>
  <c r="X120" i="1"/>
  <c r="T120" i="1"/>
  <c r="AB120" i="1"/>
  <c r="AA120" i="1"/>
  <c r="W120" i="1"/>
  <c r="U120" i="1"/>
  <c r="AE120" i="1" s="1"/>
  <c r="S120" i="1"/>
  <c r="AD77" i="1"/>
  <c r="N51" i="1"/>
  <c r="AC85" i="1"/>
  <c r="V44" i="1"/>
  <c r="V46" i="1"/>
  <c r="U94" i="1"/>
  <c r="AA79" i="1"/>
  <c r="AA74" i="1"/>
  <c r="Z77" i="1"/>
  <c r="J51" i="1"/>
  <c r="Y85" i="1"/>
  <c r="Y81" i="1"/>
  <c r="AD88" i="1"/>
  <c r="V67" i="1"/>
  <c r="AC72" i="1"/>
  <c r="T67" i="1"/>
  <c r="V66" i="1"/>
  <c r="V11" i="1"/>
  <c r="AA69" i="1"/>
  <c r="Y70" i="1"/>
  <c r="AB66" i="1"/>
  <c r="AH262" i="1"/>
  <c r="AJ262" i="1" s="1"/>
  <c r="AK262" i="1" s="1"/>
  <c r="AL262" i="1" s="1"/>
  <c r="AJ320" i="1"/>
  <c r="AK320" i="1" s="1"/>
  <c r="AL320" i="1" s="1"/>
  <c r="AJ288" i="1"/>
  <c r="AK288" i="1" s="1"/>
  <c r="AL288" i="1" s="1"/>
  <c r="AJ315" i="1"/>
  <c r="AK315" i="1" s="1"/>
  <c r="AL315" i="1" s="1"/>
  <c r="AJ283" i="1"/>
  <c r="AK283" i="1" s="1"/>
  <c r="AL283" i="1" s="1"/>
  <c r="AH237" i="1"/>
  <c r="AJ237" i="1" s="1"/>
  <c r="AK228" i="1"/>
  <c r="AL228" i="1" s="1"/>
  <c r="AK176" i="1"/>
  <c r="AL176" i="1" s="1"/>
  <c r="AJ180" i="1"/>
  <c r="AK180" i="1" s="1"/>
  <c r="AL180" i="1" s="1"/>
  <c r="AC222" i="1"/>
  <c r="U222" i="1"/>
  <c r="AE222" i="1" s="1"/>
  <c r="G249" i="1"/>
  <c r="Y222" i="1"/>
  <c r="T222" i="1"/>
  <c r="AD222" i="1"/>
  <c r="S222" i="1"/>
  <c r="Z222" i="1"/>
  <c r="X222" i="1"/>
  <c r="AA222" i="1"/>
  <c r="W222" i="1"/>
  <c r="V222" i="1"/>
  <c r="AB222" i="1"/>
  <c r="AJ211" i="1"/>
  <c r="AK211" i="1" s="1"/>
  <c r="AL211" i="1" s="1"/>
  <c r="AK134" i="1"/>
  <c r="AL134" i="1" s="1"/>
  <c r="X83" i="1"/>
  <c r="X77" i="1"/>
  <c r="AD123" i="1"/>
  <c r="V123" i="1"/>
  <c r="Z123" i="1"/>
  <c r="AC123" i="1"/>
  <c r="S123" i="1"/>
  <c r="AB123" i="1"/>
  <c r="AA123" i="1"/>
  <c r="Y123" i="1"/>
  <c r="X123" i="1"/>
  <c r="W123" i="1"/>
  <c r="T123" i="1"/>
  <c r="U123" i="1"/>
  <c r="AE123" i="1" s="1"/>
  <c r="AE37" i="1"/>
  <c r="AF37" i="1" s="1"/>
  <c r="AF97" i="1" s="1"/>
  <c r="T38" i="1"/>
  <c r="U81" i="1"/>
  <c r="AE21" i="1"/>
  <c r="AF38" i="1"/>
  <c r="Y92" i="1"/>
  <c r="AB80" i="1"/>
  <c r="AB77" i="1"/>
  <c r="S51" i="1"/>
  <c r="Z84" i="1"/>
  <c r="Y80" i="1"/>
  <c r="Y77" i="1"/>
  <c r="AD67" i="1"/>
  <c r="AA68" i="1"/>
  <c r="AG32" i="1"/>
  <c r="V72" i="1"/>
  <c r="K71" i="1"/>
  <c r="K42" i="1"/>
  <c r="K13" i="1"/>
  <c r="AD66" i="1"/>
  <c r="AD11" i="1"/>
  <c r="AA67" i="1"/>
  <c r="AD86" i="1"/>
  <c r="Z69" i="1"/>
  <c r="L42" i="1"/>
  <c r="L71" i="1"/>
  <c r="L13" i="1"/>
  <c r="AH233" i="1"/>
  <c r="AJ233" i="1" s="1"/>
  <c r="AI195" i="1"/>
  <c r="AJ148" i="1"/>
  <c r="AK148" i="1" s="1"/>
  <c r="AL148" i="1" s="1"/>
  <c r="AI177" i="1"/>
  <c r="AJ201" i="1"/>
  <c r="AJ169" i="1"/>
  <c r="AK126" i="1"/>
  <c r="AL126" i="1" s="1"/>
  <c r="Z44" i="1"/>
  <c r="Z46" i="1"/>
  <c r="Y46" i="1"/>
  <c r="Y44" i="1"/>
  <c r="X86" i="1"/>
  <c r="X76" i="1"/>
  <c r="N42" i="1"/>
  <c r="N71" i="1"/>
  <c r="N13" i="1"/>
  <c r="U80" i="1"/>
  <c r="AE20" i="1"/>
  <c r="AF20" i="1" s="1"/>
  <c r="AC90" i="1"/>
  <c r="U86" i="1"/>
  <c r="AE26" i="1"/>
  <c r="AC79" i="1"/>
  <c r="AA90" i="1"/>
  <c r="AA86" i="1"/>
  <c r="AA84" i="1"/>
  <c r="AA81" i="1"/>
  <c r="Z94" i="1"/>
  <c r="Z88" i="1"/>
  <c r="Y76" i="1"/>
  <c r="AD80" i="1"/>
  <c r="Y67" i="1"/>
  <c r="Y68" i="1"/>
  <c r="AD72" i="1"/>
  <c r="X72" i="1"/>
  <c r="U69" i="1"/>
  <c r="AE9" i="1"/>
  <c r="AA70" i="1"/>
  <c r="T68" i="1"/>
  <c r="AB70" i="1"/>
  <c r="AH279" i="1"/>
  <c r="AJ279" i="1" s="1"/>
  <c r="AJ312" i="1"/>
  <c r="AK312" i="1" s="1"/>
  <c r="AL312" i="1" s="1"/>
  <c r="AJ229" i="1"/>
  <c r="AJ200" i="1"/>
  <c r="AK200" i="1" s="1"/>
  <c r="AL200" i="1" s="1"/>
  <c r="AJ168" i="1"/>
  <c r="AK168" i="1" s="1"/>
  <c r="AL168" i="1" s="1"/>
  <c r="AH156" i="1"/>
  <c r="AJ156" i="1" s="1"/>
  <c r="AK156" i="1" s="1"/>
  <c r="AL156" i="1" s="1"/>
  <c r="AJ192" i="1"/>
  <c r="AK192" i="1" s="1"/>
  <c r="AL192" i="1" s="1"/>
  <c r="AJ165" i="1"/>
  <c r="AK165" i="1" s="1"/>
  <c r="AL165" i="1" s="1"/>
  <c r="AJ128" i="1"/>
  <c r="AC46" i="1"/>
  <c r="AC44" i="1"/>
  <c r="X46" i="1"/>
  <c r="X44" i="1"/>
  <c r="AD121" i="1"/>
  <c r="V121" i="1"/>
  <c r="Z121" i="1"/>
  <c r="AC121" i="1"/>
  <c r="S121" i="1"/>
  <c r="Y121" i="1"/>
  <c r="X121" i="1"/>
  <c r="T121" i="1"/>
  <c r="AA121" i="1"/>
  <c r="W121" i="1"/>
  <c r="U121" i="1"/>
  <c r="AE121" i="1" s="1"/>
  <c r="AB121" i="1"/>
  <c r="AD138" i="1"/>
  <c r="V138" i="1"/>
  <c r="Z138" i="1"/>
  <c r="X138" i="1"/>
  <c r="W138" i="1"/>
  <c r="U138" i="1"/>
  <c r="AE138" i="1" s="1"/>
  <c r="T138" i="1"/>
  <c r="AC138" i="1"/>
  <c r="S138" i="1"/>
  <c r="AB138" i="1"/>
  <c r="AA138" i="1"/>
  <c r="Y138" i="1"/>
  <c r="AD76" i="1"/>
  <c r="U79" i="1"/>
  <c r="AE19" i="1"/>
  <c r="AF19" i="1" s="1"/>
  <c r="U90" i="1"/>
  <c r="AE30" i="1"/>
  <c r="U85" i="1"/>
  <c r="AE25" i="1"/>
  <c r="AF25" i="1" s="1"/>
  <c r="AB94" i="1"/>
  <c r="AB88" i="1"/>
  <c r="AB85" i="1"/>
  <c r="AB83" i="1"/>
  <c r="AB76" i="1"/>
  <c r="AD92" i="1"/>
  <c r="Z81" i="1"/>
  <c r="Z79" i="1"/>
  <c r="Z76" i="1"/>
  <c r="R42" i="1"/>
  <c r="R71" i="1"/>
  <c r="R13" i="1"/>
  <c r="Y74" i="1"/>
  <c r="AA72" i="1"/>
  <c r="Z68" i="1"/>
  <c r="AD83" i="1"/>
  <c r="AA66" i="1"/>
  <c r="AA11" i="1"/>
  <c r="H42" i="1"/>
  <c r="H71" i="1"/>
  <c r="H13" i="1"/>
  <c r="T70" i="1"/>
  <c r="AD84" i="1"/>
  <c r="AC69" i="1"/>
  <c r="Z70" i="1"/>
  <c r="T72" i="1"/>
  <c r="AJ254" i="1"/>
  <c r="AH260" i="1"/>
  <c r="AJ260" i="1" s="1"/>
  <c r="AK260" i="1" s="1"/>
  <c r="AL260" i="1" s="1"/>
  <c r="AJ195" i="1"/>
  <c r="AH303" i="1"/>
  <c r="AJ303" i="1" s="1"/>
  <c r="AK303" i="1" s="1"/>
  <c r="AL303" i="1" s="1"/>
  <c r="AJ300" i="1"/>
  <c r="AK300" i="1" s="1"/>
  <c r="AL300" i="1" s="1"/>
  <c r="AJ311" i="1"/>
  <c r="AK311" i="1" s="1"/>
  <c r="AL311" i="1" s="1"/>
  <c r="AH267" i="1"/>
  <c r="AJ267" i="1" s="1"/>
  <c r="AK267" i="1" s="1"/>
  <c r="AL267" i="1" s="1"/>
  <c r="AH307" i="1"/>
  <c r="AJ307" i="1" s="1"/>
  <c r="AH272" i="1"/>
  <c r="AJ272" i="1" s="1"/>
  <c r="AK272" i="1" s="1"/>
  <c r="AL272" i="1" s="1"/>
  <c r="AH308" i="1"/>
  <c r="AJ308" i="1" s="1"/>
  <c r="AK308" i="1" s="1"/>
  <c r="AL308" i="1" s="1"/>
  <c r="AH274" i="1"/>
  <c r="AJ274" i="1" s="1"/>
  <c r="AK274" i="1" s="1"/>
  <c r="AL274" i="1" s="1"/>
  <c r="AJ235" i="1"/>
  <c r="AK247" i="1"/>
  <c r="AL247" i="1" s="1"/>
  <c r="AH177" i="1"/>
  <c r="AJ177" i="1" s="1"/>
  <c r="AI241" i="1"/>
  <c r="AI239" i="1"/>
  <c r="AI220" i="1"/>
  <c r="AJ197" i="1"/>
  <c r="AK190" i="1"/>
  <c r="AL190" i="1" s="1"/>
  <c r="AK199" i="1"/>
  <c r="AL199" i="1" s="1"/>
  <c r="AK167" i="1"/>
  <c r="AL167" i="1" s="1"/>
  <c r="AJ146" i="1"/>
  <c r="AK146" i="1" s="1"/>
  <c r="AL146" i="1" s="1"/>
  <c r="AI181" i="1"/>
  <c r="AJ189" i="1"/>
  <c r="AJ159" i="1"/>
  <c r="AJ141" i="1"/>
  <c r="S46" i="1"/>
  <c r="S44" i="1"/>
  <c r="I42" i="1"/>
  <c r="I71" i="1"/>
  <c r="I38" i="1"/>
  <c r="I13" i="1"/>
  <c r="X84" i="1"/>
  <c r="X79" i="1"/>
  <c r="Z142" i="1"/>
  <c r="AD142" i="1"/>
  <c r="V142" i="1"/>
  <c r="X142" i="1"/>
  <c r="W142" i="1"/>
  <c r="U142" i="1"/>
  <c r="AE142" i="1" s="1"/>
  <c r="T142" i="1"/>
  <c r="AC142" i="1"/>
  <c r="S142" i="1"/>
  <c r="AB142" i="1"/>
  <c r="AA142" i="1"/>
  <c r="Y142" i="1"/>
  <c r="Z92" i="1"/>
  <c r="V83" i="1"/>
  <c r="V76" i="1"/>
  <c r="U77" i="1"/>
  <c r="AE17" i="1"/>
  <c r="AF17" i="1" s="1"/>
  <c r="U84" i="1"/>
  <c r="AE24" i="1"/>
  <c r="AF24" i="1" s="1"/>
  <c r="T76" i="1"/>
  <c r="AA80" i="1"/>
  <c r="AA77" i="1"/>
  <c r="V92" i="1"/>
  <c r="Z85" i="1"/>
  <c r="J42" i="1"/>
  <c r="J71" i="1"/>
  <c r="J13" i="1"/>
  <c r="Q71" i="1"/>
  <c r="Q42" i="1"/>
  <c r="Q38" i="1"/>
  <c r="Q13" i="1"/>
  <c r="G71" i="1"/>
  <c r="G42" i="1"/>
  <c r="G13" i="1"/>
  <c r="AI34" i="1"/>
  <c r="U68" i="1"/>
  <c r="AE8" i="1"/>
  <c r="Y72" i="1"/>
  <c r="R38" i="1"/>
  <c r="Y66" i="1"/>
  <c r="Y11" i="1"/>
  <c r="AB67" i="1"/>
  <c r="AB68" i="1"/>
  <c r="V69" i="1"/>
  <c r="U70" i="1"/>
  <c r="AE10" i="1"/>
  <c r="AF10" i="1" s="1"/>
  <c r="AG10" i="1" s="1"/>
  <c r="AA44" i="1"/>
  <c r="X69" i="1"/>
  <c r="AK255" i="1" l="1"/>
  <c r="AL255" i="1" s="1"/>
  <c r="AG139" i="1"/>
  <c r="AH139" i="1" s="1"/>
  <c r="AJ139" i="1" s="1"/>
  <c r="AK139" i="1" s="1"/>
  <c r="AL139" i="1" s="1"/>
  <c r="AK100" i="2"/>
  <c r="AE96" i="1"/>
  <c r="AE97" i="1"/>
  <c r="U98" i="1"/>
  <c r="AE47" i="1"/>
  <c r="AE98" i="1" s="1"/>
  <c r="AL49" i="2"/>
  <c r="AK99" i="2"/>
  <c r="AK141" i="1"/>
  <c r="AL141" i="1" s="1"/>
  <c r="AK189" i="1"/>
  <c r="AL189" i="1" s="1"/>
  <c r="AK307" i="1"/>
  <c r="AL307" i="1" s="1"/>
  <c r="AJ299" i="1"/>
  <c r="AK299" i="1" s="1"/>
  <c r="AL299" i="1" s="1"/>
  <c r="W71" i="1"/>
  <c r="AK181" i="1"/>
  <c r="AL181" i="1" s="1"/>
  <c r="AJ287" i="1"/>
  <c r="AK287" i="1" s="1"/>
  <c r="AL287" i="1" s="1"/>
  <c r="AK235" i="1"/>
  <c r="AL235" i="1" s="1"/>
  <c r="T71" i="1"/>
  <c r="AJ215" i="1"/>
  <c r="AK215" i="1" s="1"/>
  <c r="AL215" i="1" s="1"/>
  <c r="AK319" i="1"/>
  <c r="AL319" i="1" s="1"/>
  <c r="AK196" i="1"/>
  <c r="AL196" i="1" s="1"/>
  <c r="AK269" i="1"/>
  <c r="AL269" i="1" s="1"/>
  <c r="AK159" i="1"/>
  <c r="AL159" i="1" s="1"/>
  <c r="AJ188" i="1"/>
  <c r="AK188" i="1" s="1"/>
  <c r="AL188" i="1" s="1"/>
  <c r="AJ310" i="1"/>
  <c r="AK310" i="1" s="1"/>
  <c r="AL310" i="1" s="1"/>
  <c r="AB42" i="1"/>
  <c r="AJ131" i="1"/>
  <c r="AK131" i="1" s="1"/>
  <c r="AL131" i="1" s="1"/>
  <c r="W51" i="1"/>
  <c r="AJ198" i="1"/>
  <c r="AK198" i="1" s="1"/>
  <c r="AL198" i="1" s="1"/>
  <c r="AJ278" i="1"/>
  <c r="AK278" i="1" s="1"/>
  <c r="AL278" i="1" s="1"/>
  <c r="AH286" i="1"/>
  <c r="AJ286" i="1" s="1"/>
  <c r="AK286" i="1" s="1"/>
  <c r="AL286" i="1" s="1"/>
  <c r="AH318" i="1"/>
  <c r="AJ318" i="1" s="1"/>
  <c r="AK318" i="1" s="1"/>
  <c r="AL318" i="1" s="1"/>
  <c r="AK201" i="1"/>
  <c r="AL201" i="1" s="1"/>
  <c r="AJ172" i="1"/>
  <c r="AK172" i="1" s="1"/>
  <c r="AL172" i="1" s="1"/>
  <c r="AG327" i="1"/>
  <c r="V51" i="1"/>
  <c r="AJ152" i="1"/>
  <c r="AK152" i="1" s="1"/>
  <c r="AL152" i="1" s="1"/>
  <c r="AK169" i="1"/>
  <c r="AL169" i="1" s="1"/>
  <c r="AJ225" i="1"/>
  <c r="AK225" i="1" s="1"/>
  <c r="AL225" i="1" s="1"/>
  <c r="AK212" i="1"/>
  <c r="AL212" i="1" s="1"/>
  <c r="AH294" i="1"/>
  <c r="AJ294" i="1" s="1"/>
  <c r="AK294" i="1" s="1"/>
  <c r="AL294" i="1" s="1"/>
  <c r="AK252" i="1"/>
  <c r="AL252" i="1" s="1"/>
  <c r="AK279" i="1"/>
  <c r="AL279" i="1" s="1"/>
  <c r="AK321" i="1"/>
  <c r="AL321" i="1" s="1"/>
  <c r="AK233" i="1"/>
  <c r="AL233" i="1" s="1"/>
  <c r="AH158" i="1"/>
  <c r="AJ158" i="1" s="1"/>
  <c r="AK158" i="1" s="1"/>
  <c r="AL158" i="1" s="1"/>
  <c r="AH276" i="1"/>
  <c r="AJ276" i="1" s="1"/>
  <c r="AK276" i="1" s="1"/>
  <c r="AL276" i="1" s="1"/>
  <c r="AH270" i="1"/>
  <c r="AJ270" i="1" s="1"/>
  <c r="AK270" i="1" s="1"/>
  <c r="AL270" i="1" s="1"/>
  <c r="AH166" i="1"/>
  <c r="AJ166" i="1" s="1"/>
  <c r="AK166" i="1" s="1"/>
  <c r="AL166" i="1" s="1"/>
  <c r="AK195" i="1"/>
  <c r="AL195" i="1" s="1"/>
  <c r="T13" i="1"/>
  <c r="T15" i="1" s="1"/>
  <c r="X51" i="1"/>
  <c r="AI157" i="1"/>
  <c r="Y51" i="1"/>
  <c r="W42" i="1"/>
  <c r="S71" i="1"/>
  <c r="Y38" i="1"/>
  <c r="S13" i="1"/>
  <c r="S73" i="1" s="1"/>
  <c r="AF222" i="1"/>
  <c r="AG222" i="1" s="1"/>
  <c r="AH222" i="1" s="1"/>
  <c r="AH157" i="1"/>
  <c r="AJ157" i="1" s="1"/>
  <c r="AB38" i="1"/>
  <c r="T51" i="1"/>
  <c r="AF121" i="1"/>
  <c r="AG121" i="1" s="1"/>
  <c r="AH121" i="1" s="1"/>
  <c r="AJ121" i="1" s="1"/>
  <c r="AB13" i="1"/>
  <c r="AB73" i="1" s="1"/>
  <c r="AD38" i="1"/>
  <c r="AF143" i="1"/>
  <c r="AG143" i="1" s="1"/>
  <c r="AH143" i="1" s="1"/>
  <c r="AJ143" i="1" s="1"/>
  <c r="AF142" i="1"/>
  <c r="AI142" i="1" s="1"/>
  <c r="U38" i="1"/>
  <c r="AF123" i="1"/>
  <c r="AI123" i="1" s="1"/>
  <c r="Z38" i="1"/>
  <c r="AF83" i="1"/>
  <c r="AF79" i="1"/>
  <c r="AC51" i="1"/>
  <c r="AF119" i="1"/>
  <c r="AG119" i="1" s="1"/>
  <c r="AH119" i="1" s="1"/>
  <c r="AF77" i="1"/>
  <c r="AG17" i="1"/>
  <c r="AG37" i="1"/>
  <c r="AG97" i="1" s="1"/>
  <c r="AF80" i="1"/>
  <c r="AG20" i="1"/>
  <c r="AF84" i="1"/>
  <c r="AG24" i="1"/>
  <c r="AH10" i="1"/>
  <c r="AJ10" i="1" s="1"/>
  <c r="AF85" i="1"/>
  <c r="AG25" i="1"/>
  <c r="J73" i="1"/>
  <c r="J15" i="1"/>
  <c r="AE66" i="1"/>
  <c r="AE11" i="1"/>
  <c r="AH223" i="1"/>
  <c r="AJ223" i="1" s="1"/>
  <c r="AK223" i="1" s="1"/>
  <c r="AL223" i="1" s="1"/>
  <c r="AA249" i="1"/>
  <c r="S249" i="1"/>
  <c r="Y249" i="1"/>
  <c r="X249" i="1"/>
  <c r="W249" i="1"/>
  <c r="AB249" i="1"/>
  <c r="T249" i="1"/>
  <c r="AD249" i="1"/>
  <c r="AC249" i="1"/>
  <c r="Z249" i="1"/>
  <c r="V249" i="1"/>
  <c r="U249" i="1"/>
  <c r="AE249" i="1" s="1"/>
  <c r="AA51" i="1"/>
  <c r="AE88" i="1"/>
  <c r="AE46" i="1"/>
  <c r="AE44" i="1"/>
  <c r="AF6" i="1"/>
  <c r="AI6" i="1" s="1"/>
  <c r="AE79" i="1"/>
  <c r="AI19" i="1"/>
  <c r="AF41" i="1"/>
  <c r="V38" i="1"/>
  <c r="V71" i="1"/>
  <c r="V13" i="1"/>
  <c r="V42" i="1"/>
  <c r="AG19" i="1"/>
  <c r="AF120" i="1"/>
  <c r="AI120" i="1" s="1"/>
  <c r="O73" i="1"/>
  <c r="O15" i="1"/>
  <c r="U42" i="1"/>
  <c r="U71" i="1"/>
  <c r="U13" i="1"/>
  <c r="AD51" i="1"/>
  <c r="AK193" i="1"/>
  <c r="AL193" i="1" s="1"/>
  <c r="X42" i="1"/>
  <c r="X71" i="1"/>
  <c r="X13" i="1"/>
  <c r="AH153" i="1"/>
  <c r="AJ153" i="1" s="1"/>
  <c r="AK153" i="1" s="1"/>
  <c r="AL153" i="1" s="1"/>
  <c r="AK254" i="1"/>
  <c r="AL254" i="1" s="1"/>
  <c r="AE90" i="1"/>
  <c r="R73" i="1"/>
  <c r="R15" i="1"/>
  <c r="AE70" i="1"/>
  <c r="AI10" i="1"/>
  <c r="Q73" i="1"/>
  <c r="Q15" i="1"/>
  <c r="AE80" i="1"/>
  <c r="AI20" i="1"/>
  <c r="AF76" i="1"/>
  <c r="AE81" i="1"/>
  <c r="X38" i="1"/>
  <c r="AK197" i="1"/>
  <c r="AL197" i="1" s="1"/>
  <c r="AK236" i="1"/>
  <c r="AL236" i="1" s="1"/>
  <c r="AH277" i="1"/>
  <c r="AJ277" i="1" s="1"/>
  <c r="AK277" i="1" s="1"/>
  <c r="AL277" i="1" s="1"/>
  <c r="AE72" i="1"/>
  <c r="AF12" i="1"/>
  <c r="AK229" i="1"/>
  <c r="AL229" i="1" s="1"/>
  <c r="AG23" i="1"/>
  <c r="AE76" i="1"/>
  <c r="AI16" i="1"/>
  <c r="AB51" i="1"/>
  <c r="AF28" i="1"/>
  <c r="AE86" i="1"/>
  <c r="AF30" i="1"/>
  <c r="AI30" i="1" s="1"/>
  <c r="AA71" i="1"/>
  <c r="AA42" i="1"/>
  <c r="AA13" i="1"/>
  <c r="AK219" i="1"/>
  <c r="AL219" i="1" s="1"/>
  <c r="AE68" i="1"/>
  <c r="AF8" i="1"/>
  <c r="AF94" i="1"/>
  <c r="AH16" i="1"/>
  <c r="AE69" i="1"/>
  <c r="AF9" i="1"/>
  <c r="AI9" i="1" s="1"/>
  <c r="M73" i="1"/>
  <c r="M15" i="1"/>
  <c r="AI36" i="1"/>
  <c r="AI94" i="1" s="1"/>
  <c r="AE92" i="1"/>
  <c r="AE94" i="1"/>
  <c r="P73" i="1"/>
  <c r="P15" i="1"/>
  <c r="AF21" i="1"/>
  <c r="AI21" i="1" s="1"/>
  <c r="AH227" i="1"/>
  <c r="AJ227" i="1" s="1"/>
  <c r="AK227" i="1" s="1"/>
  <c r="AL227" i="1" s="1"/>
  <c r="Z71" i="1"/>
  <c r="Z42" i="1"/>
  <c r="Z13" i="1"/>
  <c r="AK237" i="1"/>
  <c r="AL237" i="1" s="1"/>
  <c r="AH231" i="1"/>
  <c r="AJ231" i="1" s="1"/>
  <c r="AK231" i="1" s="1"/>
  <c r="AL231" i="1" s="1"/>
  <c r="I73" i="1"/>
  <c r="I15" i="1"/>
  <c r="AK140" i="1"/>
  <c r="AL140" i="1" s="1"/>
  <c r="AF70" i="1"/>
  <c r="AH147" i="1"/>
  <c r="AJ147" i="1" s="1"/>
  <c r="AK147" i="1" s="1"/>
  <c r="AL147" i="1" s="1"/>
  <c r="AE84" i="1"/>
  <c r="AI24" i="1"/>
  <c r="AK220" i="1"/>
  <c r="AL220" i="1" s="1"/>
  <c r="H73" i="1"/>
  <c r="H15" i="1"/>
  <c r="N73" i="1"/>
  <c r="N15" i="1"/>
  <c r="AF26" i="1"/>
  <c r="AK177" i="1"/>
  <c r="AL177" i="1" s="1"/>
  <c r="AJ38" i="1"/>
  <c r="AG38" i="1"/>
  <c r="AF122" i="1"/>
  <c r="AG122" i="1" s="1"/>
  <c r="AK34" i="1"/>
  <c r="AE38" i="1"/>
  <c r="W38" i="1"/>
  <c r="AI38" i="1"/>
  <c r="AA38" i="1"/>
  <c r="AK239" i="1"/>
  <c r="AL239" i="1" s="1"/>
  <c r="AE85" i="1"/>
  <c r="AI25" i="1"/>
  <c r="AF138" i="1"/>
  <c r="AG138" i="1" s="1"/>
  <c r="AG36" i="1"/>
  <c r="AG76" i="1" s="1"/>
  <c r="AD42" i="1"/>
  <c r="AD71" i="1"/>
  <c r="AD13" i="1"/>
  <c r="AC38" i="1"/>
  <c r="AK38" i="1"/>
  <c r="W73" i="1"/>
  <c r="W15" i="1"/>
  <c r="AH38" i="1"/>
  <c r="Z51" i="1"/>
  <c r="AH230" i="1"/>
  <c r="AJ230" i="1" s="1"/>
  <c r="AK230" i="1" s="1"/>
  <c r="AL230" i="1" s="1"/>
  <c r="AF92" i="1"/>
  <c r="AK128" i="1"/>
  <c r="AL128" i="1" s="1"/>
  <c r="L73" i="1"/>
  <c r="L15" i="1"/>
  <c r="AH32" i="1"/>
  <c r="AJ32" i="1" s="1"/>
  <c r="G73" i="1"/>
  <c r="G15" i="1"/>
  <c r="AE77" i="1"/>
  <c r="AI17" i="1"/>
  <c r="AK241" i="1"/>
  <c r="AL241" i="1" s="1"/>
  <c r="AH150" i="1"/>
  <c r="AJ150" i="1" s="1"/>
  <c r="AK150" i="1" s="1"/>
  <c r="AL150" i="1" s="1"/>
  <c r="AE67" i="1"/>
  <c r="AF7" i="1"/>
  <c r="AI7" i="1" s="1"/>
  <c r="AK232" i="1"/>
  <c r="AL232" i="1" s="1"/>
  <c r="AE74" i="1"/>
  <c r="AF14" i="1"/>
  <c r="AH149" i="1"/>
  <c r="AJ149" i="1" s="1"/>
  <c r="AK149" i="1" s="1"/>
  <c r="AL149" i="1" s="1"/>
  <c r="AH145" i="1"/>
  <c r="AJ145" i="1" s="1"/>
  <c r="AK145" i="1" s="1"/>
  <c r="AL145" i="1" s="1"/>
  <c r="Y42" i="1"/>
  <c r="Y71" i="1"/>
  <c r="Y13" i="1"/>
  <c r="K73" i="1"/>
  <c r="K15" i="1"/>
  <c r="AI37" i="1"/>
  <c r="AI97" i="1" s="1"/>
  <c r="AC42" i="1"/>
  <c r="AC71" i="1"/>
  <c r="AC13" i="1"/>
  <c r="AH240" i="1"/>
  <c r="AJ240" i="1" s="1"/>
  <c r="AK240" i="1" s="1"/>
  <c r="AL240" i="1" s="1"/>
  <c r="U51" i="1"/>
  <c r="T73" i="1"/>
  <c r="AE83" i="1"/>
  <c r="AI23" i="1"/>
  <c r="AI41" i="1" l="1"/>
  <c r="AI96" i="1" s="1"/>
  <c r="AF96" i="1"/>
  <c r="AF47" i="1"/>
  <c r="S15" i="1"/>
  <c r="AH327" i="1"/>
  <c r="AJ327" i="1" s="1"/>
  <c r="AK327" i="1" s="1"/>
  <c r="AL327" i="1" s="1"/>
  <c r="AI121" i="1"/>
  <c r="AK121" i="1" s="1"/>
  <c r="AL121" i="1" s="1"/>
  <c r="AG123" i="1"/>
  <c r="AB15" i="1"/>
  <c r="AB75" i="1" s="1"/>
  <c r="AK157" i="1"/>
  <c r="AL157" i="1" s="1"/>
  <c r="AI222" i="1"/>
  <c r="AI143" i="1"/>
  <c r="AK143" i="1" s="1"/>
  <c r="AL143" i="1" s="1"/>
  <c r="AI119" i="1"/>
  <c r="AI92" i="1"/>
  <c r="AG120" i="1"/>
  <c r="AH120" i="1" s="1"/>
  <c r="AG142" i="1"/>
  <c r="AI122" i="1"/>
  <c r="AE51" i="1"/>
  <c r="AH122" i="1"/>
  <c r="AJ122" i="1" s="1"/>
  <c r="AH138" i="1"/>
  <c r="AJ138" i="1" s="1"/>
  <c r="AK32" i="1"/>
  <c r="AI67" i="1"/>
  <c r="AF86" i="1"/>
  <c r="AG26" i="1"/>
  <c r="I75" i="1"/>
  <c r="I18" i="1"/>
  <c r="AI69" i="1"/>
  <c r="AI83" i="1"/>
  <c r="AC73" i="1"/>
  <c r="AC15" i="1"/>
  <c r="AG94" i="1"/>
  <c r="AH36" i="1"/>
  <c r="AH76" i="1" s="1"/>
  <c r="N75" i="1"/>
  <c r="N18" i="1"/>
  <c r="AA73" i="1"/>
  <c r="AA15" i="1"/>
  <c r="AF88" i="1"/>
  <c r="AG28" i="1"/>
  <c r="AF72" i="1"/>
  <c r="AG12" i="1"/>
  <c r="AI81" i="1"/>
  <c r="AI70" i="1"/>
  <c r="AK10" i="1"/>
  <c r="O75" i="1"/>
  <c r="O18" i="1"/>
  <c r="AI66" i="1"/>
  <c r="AG70" i="1"/>
  <c r="AG77" i="1"/>
  <c r="AH17" i="1"/>
  <c r="AF74" i="1"/>
  <c r="AF51" i="1" s="1"/>
  <c r="AG14" i="1"/>
  <c r="AG92" i="1"/>
  <c r="AJ119" i="1"/>
  <c r="AI138" i="1"/>
  <c r="AI12" i="1"/>
  <c r="AJ222" i="1"/>
  <c r="AF66" i="1"/>
  <c r="AF11" i="1"/>
  <c r="AG6" i="1"/>
  <c r="AF249" i="1"/>
  <c r="AI249" i="1" s="1"/>
  <c r="AG84" i="1"/>
  <c r="AH24" i="1"/>
  <c r="T75" i="1"/>
  <c r="T18" i="1"/>
  <c r="AI14" i="1"/>
  <c r="AI77" i="1"/>
  <c r="L75" i="1"/>
  <c r="L18" i="1"/>
  <c r="AI85" i="1"/>
  <c r="AJ16" i="1"/>
  <c r="AK16" i="1" s="1"/>
  <c r="J75" i="1"/>
  <c r="J18" i="1"/>
  <c r="AG80" i="1"/>
  <c r="AH20" i="1"/>
  <c r="AD73" i="1"/>
  <c r="AD15" i="1"/>
  <c r="AI80" i="1"/>
  <c r="H75" i="1"/>
  <c r="H18" i="1"/>
  <c r="AG79" i="1"/>
  <c r="AH19" i="1"/>
  <c r="AI46" i="1"/>
  <c r="G75" i="1"/>
  <c r="G18" i="1"/>
  <c r="S75" i="1"/>
  <c r="S18" i="1"/>
  <c r="AF81" i="1"/>
  <c r="AG21" i="1"/>
  <c r="M75" i="1"/>
  <c r="M18" i="1"/>
  <c r="AF68" i="1"/>
  <c r="AG8" i="1"/>
  <c r="AF90" i="1"/>
  <c r="AG30" i="1"/>
  <c r="AI76" i="1"/>
  <c r="X73" i="1"/>
  <c r="X15" i="1"/>
  <c r="U73" i="1"/>
  <c r="U15" i="1"/>
  <c r="AF44" i="1"/>
  <c r="AF46" i="1"/>
  <c r="AG41" i="1"/>
  <c r="AG96" i="1" s="1"/>
  <c r="AG85" i="1"/>
  <c r="AH25" i="1"/>
  <c r="P75" i="1"/>
  <c r="P18" i="1"/>
  <c r="AI8" i="1"/>
  <c r="AI26" i="1"/>
  <c r="R75" i="1"/>
  <c r="R18" i="1"/>
  <c r="V73" i="1"/>
  <c r="V15" i="1"/>
  <c r="AI79" i="1"/>
  <c r="AH37" i="1"/>
  <c r="AH97" i="1" s="1"/>
  <c r="K75" i="1"/>
  <c r="K18" i="1"/>
  <c r="AF67" i="1"/>
  <c r="AG7" i="1"/>
  <c r="AH123" i="1"/>
  <c r="AJ123" i="1" s="1"/>
  <c r="AK123" i="1" s="1"/>
  <c r="AL123" i="1" s="1"/>
  <c r="W75" i="1"/>
  <c r="W18" i="1"/>
  <c r="AL34" i="1"/>
  <c r="AI84" i="1"/>
  <c r="Z73" i="1"/>
  <c r="Z15" i="1"/>
  <c r="AF69" i="1"/>
  <c r="AG9" i="1"/>
  <c r="AG83" i="1"/>
  <c r="AH23" i="1"/>
  <c r="Q75" i="1"/>
  <c r="Q18" i="1"/>
  <c r="AI28" i="1"/>
  <c r="AI90" i="1"/>
  <c r="AE71" i="1"/>
  <c r="AE42" i="1"/>
  <c r="AE13" i="1"/>
  <c r="Y73" i="1"/>
  <c r="Y15" i="1"/>
  <c r="AI44" i="1" l="1"/>
  <c r="AB18" i="1"/>
  <c r="AF98" i="1"/>
  <c r="AG47" i="1"/>
  <c r="AI47" i="1"/>
  <c r="AI98" i="1" s="1"/>
  <c r="AK119" i="1"/>
  <c r="AL119" i="1" s="1"/>
  <c r="AK222" i="1"/>
  <c r="AL222" i="1" s="1"/>
  <c r="AJ120" i="1"/>
  <c r="AK120" i="1" s="1"/>
  <c r="AL120" i="1" s="1"/>
  <c r="AH80" i="1"/>
  <c r="AH84" i="1"/>
  <c r="AH83" i="1"/>
  <c r="AH92" i="1"/>
  <c r="AK122" i="1"/>
  <c r="AL122" i="1" s="1"/>
  <c r="AH70" i="1"/>
  <c r="AH85" i="1"/>
  <c r="AH79" i="1"/>
  <c r="AH142" i="1"/>
  <c r="AJ142" i="1" s="1"/>
  <c r="AK142" i="1" s="1"/>
  <c r="AL142" i="1" s="1"/>
  <c r="AL16" i="1"/>
  <c r="AI86" i="1"/>
  <c r="X75" i="1"/>
  <c r="X18" i="1"/>
  <c r="M118" i="1"/>
  <c r="M40" i="1"/>
  <c r="M78" i="1"/>
  <c r="M39" i="1"/>
  <c r="M22" i="1"/>
  <c r="AI68" i="1"/>
  <c r="AG249" i="1"/>
  <c r="AJ19" i="1"/>
  <c r="P118" i="1"/>
  <c r="P40" i="1"/>
  <c r="P78" i="1"/>
  <c r="P22" i="1"/>
  <c r="P39" i="1"/>
  <c r="AG44" i="1"/>
  <c r="AG46" i="1"/>
  <c r="AH41" i="1"/>
  <c r="AG81" i="1"/>
  <c r="AH21" i="1"/>
  <c r="AH81" i="1" s="1"/>
  <c r="AJ20" i="1"/>
  <c r="AI74" i="1"/>
  <c r="AI51" i="1" s="1"/>
  <c r="AG66" i="1"/>
  <c r="AG11" i="1"/>
  <c r="AH6" i="1"/>
  <c r="AJ6" i="1" s="1"/>
  <c r="AI11" i="1"/>
  <c r="AJ23" i="1"/>
  <c r="K118" i="1"/>
  <c r="K40" i="1"/>
  <c r="K78" i="1"/>
  <c r="K39" i="1"/>
  <c r="K22" i="1"/>
  <c r="V75" i="1"/>
  <c r="V18" i="1"/>
  <c r="H118" i="1"/>
  <c r="H78" i="1"/>
  <c r="H40" i="1"/>
  <c r="H22" i="1"/>
  <c r="H39" i="1"/>
  <c r="T78" i="1"/>
  <c r="T40" i="1"/>
  <c r="T22" i="1"/>
  <c r="AF42" i="1"/>
  <c r="AF71" i="1"/>
  <c r="AF13" i="1"/>
  <c r="N118" i="1"/>
  <c r="N78" i="1"/>
  <c r="N22" i="1"/>
  <c r="N40" i="1"/>
  <c r="N39" i="1"/>
  <c r="S40" i="1"/>
  <c r="S78" i="1"/>
  <c r="S22" i="1"/>
  <c r="Y75" i="1"/>
  <c r="Y18" i="1"/>
  <c r="AG69" i="1"/>
  <c r="AH9" i="1"/>
  <c r="AH69" i="1" s="1"/>
  <c r="AG72" i="1"/>
  <c r="AH12" i="1"/>
  <c r="AH72" i="1" s="1"/>
  <c r="AH94" i="1"/>
  <c r="AL32" i="1"/>
  <c r="AG90" i="1"/>
  <c r="AH30" i="1"/>
  <c r="AH90" i="1" s="1"/>
  <c r="J118" i="1"/>
  <c r="J78" i="1"/>
  <c r="J40" i="1"/>
  <c r="J22" i="1"/>
  <c r="J39" i="1"/>
  <c r="AG74" i="1"/>
  <c r="AG51" i="1" s="1"/>
  <c r="AH14" i="1"/>
  <c r="AH74" i="1" s="1"/>
  <c r="R118" i="1"/>
  <c r="R78" i="1"/>
  <c r="R40" i="1"/>
  <c r="R22" i="1"/>
  <c r="R39" i="1"/>
  <c r="W40" i="1"/>
  <c r="W78" i="1"/>
  <c r="W22" i="1"/>
  <c r="AJ37" i="1"/>
  <c r="AJ97" i="1" s="1"/>
  <c r="U75" i="1"/>
  <c r="U18" i="1"/>
  <c r="AG68" i="1"/>
  <c r="AH8" i="1"/>
  <c r="AH68" i="1" s="1"/>
  <c r="G118" i="1"/>
  <c r="G136" i="1" s="1"/>
  <c r="G40" i="1"/>
  <c r="G78" i="1"/>
  <c r="G39" i="1"/>
  <c r="G22" i="1"/>
  <c r="L118" i="1"/>
  <c r="L78" i="1"/>
  <c r="L40" i="1"/>
  <c r="L22" i="1"/>
  <c r="L39" i="1"/>
  <c r="AJ24" i="1"/>
  <c r="AI72" i="1"/>
  <c r="AH77" i="1"/>
  <c r="AE73" i="1"/>
  <c r="AE15" i="1"/>
  <c r="AI88" i="1"/>
  <c r="Z75" i="1"/>
  <c r="Z18" i="1"/>
  <c r="AJ25" i="1"/>
  <c r="AD75" i="1"/>
  <c r="AD18" i="1"/>
  <c r="AK138" i="1"/>
  <c r="AL138" i="1" s="1"/>
  <c r="AJ17" i="1"/>
  <c r="O118" i="1"/>
  <c r="O78" i="1"/>
  <c r="O40" i="1"/>
  <c r="O22" i="1"/>
  <c r="O39" i="1"/>
  <c r="AG88" i="1"/>
  <c r="AH28" i="1"/>
  <c r="AH88" i="1" s="1"/>
  <c r="AJ36" i="1"/>
  <c r="AJ76" i="1" s="1"/>
  <c r="I118" i="1"/>
  <c r="I78" i="1"/>
  <c r="I40" i="1"/>
  <c r="I22" i="1"/>
  <c r="I39" i="1"/>
  <c r="AB78" i="1"/>
  <c r="AB40" i="1"/>
  <c r="AB22" i="1"/>
  <c r="AG67" i="1"/>
  <c r="AH7" i="1"/>
  <c r="AH67" i="1" s="1"/>
  <c r="AL10" i="1"/>
  <c r="AA75" i="1"/>
  <c r="AA18" i="1"/>
  <c r="AC75" i="1"/>
  <c r="AC18" i="1"/>
  <c r="AG86" i="1"/>
  <c r="AH26" i="1"/>
  <c r="AH86" i="1" s="1"/>
  <c r="Q118" i="1"/>
  <c r="Q78" i="1"/>
  <c r="Q39" i="1"/>
  <c r="Q40" i="1"/>
  <c r="Q22" i="1"/>
  <c r="AJ41" i="1" l="1"/>
  <c r="AJ96" i="1" s="1"/>
  <c r="AH96" i="1"/>
  <c r="AG98" i="1"/>
  <c r="AH47" i="1"/>
  <c r="AH98" i="1" s="1"/>
  <c r="R136" i="1"/>
  <c r="R137" i="1" s="1"/>
  <c r="S136" i="1"/>
  <c r="N136" i="1"/>
  <c r="N137" i="1" s="1"/>
  <c r="Q136" i="1"/>
  <c r="Q137" i="1" s="1"/>
  <c r="I136" i="1"/>
  <c r="I137" i="1" s="1"/>
  <c r="K136" i="1"/>
  <c r="K137" i="1" s="1"/>
  <c r="L136" i="1"/>
  <c r="H136" i="1"/>
  <c r="T136" i="1" s="1"/>
  <c r="O136" i="1"/>
  <c r="O137" i="1" s="1"/>
  <c r="J136" i="1"/>
  <c r="J137" i="1" s="1"/>
  <c r="P136" i="1"/>
  <c r="P137" i="1" s="1"/>
  <c r="M136" i="1"/>
  <c r="M137" i="1" s="1"/>
  <c r="AH51" i="1"/>
  <c r="AJ8" i="1"/>
  <c r="AK8" i="1" s="1"/>
  <c r="AL8" i="1" s="1"/>
  <c r="AJ26" i="1"/>
  <c r="AJ86" i="1" s="1"/>
  <c r="AJ12" i="1"/>
  <c r="AK12" i="1" s="1"/>
  <c r="AL12" i="1" s="1"/>
  <c r="AJ46" i="1"/>
  <c r="AJ44" i="1"/>
  <c r="AK41" i="1"/>
  <c r="AJ28" i="1"/>
  <c r="AE75" i="1"/>
  <c r="AE18" i="1"/>
  <c r="AJ79" i="1"/>
  <c r="AK19" i="1"/>
  <c r="AD78" i="1"/>
  <c r="AD40" i="1"/>
  <c r="AD22" i="1"/>
  <c r="AF39" i="1"/>
  <c r="AH249" i="1"/>
  <c r="AJ249" i="1" s="1"/>
  <c r="AK249" i="1" s="1"/>
  <c r="AL249" i="1" s="1"/>
  <c r="X78" i="1"/>
  <c r="X40" i="1"/>
  <c r="X22" i="1"/>
  <c r="I82" i="1"/>
  <c r="I27" i="1"/>
  <c r="R82" i="1"/>
  <c r="R27" i="1"/>
  <c r="J82" i="1"/>
  <c r="J27" i="1"/>
  <c r="AJ83" i="1"/>
  <c r="AK23" i="1"/>
  <c r="AJ80" i="1"/>
  <c r="AK20" i="1"/>
  <c r="AJ7" i="1"/>
  <c r="O82" i="1"/>
  <c r="O27" i="1"/>
  <c r="AJ85" i="1"/>
  <c r="AK25" i="1"/>
  <c r="G82" i="1"/>
  <c r="G27" i="1"/>
  <c r="U78" i="1"/>
  <c r="U40" i="1"/>
  <c r="U22" i="1"/>
  <c r="AJ9" i="1"/>
  <c r="T82" i="1"/>
  <c r="T27" i="1"/>
  <c r="V78" i="1"/>
  <c r="V40" i="1"/>
  <c r="V22" i="1"/>
  <c r="AI71" i="1"/>
  <c r="AI42" i="1"/>
  <c r="AI13" i="1"/>
  <c r="AH39" i="1"/>
  <c r="Q82" i="1"/>
  <c r="Q27" i="1"/>
  <c r="AC78" i="1"/>
  <c r="AC40" i="1"/>
  <c r="AC22" i="1"/>
  <c r="Z78" i="1"/>
  <c r="Z40" i="1"/>
  <c r="Z22" i="1"/>
  <c r="Z39" i="1"/>
  <c r="U39" i="1"/>
  <c r="AK39" i="1"/>
  <c r="S39" i="1"/>
  <c r="AI39" i="1"/>
  <c r="AC39" i="1"/>
  <c r="AA39" i="1"/>
  <c r="Y39" i="1"/>
  <c r="W39" i="1"/>
  <c r="X39" i="1"/>
  <c r="AB39" i="1"/>
  <c r="T39" i="1"/>
  <c r="AE39" i="1"/>
  <c r="AD39" i="1"/>
  <c r="V39" i="1"/>
  <c r="N82" i="1"/>
  <c r="N27" i="1"/>
  <c r="AH66" i="1"/>
  <c r="AH11" i="1"/>
  <c r="AJ21" i="1"/>
  <c r="P82" i="1"/>
  <c r="P27" i="1"/>
  <c r="M82" i="1"/>
  <c r="M27" i="1"/>
  <c r="AB82" i="1"/>
  <c r="AB27" i="1"/>
  <c r="AJ84" i="1"/>
  <c r="AK24" i="1"/>
  <c r="AK37" i="1"/>
  <c r="AK97" i="1" s="1"/>
  <c r="Y78" i="1"/>
  <c r="Y22" i="1"/>
  <c r="Y40" i="1"/>
  <c r="K82" i="1"/>
  <c r="K27" i="1"/>
  <c r="AJ66" i="1"/>
  <c r="AK6" i="1"/>
  <c r="AG39" i="1"/>
  <c r="AJ39" i="1"/>
  <c r="AA40" i="1"/>
  <c r="AA78" i="1"/>
  <c r="AA22" i="1"/>
  <c r="AJ94" i="1"/>
  <c r="AJ92" i="1"/>
  <c r="AJ70" i="1"/>
  <c r="AK36" i="1"/>
  <c r="W82" i="1"/>
  <c r="W27" i="1"/>
  <c r="AG71" i="1"/>
  <c r="AG42" i="1"/>
  <c r="AG13" i="1"/>
  <c r="AH44" i="1"/>
  <c r="AH46" i="1"/>
  <c r="AJ77" i="1"/>
  <c r="AK17" i="1"/>
  <c r="L82" i="1"/>
  <c r="L27" i="1"/>
  <c r="AD118" i="1"/>
  <c r="V118" i="1"/>
  <c r="Z118" i="1"/>
  <c r="Y118" i="1"/>
  <c r="G137" i="1"/>
  <c r="T118" i="1"/>
  <c r="X118" i="1"/>
  <c r="W118" i="1"/>
  <c r="U118" i="1"/>
  <c r="AE118" i="1" s="1"/>
  <c r="S118" i="1"/>
  <c r="AC118" i="1"/>
  <c r="AB118" i="1"/>
  <c r="AA118" i="1"/>
  <c r="AJ14" i="1"/>
  <c r="AJ30" i="1"/>
  <c r="S82" i="1"/>
  <c r="S27" i="1"/>
  <c r="AF73" i="1"/>
  <c r="AF15" i="1"/>
  <c r="H82" i="1"/>
  <c r="H27" i="1"/>
  <c r="AJ47" i="1" l="1"/>
  <c r="AK96" i="1"/>
  <c r="AJ98" i="1"/>
  <c r="AK47" i="1"/>
  <c r="U136" i="1"/>
  <c r="AE136" i="1" s="1"/>
  <c r="X136" i="1"/>
  <c r="Y136" i="1"/>
  <c r="M330" i="1"/>
  <c r="Q330" i="1"/>
  <c r="P330" i="1"/>
  <c r="N330" i="1"/>
  <c r="J330" i="1"/>
  <c r="I330" i="1"/>
  <c r="O330" i="1"/>
  <c r="K330" i="1"/>
  <c r="R330" i="1"/>
  <c r="Z136" i="1"/>
  <c r="AB136" i="1"/>
  <c r="AC136" i="1"/>
  <c r="V136" i="1"/>
  <c r="L137" i="1"/>
  <c r="AD136" i="1"/>
  <c r="AA136" i="1"/>
  <c r="W136" i="1"/>
  <c r="AJ68" i="1"/>
  <c r="H137" i="1"/>
  <c r="V137" i="1" s="1"/>
  <c r="V330" i="1" s="1"/>
  <c r="AK26" i="1"/>
  <c r="AK86" i="1" s="1"/>
  <c r="AJ72" i="1"/>
  <c r="AJ11" i="1"/>
  <c r="AJ42" i="1" s="1"/>
  <c r="AF118" i="1"/>
  <c r="AG118" i="1" s="1"/>
  <c r="AH118" i="1" s="1"/>
  <c r="AJ118" i="1" s="1"/>
  <c r="L87" i="1"/>
  <c r="L29" i="1"/>
  <c r="K87" i="1"/>
  <c r="K29" i="1"/>
  <c r="N87" i="1"/>
  <c r="N29" i="1"/>
  <c r="Q87" i="1"/>
  <c r="Q29" i="1"/>
  <c r="AJ67" i="1"/>
  <c r="AK7" i="1"/>
  <c r="AJ90" i="1"/>
  <c r="AK30" i="1"/>
  <c r="M87" i="1"/>
  <c r="M29" i="1"/>
  <c r="V82" i="1"/>
  <c r="V27" i="1"/>
  <c r="J87" i="1"/>
  <c r="J29" i="1"/>
  <c r="AK79" i="1"/>
  <c r="AL19" i="1"/>
  <c r="AJ74" i="1"/>
  <c r="AJ51" i="1" s="1"/>
  <c r="AK14" i="1"/>
  <c r="AK77" i="1"/>
  <c r="AL17" i="1"/>
  <c r="AK94" i="1"/>
  <c r="AK76" i="1"/>
  <c r="AK92" i="1"/>
  <c r="AK70" i="1"/>
  <c r="Z82" i="1"/>
  <c r="Z27" i="1"/>
  <c r="G87" i="1"/>
  <c r="G29" i="1"/>
  <c r="AK68" i="1"/>
  <c r="X82" i="1"/>
  <c r="X27" i="1"/>
  <c r="H87" i="1"/>
  <c r="H29" i="1"/>
  <c r="G330" i="1"/>
  <c r="S137" i="1"/>
  <c r="S330" i="1" s="1"/>
  <c r="Y82" i="1"/>
  <c r="Y27" i="1"/>
  <c r="AK84" i="1"/>
  <c r="AL24" i="1"/>
  <c r="P87" i="1"/>
  <c r="P29" i="1"/>
  <c r="AK80" i="1"/>
  <c r="AL20" i="1"/>
  <c r="R87" i="1"/>
  <c r="R29" i="1"/>
  <c r="AK72" i="1"/>
  <c r="T87" i="1"/>
  <c r="T29" i="1"/>
  <c r="AK85" i="1"/>
  <c r="AL25" i="1"/>
  <c r="AD82" i="1"/>
  <c r="AD27" i="1"/>
  <c r="AK46" i="1"/>
  <c r="AK44" i="1"/>
  <c r="AL41" i="1"/>
  <c r="AF75" i="1"/>
  <c r="AF18" i="1"/>
  <c r="AK66" i="1"/>
  <c r="AL6" i="1"/>
  <c r="AJ81" i="1"/>
  <c r="AK21" i="1"/>
  <c r="AC82" i="1"/>
  <c r="AC27" i="1"/>
  <c r="AI73" i="1"/>
  <c r="AI15" i="1"/>
  <c r="AK83" i="1"/>
  <c r="AL23" i="1"/>
  <c r="AE78" i="1"/>
  <c r="AE40" i="1"/>
  <c r="AE22" i="1"/>
  <c r="W87" i="1"/>
  <c r="W29" i="1"/>
  <c r="AJ13" i="1"/>
  <c r="AH42" i="1"/>
  <c r="AH71" i="1"/>
  <c r="AH13" i="1"/>
  <c r="AJ69" i="1"/>
  <c r="AK9" i="1"/>
  <c r="O87" i="1"/>
  <c r="O29" i="1"/>
  <c r="S87" i="1"/>
  <c r="S29" i="1"/>
  <c r="AG73" i="1"/>
  <c r="AG15" i="1"/>
  <c r="AA82" i="1"/>
  <c r="AA27" i="1"/>
  <c r="AB87" i="1"/>
  <c r="AB29" i="1"/>
  <c r="U82" i="1"/>
  <c r="U27" i="1"/>
  <c r="I87" i="1"/>
  <c r="I29" i="1"/>
  <c r="AJ88" i="1"/>
  <c r="AK28" i="1"/>
  <c r="AJ71" i="1" l="1"/>
  <c r="AF136" i="1"/>
  <c r="AI136" i="1" s="1"/>
  <c r="AB137" i="1"/>
  <c r="AB330" i="1" s="1"/>
  <c r="T137" i="1"/>
  <c r="T330" i="1" s="1"/>
  <c r="AK98" i="1"/>
  <c r="AL47" i="1"/>
  <c r="AI118" i="1"/>
  <c r="AK118" i="1" s="1"/>
  <c r="AL118" i="1" s="1"/>
  <c r="AL26" i="1"/>
  <c r="AD137" i="1"/>
  <c r="AD330" i="1" s="1"/>
  <c r="AC137" i="1"/>
  <c r="AC330" i="1" s="1"/>
  <c r="W137" i="1"/>
  <c r="W330" i="1" s="1"/>
  <c r="U137" i="1"/>
  <c r="U330" i="1" s="1"/>
  <c r="Y137" i="1"/>
  <c r="Y330" i="1" s="1"/>
  <c r="X137" i="1"/>
  <c r="X330" i="1" s="1"/>
  <c r="AA137" i="1"/>
  <c r="AA330" i="1" s="1"/>
  <c r="Z137" i="1"/>
  <c r="Z330" i="1" s="1"/>
  <c r="H330" i="1"/>
  <c r="L330" i="1"/>
  <c r="AK11" i="1"/>
  <c r="AK71" i="1" s="1"/>
  <c r="T89" i="1"/>
  <c r="T31" i="1"/>
  <c r="Z87" i="1"/>
  <c r="Z29" i="1"/>
  <c r="AA87" i="1"/>
  <c r="AA29" i="1"/>
  <c r="O89" i="1"/>
  <c r="O31" i="1"/>
  <c r="AJ73" i="1"/>
  <c r="AJ15" i="1"/>
  <c r="AC87" i="1"/>
  <c r="AC29" i="1"/>
  <c r="X87" i="1"/>
  <c r="X29" i="1"/>
  <c r="AK74" i="1"/>
  <c r="AK51" i="1" s="1"/>
  <c r="AL14" i="1"/>
  <c r="M89" i="1"/>
  <c r="M31" i="1"/>
  <c r="K89" i="1"/>
  <c r="K31" i="1"/>
  <c r="AI75" i="1"/>
  <c r="AI18" i="1"/>
  <c r="U87" i="1"/>
  <c r="U29" i="1"/>
  <c r="AE82" i="1"/>
  <c r="AE27" i="1"/>
  <c r="R89" i="1"/>
  <c r="R31" i="1"/>
  <c r="Y87" i="1"/>
  <c r="Y29" i="1"/>
  <c r="AK90" i="1"/>
  <c r="AL30" i="1"/>
  <c r="AK67" i="1"/>
  <c r="AL7" i="1"/>
  <c r="S89" i="1"/>
  <c r="S31" i="1"/>
  <c r="H89" i="1"/>
  <c r="H31" i="1"/>
  <c r="AG75" i="1"/>
  <c r="AG18" i="1"/>
  <c r="AK81" i="1"/>
  <c r="AL21" i="1"/>
  <c r="AB89" i="1"/>
  <c r="AB31" i="1"/>
  <c r="AD87" i="1"/>
  <c r="AD29" i="1"/>
  <c r="G89" i="1"/>
  <c r="G31" i="1"/>
  <c r="N89" i="1"/>
  <c r="N31" i="1"/>
  <c r="AK69" i="1"/>
  <c r="AL9" i="1"/>
  <c r="AK88" i="1"/>
  <c r="AL28" i="1"/>
  <c r="I89" i="1"/>
  <c r="I31" i="1"/>
  <c r="AH73" i="1"/>
  <c r="AH15" i="1"/>
  <c r="W89" i="1"/>
  <c r="W31" i="1"/>
  <c r="J89" i="1"/>
  <c r="J31" i="1"/>
  <c r="Q89" i="1"/>
  <c r="Q31" i="1"/>
  <c r="P89" i="1"/>
  <c r="P31" i="1"/>
  <c r="V87" i="1"/>
  <c r="V29" i="1"/>
  <c r="AF78" i="1"/>
  <c r="AF40" i="1"/>
  <c r="AF22" i="1"/>
  <c r="L89" i="1"/>
  <c r="L31" i="1"/>
  <c r="AG136" i="1" l="1"/>
  <c r="AH136" i="1" s="1"/>
  <c r="AJ136" i="1" s="1"/>
  <c r="AK136" i="1" s="1"/>
  <c r="AL136" i="1" s="1"/>
  <c r="AK13" i="1"/>
  <c r="AL11" i="1"/>
  <c r="AE137" i="1"/>
  <c r="AF137" i="1" s="1"/>
  <c r="AK42" i="1"/>
  <c r="AF82" i="1"/>
  <c r="AF27" i="1"/>
  <c r="AJ75" i="1"/>
  <c r="AJ18" i="1"/>
  <c r="J91" i="1"/>
  <c r="J33" i="1"/>
  <c r="AB91" i="1"/>
  <c r="AB33" i="1"/>
  <c r="H91" i="1"/>
  <c r="H33" i="1"/>
  <c r="Y89" i="1"/>
  <c r="Y31" i="1"/>
  <c r="AI40" i="1"/>
  <c r="AI78" i="1"/>
  <c r="AI22" i="1"/>
  <c r="X89" i="1"/>
  <c r="X31" i="1"/>
  <c r="O91" i="1"/>
  <c r="O33" i="1"/>
  <c r="T91" i="1"/>
  <c r="T33" i="1"/>
  <c r="AG78" i="1"/>
  <c r="AG40" i="1"/>
  <c r="AG22" i="1"/>
  <c r="V89" i="1"/>
  <c r="V31" i="1"/>
  <c r="W91" i="1"/>
  <c r="W33" i="1"/>
  <c r="L91" i="1"/>
  <c r="L33" i="1"/>
  <c r="R91" i="1"/>
  <c r="R33" i="1"/>
  <c r="P91" i="1"/>
  <c r="P33" i="1"/>
  <c r="AH75" i="1"/>
  <c r="AH18" i="1"/>
  <c r="N91" i="1"/>
  <c r="N33" i="1"/>
  <c r="AA89" i="1"/>
  <c r="AA31" i="1"/>
  <c r="AE330" i="1"/>
  <c r="AE87" i="1"/>
  <c r="AE29" i="1"/>
  <c r="M91" i="1"/>
  <c r="M33" i="1"/>
  <c r="AC89" i="1"/>
  <c r="AC31" i="1"/>
  <c r="Z89" i="1"/>
  <c r="Z31" i="1"/>
  <c r="AD89" i="1"/>
  <c r="AD31" i="1"/>
  <c r="U89" i="1"/>
  <c r="U31" i="1"/>
  <c r="S91" i="1"/>
  <c r="S33" i="1"/>
  <c r="K91" i="1"/>
  <c r="K33" i="1"/>
  <c r="AK73" i="1"/>
  <c r="AL13" i="1"/>
  <c r="AK15" i="1"/>
  <c r="Q91" i="1"/>
  <c r="Q33" i="1"/>
  <c r="I91" i="1"/>
  <c r="I33" i="1"/>
  <c r="G91" i="1"/>
  <c r="G33" i="1"/>
  <c r="AF330" i="1" l="1"/>
  <c r="AG137" i="1"/>
  <c r="AG330" i="1" s="1"/>
  <c r="AI137" i="1"/>
  <c r="AI330" i="1" s="1"/>
  <c r="T93" i="1"/>
  <c r="T35" i="1"/>
  <c r="U91" i="1"/>
  <c r="U33" i="1"/>
  <c r="AC91" i="1"/>
  <c r="AC33" i="1"/>
  <c r="Y91" i="1"/>
  <c r="Y33" i="1"/>
  <c r="AK75" i="1"/>
  <c r="AL15" i="1"/>
  <c r="AK18" i="1"/>
  <c r="W93" i="1"/>
  <c r="W35" i="1"/>
  <c r="G93" i="1"/>
  <c r="G35" i="1"/>
  <c r="R93" i="1"/>
  <c r="R35" i="1"/>
  <c r="V91" i="1"/>
  <c r="V33" i="1"/>
  <c r="O93" i="1"/>
  <c r="O35" i="1"/>
  <c r="K93" i="1"/>
  <c r="K35" i="1"/>
  <c r="AD91" i="1"/>
  <c r="AD33" i="1"/>
  <c r="M93" i="1"/>
  <c r="M35" i="1"/>
  <c r="AA91" i="1"/>
  <c r="AA33" i="1"/>
  <c r="N93" i="1"/>
  <c r="N35" i="1"/>
  <c r="H93" i="1"/>
  <c r="H35" i="1"/>
  <c r="J93" i="1"/>
  <c r="J35" i="1"/>
  <c r="I93" i="1"/>
  <c r="I35" i="1"/>
  <c r="S93" i="1"/>
  <c r="S35" i="1"/>
  <c r="AE89" i="1"/>
  <c r="AE31" i="1"/>
  <c r="AH78" i="1"/>
  <c r="AH40" i="1"/>
  <c r="AH22" i="1"/>
  <c r="AG82" i="1"/>
  <c r="AG27" i="1"/>
  <c r="AB93" i="1"/>
  <c r="AB35" i="1"/>
  <c r="AJ78" i="1"/>
  <c r="AJ40" i="1"/>
  <c r="AJ22" i="1"/>
  <c r="L93" i="1"/>
  <c r="L35" i="1"/>
  <c r="X91" i="1"/>
  <c r="X33" i="1"/>
  <c r="Q93" i="1"/>
  <c r="Q35" i="1"/>
  <c r="AI82" i="1"/>
  <c r="AI27" i="1"/>
  <c r="Z91" i="1"/>
  <c r="Z33" i="1"/>
  <c r="P93" i="1"/>
  <c r="P35" i="1"/>
  <c r="AF87" i="1"/>
  <c r="AF29" i="1"/>
  <c r="AH137" i="1" l="1"/>
  <c r="AH330" i="1" s="1"/>
  <c r="J216" i="1"/>
  <c r="J217" i="1" s="1"/>
  <c r="M216" i="1"/>
  <c r="M217" i="1" s="1"/>
  <c r="P216" i="1"/>
  <c r="P217" i="1" s="1"/>
  <c r="H216" i="1"/>
  <c r="H217" i="1" s="1"/>
  <c r="H331" i="1" s="1"/>
  <c r="R216" i="1"/>
  <c r="R217" i="1" s="1"/>
  <c r="R331" i="1" s="1"/>
  <c r="Q216" i="1"/>
  <c r="Q217" i="1" s="1"/>
  <c r="Q331" i="1" s="1"/>
  <c r="N216" i="1"/>
  <c r="N217" i="1" s="1"/>
  <c r="K216" i="1"/>
  <c r="K217" i="1" s="1"/>
  <c r="G216" i="1"/>
  <c r="L216" i="1"/>
  <c r="I216" i="1"/>
  <c r="I217" i="1" s="1"/>
  <c r="O216" i="1"/>
  <c r="O217" i="1" s="1"/>
  <c r="AJ137" i="1"/>
  <c r="AJ330" i="1" s="1"/>
  <c r="Q95" i="1"/>
  <c r="Q48" i="1"/>
  <c r="AJ82" i="1"/>
  <c r="AJ27" i="1"/>
  <c r="N95" i="1"/>
  <c r="N48" i="1"/>
  <c r="K95" i="1"/>
  <c r="K48" i="1"/>
  <c r="G95" i="1"/>
  <c r="G48" i="1"/>
  <c r="AC93" i="1"/>
  <c r="AC35" i="1"/>
  <c r="I95" i="1"/>
  <c r="I48" i="1"/>
  <c r="AA93" i="1"/>
  <c r="AA35" i="1"/>
  <c r="O95" i="1"/>
  <c r="O48" i="1"/>
  <c r="Y93" i="1"/>
  <c r="Y35" i="1"/>
  <c r="AB95" i="1"/>
  <c r="AB48" i="1"/>
  <c r="AE91" i="1"/>
  <c r="AE33" i="1"/>
  <c r="W95" i="1"/>
  <c r="W48" i="1"/>
  <c r="U93" i="1"/>
  <c r="U35" i="1"/>
  <c r="Z93" i="1"/>
  <c r="Z35" i="1"/>
  <c r="X93" i="1"/>
  <c r="X35" i="1"/>
  <c r="J95" i="1"/>
  <c r="J48" i="1"/>
  <c r="J331" i="1"/>
  <c r="M95" i="1"/>
  <c r="M48" i="1"/>
  <c r="M331" i="1"/>
  <c r="V93" i="1"/>
  <c r="V35" i="1"/>
  <c r="T95" i="1"/>
  <c r="T48" i="1"/>
  <c r="AG87" i="1"/>
  <c r="AG29" i="1"/>
  <c r="L95" i="1"/>
  <c r="L48" i="1"/>
  <c r="H95" i="1"/>
  <c r="H48" i="1"/>
  <c r="AD93" i="1"/>
  <c r="AD35" i="1"/>
  <c r="R95" i="1"/>
  <c r="R48" i="1"/>
  <c r="AK40" i="1"/>
  <c r="AK78" i="1"/>
  <c r="AL18" i="1"/>
  <c r="AK22" i="1"/>
  <c r="P95" i="1"/>
  <c r="P48" i="1"/>
  <c r="P331" i="1"/>
  <c r="AF89" i="1"/>
  <c r="AF31" i="1"/>
  <c r="AI87" i="1"/>
  <c r="AI29" i="1"/>
  <c r="AH82" i="1"/>
  <c r="AH27" i="1"/>
  <c r="S95" i="1"/>
  <c r="S48" i="1"/>
  <c r="O328" i="1" l="1"/>
  <c r="O50" i="1" s="1"/>
  <c r="O100" i="1" s="1"/>
  <c r="O250" i="1"/>
  <c r="O49" i="1" s="1"/>
  <c r="O99" i="1" s="1"/>
  <c r="K328" i="1"/>
  <c r="K50" i="1" s="1"/>
  <c r="K100" i="1" s="1"/>
  <c r="K250" i="1"/>
  <c r="K49" i="1" s="1"/>
  <c r="K99" i="1" s="1"/>
  <c r="H328" i="1"/>
  <c r="H50" i="1" s="1"/>
  <c r="H100" i="1" s="1"/>
  <c r="H250" i="1"/>
  <c r="H49" i="1" s="1"/>
  <c r="H99" i="1" s="1"/>
  <c r="I328" i="1"/>
  <c r="I50" i="1" s="1"/>
  <c r="I100" i="1" s="1"/>
  <c r="I250" i="1"/>
  <c r="I49" i="1" s="1"/>
  <c r="I99" i="1" s="1"/>
  <c r="N250" i="1"/>
  <c r="N49" i="1" s="1"/>
  <c r="N99" i="1" s="1"/>
  <c r="N328" i="1"/>
  <c r="N50" i="1" s="1"/>
  <c r="N100" i="1" s="1"/>
  <c r="P328" i="1"/>
  <c r="P50" i="1" s="1"/>
  <c r="P100" i="1" s="1"/>
  <c r="P250" i="1"/>
  <c r="P49" i="1" s="1"/>
  <c r="P99" i="1" s="1"/>
  <c r="I331" i="1"/>
  <c r="K331" i="1"/>
  <c r="AA216" i="1"/>
  <c r="L217" i="1"/>
  <c r="Q250" i="1"/>
  <c r="Q49" i="1" s="1"/>
  <c r="Q99" i="1" s="1"/>
  <c r="Q328" i="1"/>
  <c r="Q50" i="1" s="1"/>
  <c r="Q100" i="1" s="1"/>
  <c r="M250" i="1"/>
  <c r="M49" i="1" s="1"/>
  <c r="M99" i="1" s="1"/>
  <c r="M328" i="1"/>
  <c r="M50" i="1" s="1"/>
  <c r="M100" i="1" s="1"/>
  <c r="O331" i="1"/>
  <c r="N331" i="1"/>
  <c r="G217" i="1"/>
  <c r="S216" i="1"/>
  <c r="U216" i="1"/>
  <c r="AE216" i="1" s="1"/>
  <c r="W216" i="1"/>
  <c r="V216" i="1"/>
  <c r="Y216" i="1"/>
  <c r="AC216" i="1"/>
  <c r="Z216" i="1"/>
  <c r="T216" i="1"/>
  <c r="AB216" i="1"/>
  <c r="AD216" i="1"/>
  <c r="X216" i="1"/>
  <c r="R250" i="1"/>
  <c r="R49" i="1" s="1"/>
  <c r="R99" i="1" s="1"/>
  <c r="R328" i="1"/>
  <c r="R50" i="1" s="1"/>
  <c r="R100" i="1" s="1"/>
  <c r="J250" i="1"/>
  <c r="J49" i="1" s="1"/>
  <c r="J99" i="1" s="1"/>
  <c r="J328" i="1"/>
  <c r="J50" i="1" s="1"/>
  <c r="J100" i="1" s="1"/>
  <c r="AK137" i="1"/>
  <c r="AK330" i="1" s="1"/>
  <c r="U95" i="1"/>
  <c r="U48" i="1"/>
  <c r="AH87" i="1"/>
  <c r="AH29" i="1"/>
  <c r="AA95" i="1"/>
  <c r="AA48" i="1"/>
  <c r="AJ87" i="1"/>
  <c r="AJ29" i="1"/>
  <c r="AI89" i="1"/>
  <c r="AI31" i="1"/>
  <c r="AD95" i="1"/>
  <c r="AD48" i="1"/>
  <c r="Y95" i="1"/>
  <c r="Y48" i="1"/>
  <c r="AK82" i="1"/>
  <c r="AL22" i="1"/>
  <c r="AK27" i="1"/>
  <c r="V95" i="1"/>
  <c r="V48" i="1"/>
  <c r="AF91" i="1"/>
  <c r="AF33" i="1"/>
  <c r="AE93" i="1"/>
  <c r="AE35" i="1"/>
  <c r="X95" i="1"/>
  <c r="X48" i="1"/>
  <c r="AG89" i="1"/>
  <c r="AG31" i="1"/>
  <c r="Z95" i="1"/>
  <c r="Z48" i="1"/>
  <c r="AC95" i="1"/>
  <c r="AC48" i="1"/>
  <c r="AF216" i="1" l="1"/>
  <c r="AG216" i="1" s="1"/>
  <c r="AH216" i="1" s="1"/>
  <c r="AJ216" i="1" s="1"/>
  <c r="AL137" i="1"/>
  <c r="G328" i="1"/>
  <c r="G250" i="1"/>
  <c r="S217" i="1"/>
  <c r="S331" i="1" s="1"/>
  <c r="Y217" i="1"/>
  <c r="Y331" i="1" s="1"/>
  <c r="AD217" i="1"/>
  <c r="V217" i="1"/>
  <c r="V331" i="1" s="1"/>
  <c r="T217" i="1"/>
  <c r="T331" i="1" s="1"/>
  <c r="W217" i="1"/>
  <c r="W331" i="1" s="1"/>
  <c r="X217" i="1"/>
  <c r="X331" i="1" s="1"/>
  <c r="AA217" i="1"/>
  <c r="U217" i="1"/>
  <c r="Z217" i="1"/>
  <c r="Z331" i="1" s="1"/>
  <c r="AC217" i="1"/>
  <c r="AC331" i="1" s="1"/>
  <c r="G331" i="1"/>
  <c r="AB217" i="1"/>
  <c r="AB331" i="1" s="1"/>
  <c r="L250" i="1"/>
  <c r="L49" i="1" s="1"/>
  <c r="L99" i="1" s="1"/>
  <c r="L328" i="1"/>
  <c r="L50" i="1" s="1"/>
  <c r="L100" i="1" s="1"/>
  <c r="L331" i="1"/>
  <c r="AF93" i="1"/>
  <c r="AF35" i="1"/>
  <c r="AH89" i="1"/>
  <c r="AH31" i="1"/>
  <c r="AI91" i="1"/>
  <c r="AI33" i="1"/>
  <c r="AJ89" i="1"/>
  <c r="AJ31" i="1"/>
  <c r="AE95" i="1"/>
  <c r="AE48" i="1"/>
  <c r="AG91" i="1"/>
  <c r="AG33" i="1"/>
  <c r="AK87" i="1"/>
  <c r="AL27" i="1"/>
  <c r="AK29" i="1"/>
  <c r="AI216" i="1" l="1"/>
  <c r="AK216" i="1" s="1"/>
  <c r="AL216" i="1" s="1"/>
  <c r="AD331" i="1"/>
  <c r="AE217" i="1"/>
  <c r="U331" i="1"/>
  <c r="AA331" i="1"/>
  <c r="G49" i="1"/>
  <c r="G99" i="1" s="1"/>
  <c r="T250" i="1"/>
  <c r="V250" i="1"/>
  <c r="U250" i="1"/>
  <c r="AE250" i="1" s="1"/>
  <c r="S250" i="1"/>
  <c r="W250" i="1"/>
  <c r="Z250" i="1"/>
  <c r="Y250" i="1"/>
  <c r="AC250" i="1"/>
  <c r="AD250" i="1"/>
  <c r="AA250" i="1"/>
  <c r="AB250" i="1"/>
  <c r="X250" i="1"/>
  <c r="G50" i="1"/>
  <c r="G100" i="1" s="1"/>
  <c r="S328" i="1"/>
  <c r="V328" i="1"/>
  <c r="W328" i="1"/>
  <c r="AC328" i="1"/>
  <c r="AA328" i="1"/>
  <c r="AB328" i="1"/>
  <c r="X328" i="1"/>
  <c r="T328" i="1"/>
  <c r="U328" i="1"/>
  <c r="AE328" i="1" s="1"/>
  <c r="Z328" i="1"/>
  <c r="AD328" i="1"/>
  <c r="Y328" i="1"/>
  <c r="AK89" i="1"/>
  <c r="AL29" i="1"/>
  <c r="AK31" i="1"/>
  <c r="AJ91" i="1"/>
  <c r="AJ33" i="1"/>
  <c r="AI93" i="1"/>
  <c r="AI35" i="1"/>
  <c r="AG93" i="1"/>
  <c r="AG35" i="1"/>
  <c r="AH91" i="1"/>
  <c r="AH33" i="1"/>
  <c r="AF95" i="1"/>
  <c r="AF48" i="1"/>
  <c r="AF250" i="1" l="1"/>
  <c r="AI250" i="1" s="1"/>
  <c r="U49" i="1"/>
  <c r="U99" i="1" s="1"/>
  <c r="S49" i="1"/>
  <c r="S99" i="1" s="1"/>
  <c r="X49" i="1"/>
  <c r="X99" i="1" s="1"/>
  <c r="V49" i="1"/>
  <c r="V99" i="1" s="1"/>
  <c r="W49" i="1"/>
  <c r="W99" i="1" s="1"/>
  <c r="AC49" i="1"/>
  <c r="AC99" i="1" s="1"/>
  <c r="AB49" i="1"/>
  <c r="AB99" i="1" s="1"/>
  <c r="Y49" i="1"/>
  <c r="Y99" i="1" s="1"/>
  <c r="AD49" i="1"/>
  <c r="AD99" i="1" s="1"/>
  <c r="Z49" i="1"/>
  <c r="Z99" i="1" s="1"/>
  <c r="T49" i="1"/>
  <c r="T99" i="1" s="1"/>
  <c r="AA49" i="1"/>
  <c r="AA99" i="1" s="1"/>
  <c r="S50" i="1"/>
  <c r="S100" i="1" s="1"/>
  <c r="AD50" i="1"/>
  <c r="AD100" i="1" s="1"/>
  <c r="Y50" i="1"/>
  <c r="Y100" i="1" s="1"/>
  <c r="W50" i="1"/>
  <c r="W100" i="1" s="1"/>
  <c r="T50" i="1"/>
  <c r="T100" i="1" s="1"/>
  <c r="U50" i="1"/>
  <c r="U100" i="1" s="1"/>
  <c r="X50" i="1"/>
  <c r="X100" i="1" s="1"/>
  <c r="V50" i="1"/>
  <c r="V100" i="1" s="1"/>
  <c r="AC50" i="1"/>
  <c r="AC100" i="1" s="1"/>
  <c r="AB50" i="1"/>
  <c r="AB100" i="1" s="1"/>
  <c r="Z50" i="1"/>
  <c r="Z100" i="1" s="1"/>
  <c r="AA50" i="1"/>
  <c r="AA100" i="1" s="1"/>
  <c r="AF217" i="1"/>
  <c r="AI217" i="1" s="1"/>
  <c r="AI331" i="1" s="1"/>
  <c r="AE331" i="1"/>
  <c r="AF328" i="1"/>
  <c r="AI328" i="1" s="1"/>
  <c r="AG250" i="1"/>
  <c r="AJ93" i="1"/>
  <c r="AJ35" i="1"/>
  <c r="AI95" i="1"/>
  <c r="AI48" i="1"/>
  <c r="AH93" i="1"/>
  <c r="AH35" i="1"/>
  <c r="AK91" i="1"/>
  <c r="AK33" i="1"/>
  <c r="AL31" i="1"/>
  <c r="AG95" i="1"/>
  <c r="AG48" i="1"/>
  <c r="AG328" i="1" l="1"/>
  <c r="AG217" i="1"/>
  <c r="AF331" i="1"/>
  <c r="AE50" i="1"/>
  <c r="AE100" i="1" s="1"/>
  <c r="AE49" i="1"/>
  <c r="AE99" i="1" s="1"/>
  <c r="AH328" i="1"/>
  <c r="AJ328" i="1" s="1"/>
  <c r="AK328" i="1" s="1"/>
  <c r="AL328" i="1" s="1"/>
  <c r="AF50" i="1"/>
  <c r="AF100" i="1" s="1"/>
  <c r="AH250" i="1"/>
  <c r="AJ250" i="1" s="1"/>
  <c r="AK250" i="1" s="1"/>
  <c r="AL250" i="1" s="1"/>
  <c r="AH95" i="1"/>
  <c r="AH48" i="1"/>
  <c r="AJ95" i="1"/>
  <c r="AJ48" i="1"/>
  <c r="AK93" i="1"/>
  <c r="AK35" i="1"/>
  <c r="AL33" i="1"/>
  <c r="AF49" i="1" l="1"/>
  <c r="AF99" i="1" s="1"/>
  <c r="AG50" i="1"/>
  <c r="AG100" i="1" s="1"/>
  <c r="AI50" i="1"/>
  <c r="AI100" i="1" s="1"/>
  <c r="AH217" i="1"/>
  <c r="AG331" i="1"/>
  <c r="AI49" i="1"/>
  <c r="AI99" i="1" s="1"/>
  <c r="AK95" i="1"/>
  <c r="AL35" i="1"/>
  <c r="AK48" i="1"/>
  <c r="AG49" i="1" l="1"/>
  <c r="AG99" i="1" s="1"/>
  <c r="AJ217" i="1"/>
  <c r="AH331" i="1"/>
  <c r="AH50" i="1"/>
  <c r="AH100" i="1" s="1"/>
  <c r="AH49" i="1"/>
  <c r="AH99" i="1" s="1"/>
  <c r="AJ50" i="1" l="1"/>
  <c r="AJ100" i="1" s="1"/>
  <c r="AJ49" i="1"/>
  <c r="AJ99" i="1" s="1"/>
  <c r="AK217" i="1"/>
  <c r="AJ331" i="1"/>
  <c r="AL217" i="1" l="1"/>
  <c r="AK331" i="1"/>
  <c r="AK49" i="1"/>
  <c r="AK99" i="1" s="1"/>
  <c r="AK50" i="1"/>
  <c r="AK100" i="1" s="1"/>
  <c r="AL50" i="1" l="1"/>
  <c r="AL49" i="1"/>
  <c r="N46" i="11" l="1"/>
  <c r="O46" i="11" l="1"/>
  <c r="P46" i="11" l="1"/>
  <c r="Q46" i="11" l="1"/>
  <c r="R46" i="1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  <comment ref="G15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Revalue เงินให้ Deltalab กู้เป็น EUR -&gt; ไม่คิด EBITDA &amp; Core Profit (แต่คิด OPAT)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  <comment ref="G154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Revalue Earn-out Duy Tan -&gt; ไม่คิด EBITDA, OPAT &amp; Core Profit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radayusy</author>
  </authors>
  <commentList>
    <comment ref="C120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ไม่รวม Depre - Admin</t>
        </r>
      </text>
    </comment>
    <comment ref="C121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ไม่รวม Depre - Mkt</t>
        </r>
      </text>
    </comment>
    <comment ref="C123" authorId="0" shapeId="0" xr:uid="{00000000-0006-0000-0A00-000003000000}">
      <text>
        <r>
          <rPr>
            <b/>
            <sz val="9"/>
            <color indexed="81"/>
            <rFont val="Tahoma"/>
            <family val="2"/>
          </rPr>
          <t>ไม่รวม Extra ที่ไม่คิด EBITDA</t>
        </r>
      </text>
    </comment>
  </commentList>
</comments>
</file>

<file path=xl/sharedStrings.xml><?xml version="1.0" encoding="utf-8"?>
<sst xmlns="http://schemas.openxmlformats.org/spreadsheetml/2006/main" count="8031" uniqueCount="470">
  <si>
    <t>Thai Containers Flexible Packaging Co.,Ltd. : TCFP</t>
  </si>
  <si>
    <t xml:space="preserve">Tax Rate for OPAT/Core PL Calculation </t>
  </si>
  <si>
    <t xml:space="preserve">PROGRAM STATEMENT </t>
  </si>
  <si>
    <t>CURRENT MONTH</t>
  </si>
  <si>
    <t>YEAR TO DATE</t>
  </si>
  <si>
    <t>THIS YEAR</t>
  </si>
  <si>
    <t>(Thousand Baht)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</si>
  <si>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</si>
  <si>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</si>
  <si>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</si>
  <si>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</si>
  <si>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</si>
  <si>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</si>
  <si>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</si>
  <si>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</si>
  <si>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</si>
  <si>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</si>
  <si>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</si>
  <si>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</si>
  <si>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Jan-Feb</t>
  </si>
  <si>
    <t>Jan-Mar</t>
  </si>
  <si>
    <t>Jan-Apr</t>
  </si>
  <si>
    <t>Jan-May</t>
  </si>
  <si>
    <t>Jan-Jun</t>
  </si>
  <si>
    <t>Jan-Jul</t>
  </si>
  <si>
    <t>Jan-Aug</t>
  </si>
  <si>
    <t>Jan-Sep</t>
  </si>
  <si>
    <t>Jan-Oct</t>
  </si>
  <si>
    <t>Jan-Nov</t>
  </si>
  <si>
    <t>Jan-Dec</t>
  </si>
  <si>
    <t>Q1</t>
  </si>
  <si>
    <t>Q2</t>
  </si>
  <si>
    <t>Q3</t>
  </si>
  <si>
    <t>Q4</t>
  </si>
  <si>
    <t>H1</t>
  </si>
  <si>
    <t>H2</t>
  </si>
  <si>
    <t>Year</t>
  </si>
  <si>
    <t>Check</t>
  </si>
  <si>
    <t>PS01</t>
  </si>
  <si>
    <t>Gross Sales @ Current List Price</t>
  </si>
  <si>
    <t>PS02</t>
  </si>
  <si>
    <t>Normal Sales Discounts</t>
  </si>
  <si>
    <t>PS03</t>
  </si>
  <si>
    <t>Special Sales Discounts</t>
  </si>
  <si>
    <t>PS04</t>
  </si>
  <si>
    <t>Cash Discounts</t>
  </si>
  <si>
    <t>PS05</t>
  </si>
  <si>
    <t>Freight Income</t>
  </si>
  <si>
    <t>PS06</t>
  </si>
  <si>
    <t>Revenue from Sales</t>
  </si>
  <si>
    <t>PS07</t>
  </si>
  <si>
    <t>Direct Selling and Delivery Expenses</t>
  </si>
  <si>
    <t>PS08</t>
  </si>
  <si>
    <t>Net Revenue from Sales</t>
  </si>
  <si>
    <t>PS09</t>
  </si>
  <si>
    <t>Standard Variable Cost of Goods Sold and Cost of Services</t>
  </si>
  <si>
    <t>PS10</t>
  </si>
  <si>
    <t>Contribution at Standard Variable Cost</t>
  </si>
  <si>
    <t>PS11</t>
  </si>
  <si>
    <t>Standard Cost Variance</t>
  </si>
  <si>
    <t>PS12</t>
  </si>
  <si>
    <t>Actual Cost Variance</t>
  </si>
  <si>
    <t>PS13</t>
  </si>
  <si>
    <t>Net Contribution</t>
  </si>
  <si>
    <t>PS14</t>
  </si>
  <si>
    <t>Depreciation and Amortization</t>
  </si>
  <si>
    <t>PS15</t>
  </si>
  <si>
    <t>Factory Overhead Expenses</t>
  </si>
  <si>
    <t>PS16</t>
  </si>
  <si>
    <t>Factory Overhead Adjustment</t>
  </si>
  <si>
    <t>PS17</t>
  </si>
  <si>
    <t>Gross Profit (Loss)</t>
  </si>
  <si>
    <t>PS18</t>
  </si>
  <si>
    <t>Administrative Expenses - General</t>
  </si>
  <si>
    <t>PS19</t>
  </si>
  <si>
    <t>Administrative Expenses - Marketing</t>
  </si>
  <si>
    <t>PS20</t>
  </si>
  <si>
    <t>Gain (Loss) on FX and Derivative</t>
  </si>
  <si>
    <t>PS21</t>
  </si>
  <si>
    <t>Other Income (Expenses)</t>
  </si>
  <si>
    <t>PS22</t>
  </si>
  <si>
    <t>Profit (Loss) before Finance Cost (EBIT)</t>
  </si>
  <si>
    <t>PS23</t>
  </si>
  <si>
    <t>Finance Costs</t>
  </si>
  <si>
    <t>PS24</t>
  </si>
  <si>
    <t>Profit (loss) before income tax (EBT)</t>
  </si>
  <si>
    <t>PS25</t>
  </si>
  <si>
    <t>Tax Expenses</t>
  </si>
  <si>
    <t>PS26</t>
  </si>
  <si>
    <t>Profit (Loss) before Shares of Profit (Loss) of JV and Asso.</t>
  </si>
  <si>
    <t>PS27</t>
  </si>
  <si>
    <t>Shares of Profit (Loss) of Joint Ventures and Associates</t>
  </si>
  <si>
    <t>PS28</t>
  </si>
  <si>
    <t>Profit (Loss) before Non-Controlling Interests</t>
  </si>
  <si>
    <t>PS29</t>
  </si>
  <si>
    <t>Non-Controlling Interests</t>
  </si>
  <si>
    <t>PS30</t>
  </si>
  <si>
    <t>Profit (Loss) for the Period</t>
  </si>
  <si>
    <t>PS31</t>
  </si>
  <si>
    <t>Sales Volume (Report Unit)</t>
  </si>
  <si>
    <t>PS32</t>
  </si>
  <si>
    <t>Production Volume</t>
  </si>
  <si>
    <t>PS33</t>
  </si>
  <si>
    <t>Sale Price Per Unit</t>
  </si>
  <si>
    <t>PS34</t>
  </si>
  <si>
    <t>Net Contribution per Unit</t>
  </si>
  <si>
    <t>PS35</t>
  </si>
  <si>
    <t>% Net Contribution on Sales</t>
  </si>
  <si>
    <t>PS36</t>
  </si>
  <si>
    <t>EBITDA from Operations</t>
  </si>
  <si>
    <t>PS37</t>
  </si>
  <si>
    <t>% EBITDA On Sales</t>
  </si>
  <si>
    <t>PS38</t>
  </si>
  <si>
    <t>Operating Assets</t>
  </si>
  <si>
    <t>PS39</t>
  </si>
  <si>
    <t>% EBITDA On Operating Assets</t>
  </si>
  <si>
    <t>PS40</t>
  </si>
  <si>
    <t>Total Assets (At Net Book Value)</t>
  </si>
  <si>
    <t>PS41</t>
  </si>
  <si>
    <t>% EBITDA On Total Assets</t>
  </si>
  <si>
    <t>PS42</t>
  </si>
  <si>
    <t>EBITDA includes Dividend from Asso.</t>
  </si>
  <si>
    <t>PS43</t>
  </si>
  <si>
    <t>Return on Net Sales  (%)</t>
  </si>
  <si>
    <t>PS44</t>
  </si>
  <si>
    <t>Operating Profit After Tax (OPAT)</t>
  </si>
  <si>
    <t>PS45</t>
  </si>
  <si>
    <t>Core Profit</t>
  </si>
  <si>
    <t>PS46</t>
  </si>
  <si>
    <t>Variable Cost (Baht/Ton) : Sign (+)</t>
  </si>
  <si>
    <t>(Baht/Unit)</t>
  </si>
  <si>
    <t>B/T01</t>
  </si>
  <si>
    <t>B/T02</t>
  </si>
  <si>
    <t>B/T03</t>
  </si>
  <si>
    <t>B/T04</t>
  </si>
  <si>
    <t>B/T05</t>
  </si>
  <si>
    <t>B/T06</t>
  </si>
  <si>
    <t>B/T07</t>
  </si>
  <si>
    <t>B/T08</t>
  </si>
  <si>
    <t>B/T09</t>
  </si>
  <si>
    <t>B/T10</t>
  </si>
  <si>
    <t>B/T11</t>
  </si>
  <si>
    <t>B/T12</t>
  </si>
  <si>
    <t>B/T13</t>
  </si>
  <si>
    <t>B/T14</t>
  </si>
  <si>
    <t>B/T15</t>
  </si>
  <si>
    <t>B/T16</t>
  </si>
  <si>
    <t>B/T17</t>
  </si>
  <si>
    <t>B/T18</t>
  </si>
  <si>
    <t>B/T19</t>
  </si>
  <si>
    <t>B/T20</t>
  </si>
  <si>
    <t>B/T21</t>
  </si>
  <si>
    <t>B/T22</t>
  </si>
  <si>
    <t>B/T23</t>
  </si>
  <si>
    <t>B/T24</t>
  </si>
  <si>
    <t>B/T25</t>
  </si>
  <si>
    <t>B/T26</t>
  </si>
  <si>
    <t>B/T27</t>
  </si>
  <si>
    <t>B/T28</t>
  </si>
  <si>
    <t>B/T29</t>
  </si>
  <si>
    <t>B/T30</t>
  </si>
  <si>
    <t>B/T31</t>
  </si>
  <si>
    <t>B/T32</t>
  </si>
  <si>
    <t>B/T33</t>
  </si>
  <si>
    <t>B/T34</t>
  </si>
  <si>
    <t>B/T35</t>
  </si>
  <si>
    <t>EBITDA TO PROFIT</t>
  </si>
  <si>
    <t>Gain Sign (+) / Loss Sign (-)</t>
  </si>
  <si>
    <t>RC01</t>
  </si>
  <si>
    <t>Net contribution</t>
  </si>
  <si>
    <t>FOH</t>
  </si>
  <si>
    <t>RC02</t>
  </si>
  <si>
    <t xml:space="preserve">GA </t>
  </si>
  <si>
    <t>RC03</t>
  </si>
  <si>
    <t>MKT</t>
  </si>
  <si>
    <t>RC04</t>
  </si>
  <si>
    <t>G(L</t>
  </si>
  <si>
    <t>RC05</t>
  </si>
  <si>
    <t>OTH</t>
  </si>
  <si>
    <t>RC06</t>
  </si>
  <si>
    <t>RC07</t>
  </si>
  <si>
    <t>RC08</t>
  </si>
  <si>
    <t>RC09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</si>
  <si>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</si>
  <si>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</si>
  <si>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</si>
  <si>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</si>
  <si>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</si>
  <si>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</si>
  <si>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</si>
  <si>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</si>
  <si>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</si>
  <si>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</si>
  <si>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Others</t>
  </si>
  <si>
    <t>RC20</t>
  </si>
  <si>
    <t>EBITDA for Operations</t>
  </si>
  <si>
    <t>RC21</t>
  </si>
  <si>
    <t>Depreciation - FOH</t>
  </si>
  <si>
    <t>RC22</t>
  </si>
  <si>
    <t>Depreciation - GA</t>
  </si>
  <si>
    <t>RC23</t>
  </si>
  <si>
    <t>Depreciation - MKT</t>
  </si>
  <si>
    <t>RC24</t>
  </si>
  <si>
    <t>RC25</t>
  </si>
  <si>
    <t>RC26</t>
  </si>
  <si>
    <t>RC27</t>
  </si>
  <si>
    <t>Share of Profit (Loss) of Joint Ventures and Associates</t>
  </si>
  <si>
    <t>RC28</t>
  </si>
  <si>
    <t>RC29</t>
  </si>
  <si>
    <t>RC30</t>
  </si>
  <si>
    <t>RC31</t>
  </si>
  <si>
    <t>RC32</t>
  </si>
  <si>
    <r>
      <t xml:space="preserve">Non-Recurring Items </t>
    </r>
    <r>
      <rPr>
        <b/>
        <u/>
        <sz val="11"/>
        <color rgb="FF0070C0"/>
        <rFont val="Arial"/>
        <family val="2"/>
      </rPr>
      <t>(Sign Performance)</t>
    </r>
    <r>
      <rPr>
        <b/>
        <u/>
        <sz val="11"/>
        <rFont val="Arial"/>
        <family val="2"/>
      </rPr>
      <t>:</t>
    </r>
  </si>
  <si>
    <t>RC33</t>
  </si>
  <si>
    <t>GA : Transaction Cost</t>
  </si>
  <si>
    <t>RC34</t>
  </si>
  <si>
    <t>GA : Investment - Related Items (Excluded Transaction Cost)</t>
  </si>
  <si>
    <t>RC35</t>
  </si>
  <si>
    <t>GA : Land rent/Consultant Fee (UPPC)</t>
  </si>
  <si>
    <t>RC36</t>
  </si>
  <si>
    <t>GA : Ceased Operation - Related Items</t>
  </si>
  <si>
    <t>RC37</t>
  </si>
  <si>
    <t>G(L) FX : G(L) on Investment - Related Items</t>
  </si>
  <si>
    <t>RC38</t>
  </si>
  <si>
    <t>G(L) FX : G(L) on FX Derivative and Revalue from Loan</t>
  </si>
  <si>
    <t>RC39</t>
  </si>
  <si>
    <t>G(L) FX : G(L) on FV Investment - Debt Instrument FVTPL</t>
  </si>
  <si>
    <t>RC40</t>
  </si>
  <si>
    <t>OTH Inc (Exp) : Idle cost</t>
  </si>
  <si>
    <t>RC41</t>
  </si>
  <si>
    <t>OTH Inc (Exp) : G(L) on Sale of Land</t>
  </si>
  <si>
    <t>RC42</t>
  </si>
  <si>
    <t>OTH Inc (Exp) : G(L) on Sale of Fixed Assets</t>
  </si>
  <si>
    <t>RC43</t>
  </si>
  <si>
    <t>OTH Inc (Exp) : (Loss) on Impair Assets / Gain on reversal</t>
  </si>
  <si>
    <t>RC44</t>
  </si>
  <si>
    <t>OTH Inc (Exp) : Adjust Utilities &amp; Semi FG</t>
  </si>
  <si>
    <t>RC45</t>
  </si>
  <si>
    <t>OTH Inc (Exp) : Sales and Lease back / Operating Lease</t>
  </si>
  <si>
    <t>RC46</t>
  </si>
  <si>
    <t>OTH Inc (Exp) : G(L) from Lease Modoification (ROU)</t>
  </si>
  <si>
    <t>RC47</t>
  </si>
  <si>
    <t>OTH Inc (Exp) : G(L) from Ceased Operation</t>
  </si>
  <si>
    <t>RC48</t>
  </si>
  <si>
    <t>OTH Inc (Exp) : Inc (Exp) from Emp Benefit Adj. (Org. Restructuring)</t>
  </si>
  <si>
    <t>RC49</t>
  </si>
  <si>
    <t>OTH Inc (Exp) : WHT on Dividend Income</t>
  </si>
  <si>
    <t>RC50</t>
  </si>
  <si>
    <t>OTH Inc (Exp) : Gains on Land Expropriation</t>
  </si>
  <si>
    <t>RC51</t>
  </si>
  <si>
    <t>OTH Inc (Exp) : Impact from the First-Time Adoption TFRS</t>
  </si>
  <si>
    <t>RC52</t>
  </si>
  <si>
    <t>OTH Inc (Exp) : Inc (Exp) Restructuring or Arising from SCG Policies</t>
  </si>
  <si>
    <t>RC53</t>
  </si>
  <si>
    <t>OTH Inc (Exp) : G(L) on Sales, Write off Intangible assets (under development)</t>
  </si>
  <si>
    <t>RC54</t>
  </si>
  <si>
    <t>OTH Inc (Exp) : Dividend Income from Other Companies</t>
  </si>
  <si>
    <t/>
  </si>
  <si>
    <t>RC55</t>
  </si>
  <si>
    <t>RC56</t>
  </si>
  <si>
    <t>RC57</t>
  </si>
  <si>
    <t>RC58</t>
  </si>
  <si>
    <t>RC59</t>
  </si>
  <si>
    <t>RC60</t>
  </si>
  <si>
    <t>RC61</t>
  </si>
  <si>
    <t>RC62</t>
  </si>
  <si>
    <t>RC63</t>
  </si>
  <si>
    <t>RC64</t>
  </si>
  <si>
    <t>RC65</t>
  </si>
  <si>
    <t>RC66</t>
  </si>
  <si>
    <t>RC67</t>
  </si>
  <si>
    <t>RC68</t>
  </si>
  <si>
    <t>RC69</t>
  </si>
  <si>
    <t>RC70</t>
  </si>
  <si>
    <t>RC71</t>
  </si>
  <si>
    <t>RC72</t>
  </si>
  <si>
    <t>RC73</t>
  </si>
  <si>
    <t>RC74</t>
  </si>
  <si>
    <t>RC75</t>
  </si>
  <si>
    <t>RC76</t>
  </si>
  <si>
    <t>RC77</t>
  </si>
  <si>
    <t>RC78</t>
  </si>
  <si>
    <t>RC79</t>
  </si>
  <si>
    <t>RC80</t>
  </si>
  <si>
    <t>RC81</t>
  </si>
  <si>
    <t>RC82</t>
  </si>
  <si>
    <t>RC83</t>
  </si>
  <si>
    <t>RC84</t>
  </si>
  <si>
    <t>RC85</t>
  </si>
  <si>
    <t>RC86</t>
  </si>
  <si>
    <t>RC87</t>
  </si>
  <si>
    <t>RC88</t>
  </si>
  <si>
    <t>RC89</t>
  </si>
  <si>
    <t>RC90</t>
  </si>
  <si>
    <t>RC91</t>
  </si>
  <si>
    <t>RC92</t>
  </si>
  <si>
    <t>RC93</t>
  </si>
  <si>
    <t>RC94</t>
  </si>
  <si>
    <t>RC95</t>
  </si>
  <si>
    <t>RC96</t>
  </si>
  <si>
    <t>RC97</t>
  </si>
  <si>
    <t>RC98</t>
  </si>
  <si>
    <t>RC99</t>
  </si>
  <si>
    <t xml:space="preserve"> - Other Adjust</t>
  </si>
  <si>
    <t>RC100</t>
  </si>
  <si>
    <t>Net Profit After Tax (NPAT)</t>
  </si>
  <si>
    <t>RC101</t>
  </si>
  <si>
    <t>Adjust Key Items (Net Tax, NCI) :</t>
  </si>
  <si>
    <t>RC102</t>
  </si>
  <si>
    <t>RC103</t>
  </si>
  <si>
    <t>RC104</t>
  </si>
  <si>
    <t>RC105</t>
  </si>
  <si>
    <t>RC106</t>
  </si>
  <si>
    <t>RC107</t>
  </si>
  <si>
    <t>RC108</t>
  </si>
  <si>
    <t>RC109</t>
  </si>
  <si>
    <t>RC110</t>
  </si>
  <si>
    <t>RC111</t>
  </si>
  <si>
    <t>TAX : Restructuring</t>
  </si>
  <si>
    <t>RC112</t>
  </si>
  <si>
    <t>TAX : Regulation</t>
  </si>
  <si>
    <t>RC113</t>
  </si>
  <si>
    <t>RC114</t>
  </si>
  <si>
    <t>RC115</t>
  </si>
  <si>
    <t>RC116</t>
  </si>
  <si>
    <t>RC117</t>
  </si>
  <si>
    <t>RC118</t>
  </si>
  <si>
    <t>RC119</t>
  </si>
  <si>
    <t>RC120</t>
  </si>
  <si>
    <t>RC121</t>
  </si>
  <si>
    <t>RC122</t>
  </si>
  <si>
    <t>RC123</t>
  </si>
  <si>
    <t>RC124</t>
  </si>
  <si>
    <t>RC125</t>
  </si>
  <si>
    <t>RC126</t>
  </si>
  <si>
    <t>RC127</t>
  </si>
  <si>
    <t>RC128</t>
  </si>
  <si>
    <t>RC129</t>
  </si>
  <si>
    <t>RC130</t>
  </si>
  <si>
    <t>RC131</t>
  </si>
  <si>
    <t>RC134</t>
  </si>
  <si>
    <t>Total Adjust Key Items for OPAT</t>
  </si>
  <si>
    <t>RC135</t>
  </si>
  <si>
    <t>RC136</t>
  </si>
  <si>
    <t>1.1</t>
  </si>
  <si>
    <t>RC137</t>
  </si>
  <si>
    <t>1.1) FX : G/(L) FX and Derivative on Loan</t>
  </si>
  <si>
    <t>1.2</t>
  </si>
  <si>
    <t>RC138</t>
  </si>
  <si>
    <t>1.2) FX : G/(L) FX from Investment</t>
  </si>
  <si>
    <t>1.3</t>
  </si>
  <si>
    <t>RC139</t>
  </si>
  <si>
    <t>1.3) FX : G/(L) from FV Invest in Debt Instrument</t>
  </si>
  <si>
    <t>RC140</t>
  </si>
  <si>
    <t>RC141</t>
  </si>
  <si>
    <t>RC142</t>
  </si>
  <si>
    <t>RC143</t>
  </si>
  <si>
    <t>RC144</t>
  </si>
  <si>
    <t>RC145</t>
  </si>
  <si>
    <t>RC146</t>
  </si>
  <si>
    <t>RC147</t>
  </si>
  <si>
    <t>RC148</t>
  </si>
  <si>
    <t>RC149</t>
  </si>
  <si>
    <t>RC150</t>
  </si>
  <si>
    <t>RC151</t>
  </si>
  <si>
    <t>2.1</t>
  </si>
  <si>
    <t>RC152</t>
  </si>
  <si>
    <t>2.1) Restructurings : WHT on Dividend Income</t>
  </si>
  <si>
    <t>2.2</t>
  </si>
  <si>
    <t>RC153</t>
  </si>
  <si>
    <t>2.2) Restructurings : Tax from Impair Investment</t>
  </si>
  <si>
    <t>2.3</t>
  </si>
  <si>
    <t>RC154</t>
  </si>
  <si>
    <t>2.3) Restructurings : Emp Benefit Adj. (Org. Restructuring)</t>
  </si>
  <si>
    <t>RC155</t>
  </si>
  <si>
    <t>RC156</t>
  </si>
  <si>
    <t>RC157</t>
  </si>
  <si>
    <t>RC158</t>
  </si>
  <si>
    <t>RC159</t>
  </si>
  <si>
    <t>RC160</t>
  </si>
  <si>
    <t>RC161</t>
  </si>
  <si>
    <t>RC162</t>
  </si>
  <si>
    <t>RC163</t>
  </si>
  <si>
    <t>RC164</t>
  </si>
  <si>
    <t>RC165</t>
  </si>
  <si>
    <t>RC166</t>
  </si>
  <si>
    <t>3.1</t>
  </si>
  <si>
    <t>RC167</t>
  </si>
  <si>
    <t>3.1) Regulations : Adj. Tax</t>
  </si>
  <si>
    <t>RC168</t>
  </si>
  <si>
    <t>RC169</t>
  </si>
  <si>
    <t>RC170</t>
  </si>
  <si>
    <t>RC171</t>
  </si>
  <si>
    <t>RC172</t>
  </si>
  <si>
    <t>RC173</t>
  </si>
  <si>
    <t>RC174</t>
  </si>
  <si>
    <t>RC175</t>
  </si>
  <si>
    <t>RC176</t>
  </si>
  <si>
    <t>RC177</t>
  </si>
  <si>
    <t>RC178</t>
  </si>
  <si>
    <t>RC179</t>
  </si>
  <si>
    <t>RC180</t>
  </si>
  <si>
    <t>RC181</t>
  </si>
  <si>
    <t>4.1</t>
  </si>
  <si>
    <t>RC182</t>
  </si>
  <si>
    <t>4.1) M&amp;P : Transaction Cost</t>
  </si>
  <si>
    <t>RC183</t>
  </si>
  <si>
    <t>RC184</t>
  </si>
  <si>
    <t>RC185</t>
  </si>
  <si>
    <t>RC186</t>
  </si>
  <si>
    <t>RC187</t>
  </si>
  <si>
    <t>RC188</t>
  </si>
  <si>
    <t>RC189</t>
  </si>
  <si>
    <t>RC190</t>
  </si>
  <si>
    <t>RC191</t>
  </si>
  <si>
    <t>RC192</t>
  </si>
  <si>
    <t>RC193</t>
  </si>
  <si>
    <t>RC194</t>
  </si>
  <si>
    <t>RC195</t>
  </si>
  <si>
    <t>RC196</t>
  </si>
  <si>
    <t>5.1</t>
  </si>
  <si>
    <t>RC197</t>
  </si>
  <si>
    <t>5.1) Impairment : Impairment Fixed Asset</t>
  </si>
  <si>
    <t>5.2</t>
  </si>
  <si>
    <t>RC198</t>
  </si>
  <si>
    <t>5.2) Impairment : Impairment Inventory</t>
  </si>
  <si>
    <t>RC199</t>
  </si>
  <si>
    <t>RC200</t>
  </si>
  <si>
    <t>RC201</t>
  </si>
  <si>
    <t>RC202</t>
  </si>
  <si>
    <t>RC203</t>
  </si>
  <si>
    <t>RC204</t>
  </si>
  <si>
    <t>RC205</t>
  </si>
  <si>
    <t>RC206</t>
  </si>
  <si>
    <t>RC207</t>
  </si>
  <si>
    <t>RC208</t>
  </si>
  <si>
    <t>RC209</t>
  </si>
  <si>
    <t>RC210</t>
  </si>
  <si>
    <t>RC211</t>
  </si>
  <si>
    <t>RC212</t>
  </si>
  <si>
    <t>Total Adjust Key Items for Core Profit</t>
  </si>
  <si>
    <t>RC213</t>
  </si>
  <si>
    <t>Check EBITDA</t>
  </si>
  <si>
    <t>Check NPAT</t>
  </si>
  <si>
    <t>SCGP-T Plastics Company Limited</t>
  </si>
  <si>
    <t>SCGP Rigid Plastics Company Limited : SCGPRP</t>
  </si>
  <si>
    <t>Non-Recurring Items (Sign Performance):</t>
  </si>
  <si>
    <t>International Healthcare Packaging Co.,Ltd. : IHP</t>
  </si>
  <si>
    <t>FOH Adjustment</t>
  </si>
  <si>
    <t>Income Tax</t>
  </si>
  <si>
    <t>Take Equity</t>
  </si>
  <si>
    <t>NCI</t>
  </si>
  <si>
    <t>Prepack Thailand Co.,LTD</t>
  </si>
  <si>
    <t>PROGRAM STATEMENT 2022</t>
  </si>
  <si>
    <t>Conimex Co.ltd</t>
  </si>
  <si>
    <t>Vexel</t>
  </si>
  <si>
    <t>SCGP Rigid Packaging Solution : SCGPRS</t>
  </si>
  <si>
    <t>Adjust EBITDA Seed</t>
  </si>
  <si>
    <t>OTH Inc (Exp) : Loss from disaster in Indo</t>
  </si>
  <si>
    <t>OTH Inc (Exp) : Cliam for land rent</t>
  </si>
  <si>
    <t>OTH Inc (Exp) : Write off Assets</t>
  </si>
  <si>
    <t>Adjust RE</t>
  </si>
  <si>
    <t>Adjust Earn-Out</t>
  </si>
  <si>
    <t>4.3) M&amp;P : Adjust RE</t>
  </si>
  <si>
    <t>4.4) M&amp;P : Adjust Earn-Out</t>
  </si>
  <si>
    <t>Tin Thanh Packing Joint Stock Company - BATICO</t>
  </si>
  <si>
    <t>Consol Duy Tan</t>
  </si>
  <si>
    <t>TAX : Impair Investment</t>
  </si>
  <si>
    <t>TAX : Change in Corporate Income Tax Rate</t>
  </si>
  <si>
    <t>Deltalab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</si>
</sst>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(* #,##0_);_(* \(#,##0\);_(* &quot;-&quot;_);_(@_)"/>
    <numFmt numFmtId="164" formatCode="_-* #,##0.00_-;\-* #,##0.00_-;_-* &quot;-&quot;??_-;_-@_-"/>
    <numFmt numFmtId="165" formatCode="_-* #,##0_-;\-* #,##0_-;_-* &quot;-&quot;??_-;_-@_-"/>
    <numFmt numFmtId="166" formatCode="#,##0.0;[Red]\-#,##0.0"/>
    <numFmt numFmtId="167" formatCode="#,##0.0_);\(#,##0.0\)"/>
    <numFmt numFmtId="168" formatCode="_(* #,##0_);_(* \(#,##0\);_(* &quot;-&quot;??_);_(@_)"/>
    <numFmt numFmtId="169" formatCode="#,##0.0000;[Red]\-#,##0.0000"/>
    <numFmt numFmtId="170" formatCode="#,##0.0_);[Red]\(#,##0.0\)"/>
    <numFmt numFmtId="171" formatCode="_(* #,##0.0_);_(* \(#,##0.0\);_(* &quot;-&quot;_);_(@_)"/>
  </numFmts>
  <fonts count="26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6"/>
      <name val="AngsanaUPC"/>
      <family val="1"/>
    </font>
    <font>
      <sz val="8"/>
      <color theme="0"/>
      <name val="Arial"/>
      <family val="2"/>
    </font>
    <font>
      <sz val="10"/>
      <color theme="0"/>
      <name val="Arial"/>
      <family val="2"/>
    </font>
    <font>
      <b/>
      <sz val="16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1"/>
      <name val="Arial"/>
      <family val="2"/>
    </font>
    <font>
      <sz val="9"/>
      <color rgb="FFFF000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name val="Arial"/>
      <family val="2"/>
    </font>
    <font>
      <b/>
      <sz val="9"/>
      <color rgb="FFFF0000"/>
      <name val="Arial"/>
      <family val="2"/>
    </font>
    <font>
      <sz val="11"/>
      <color theme="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u/>
      <sz val="11"/>
      <name val="Arial"/>
      <family val="2"/>
    </font>
    <font>
      <b/>
      <u/>
      <sz val="11"/>
      <color rgb="FF0070C0"/>
      <name val="Arial"/>
      <family val="2"/>
    </font>
    <font>
      <sz val="9"/>
      <color theme="0"/>
      <name val="Arial"/>
      <family val="2"/>
    </font>
    <font>
      <b/>
      <sz val="9"/>
      <name val="Arial"/>
      <family val="2"/>
    </font>
    <font>
      <b/>
      <sz val="9"/>
      <color indexed="81"/>
      <name val="Tahoma"/>
      <family val="2"/>
    </font>
    <font>
      <b/>
      <sz val="16"/>
      <color rgb="FFFF0000"/>
      <name val="Arial"/>
      <family val="2"/>
    </font>
    <font>
      <b/>
      <sz val="11"/>
      <color rgb="FF0070C0"/>
      <name val="Arial"/>
      <family val="2"/>
    </font>
    <font>
      <sz val="9"/>
      <name val="Arial"/>
      <family val="2"/>
    </font>
    <font>
      <sz val="9"/>
      <color indexed="81"/>
      <name val="Tahoma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D9"/>
        <bgColor indexed="64"/>
      </patternFill>
    </fill>
    <fill>
      <patternFill patternType="solid">
        <fgColor rgb="FFD9FFF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7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0" fontId="2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453">
    <xf numFmtId="0" fontId="0" fillId="0" borderId="0" xfId="0"/>
    <xf numFmtId="0" fontId="3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5" fillId="0" borderId="0" xfId="2" applyFont="1" applyAlignment="1">
      <alignment horizontal="left" vertical="center"/>
    </xf>
    <xf numFmtId="0" fontId="6" fillId="0" borderId="0" xfId="2" applyFont="1" applyAlignment="1">
      <alignment horizontal="centerContinuous" vertical="center"/>
    </xf>
    <xf numFmtId="165" fontId="6" fillId="0" borderId="0" xfId="3" applyNumberFormat="1" applyFont="1" applyFill="1" applyAlignment="1" applyProtection="1">
      <alignment horizontal="right" vertical="center"/>
    </xf>
    <xf numFmtId="0" fontId="6" fillId="0" borderId="0" xfId="4" applyFont="1"/>
    <xf numFmtId="0" fontId="7" fillId="0" borderId="0" xfId="2" applyFont="1" applyAlignment="1">
      <alignment horizontal="left" vertical="center"/>
    </xf>
    <xf numFmtId="0" fontId="8" fillId="0" borderId="0" xfId="2" applyFont="1" applyAlignment="1">
      <alignment vertical="center"/>
    </xf>
    <xf numFmtId="0" fontId="6" fillId="0" borderId="0" xfId="2" applyFont="1" applyAlignment="1">
      <alignment vertical="center"/>
    </xf>
    <xf numFmtId="165" fontId="6" fillId="0" borderId="0" xfId="3" applyNumberFormat="1" applyFont="1" applyFill="1" applyAlignment="1" applyProtection="1">
      <alignment horizontal="right"/>
    </xf>
    <xf numFmtId="0" fontId="8" fillId="2" borderId="1" xfId="2" applyFont="1" applyFill="1" applyBorder="1" applyAlignment="1">
      <alignment vertical="center"/>
    </xf>
    <xf numFmtId="0" fontId="6" fillId="2" borderId="2" xfId="2" applyFont="1" applyFill="1" applyBorder="1" applyAlignment="1">
      <alignment vertical="center"/>
    </xf>
    <xf numFmtId="0" fontId="6" fillId="2" borderId="3" xfId="2" applyFont="1" applyFill="1" applyBorder="1" applyAlignment="1">
      <alignment vertical="center"/>
    </xf>
    <xf numFmtId="0" fontId="6" fillId="2" borderId="4" xfId="2" applyFont="1" applyFill="1" applyBorder="1" applyAlignment="1">
      <alignment horizontal="centerContinuous" vertical="center"/>
    </xf>
    <xf numFmtId="0" fontId="6" fillId="2" borderId="5" xfId="2" applyFont="1" applyFill="1" applyBorder="1" applyAlignment="1">
      <alignment horizontal="centerContinuous" vertical="center"/>
    </xf>
    <xf numFmtId="0" fontId="6" fillId="3" borderId="6" xfId="2" applyFont="1" applyFill="1" applyBorder="1" applyAlignment="1">
      <alignment horizontal="centerContinuous" vertical="center"/>
    </xf>
    <xf numFmtId="0" fontId="6" fillId="3" borderId="4" xfId="2" applyFont="1" applyFill="1" applyBorder="1" applyAlignment="1">
      <alignment horizontal="centerContinuous" vertical="center"/>
    </xf>
    <xf numFmtId="0" fontId="6" fillId="4" borderId="6" xfId="2" applyFont="1" applyFill="1" applyBorder="1" applyAlignment="1">
      <alignment horizontal="center" vertical="center"/>
    </xf>
    <xf numFmtId="0" fontId="6" fillId="5" borderId="4" xfId="2" applyFont="1" applyFill="1" applyBorder="1" applyAlignment="1">
      <alignment horizontal="centerContinuous" vertical="center"/>
    </xf>
    <xf numFmtId="0" fontId="6" fillId="5" borderId="5" xfId="2" applyFont="1" applyFill="1" applyBorder="1" applyAlignment="1">
      <alignment horizontal="centerContinuous" vertical="center"/>
    </xf>
    <xf numFmtId="0" fontId="8" fillId="2" borderId="7" xfId="2" applyFont="1" applyFill="1" applyBorder="1" applyAlignment="1">
      <alignment horizontal="center" vertical="center"/>
    </xf>
    <xf numFmtId="0" fontId="6" fillId="2" borderId="8" xfId="2" applyFont="1" applyFill="1" applyBorder="1" applyAlignment="1">
      <alignment vertical="center"/>
    </xf>
    <xf numFmtId="0" fontId="6" fillId="2" borderId="9" xfId="2" applyFont="1" applyFill="1" applyBorder="1" applyAlignment="1">
      <alignment vertical="center"/>
    </xf>
    <xf numFmtId="0" fontId="6" fillId="2" borderId="9" xfId="2" applyFont="1" applyFill="1" applyBorder="1" applyAlignment="1">
      <alignment horizontal="center" vertical="center"/>
    </xf>
    <xf numFmtId="0" fontId="6" fillId="2" borderId="10" xfId="2" applyFont="1" applyFill="1" applyBorder="1" applyAlignment="1">
      <alignment horizontal="center" vertical="center"/>
    </xf>
    <xf numFmtId="0" fontId="6" fillId="2" borderId="10" xfId="2" quotePrefix="1" applyFont="1" applyFill="1" applyBorder="1" applyAlignment="1">
      <alignment horizontal="center" vertical="center"/>
    </xf>
    <xf numFmtId="0" fontId="6" fillId="3" borderId="7" xfId="2" applyFont="1" applyFill="1" applyBorder="1" applyAlignment="1">
      <alignment horizontal="center" vertical="center"/>
    </xf>
    <xf numFmtId="0" fontId="6" fillId="3" borderId="10" xfId="2" applyFont="1" applyFill="1" applyBorder="1" applyAlignment="1">
      <alignment horizontal="center" vertical="center"/>
    </xf>
    <xf numFmtId="0" fontId="6" fillId="3" borderId="8" xfId="2" applyFont="1" applyFill="1" applyBorder="1" applyAlignment="1">
      <alignment horizontal="center" vertical="center"/>
    </xf>
    <xf numFmtId="0" fontId="6" fillId="5" borderId="10" xfId="2" applyFont="1" applyFill="1" applyBorder="1" applyAlignment="1">
      <alignment horizontal="center" vertical="center"/>
    </xf>
    <xf numFmtId="164" fontId="9" fillId="6" borderId="0" xfId="3" applyFont="1" applyFill="1" applyAlignment="1" applyProtection="1">
      <alignment horizontal="center" vertical="center"/>
    </xf>
    <xf numFmtId="165" fontId="10" fillId="0" borderId="0" xfId="3" applyNumberFormat="1" applyFont="1" applyFill="1" applyAlignment="1" applyProtection="1">
      <alignment horizontal="center" vertical="center"/>
    </xf>
    <xf numFmtId="37" fontId="12" fillId="0" borderId="11" xfId="2" quotePrefix="1" applyNumberFormat="1" applyFont="1" applyBorder="1" applyAlignment="1">
      <alignment horizontal="left" vertical="center"/>
    </xf>
    <xf numFmtId="37" fontId="6" fillId="0" borderId="0" xfId="2" quotePrefix="1" applyNumberFormat="1" applyFont="1" applyAlignment="1">
      <alignment horizontal="left" vertical="center"/>
    </xf>
    <xf numFmtId="37" fontId="6" fillId="0" borderId="12" xfId="2" quotePrefix="1" applyNumberFormat="1" applyFont="1" applyBorder="1" applyAlignment="1">
      <alignment horizontal="left" vertical="center"/>
    </xf>
    <xf numFmtId="38" fontId="6" fillId="0" borderId="12" xfId="3" applyNumberFormat="1" applyFont="1" applyFill="1" applyBorder="1" applyAlignment="1" applyProtection="1">
      <alignment vertical="center"/>
    </xf>
    <xf numFmtId="38" fontId="6" fillId="0" borderId="13" xfId="3" applyNumberFormat="1" applyFont="1" applyFill="1" applyBorder="1" applyAlignment="1" applyProtection="1">
      <alignment vertical="center"/>
    </xf>
    <xf numFmtId="38" fontId="6" fillId="3" borderId="11" xfId="3" applyNumberFormat="1" applyFont="1" applyFill="1" applyBorder="1" applyAlignment="1" applyProtection="1">
      <alignment vertical="center"/>
    </xf>
    <xf numFmtId="38" fontId="6" fillId="3" borderId="13" xfId="3" applyNumberFormat="1" applyFont="1" applyFill="1" applyBorder="1" applyAlignment="1" applyProtection="1">
      <alignment vertical="center"/>
    </xf>
    <xf numFmtId="38" fontId="6" fillId="3" borderId="0" xfId="3" applyNumberFormat="1" applyFont="1" applyFill="1" applyBorder="1" applyAlignment="1" applyProtection="1">
      <alignment vertical="center"/>
    </xf>
    <xf numFmtId="38" fontId="6" fillId="5" borderId="13" xfId="3" applyNumberFormat="1" applyFont="1" applyFill="1" applyBorder="1" applyAlignment="1" applyProtection="1">
      <alignment vertical="center"/>
    </xf>
    <xf numFmtId="165" fontId="13" fillId="6" borderId="0" xfId="3" applyNumberFormat="1" applyFont="1" applyFill="1" applyProtection="1"/>
    <xf numFmtId="38" fontId="6" fillId="0" borderId="9" xfId="3" applyNumberFormat="1" applyFont="1" applyFill="1" applyBorder="1" applyAlignment="1" applyProtection="1">
      <alignment vertical="center"/>
    </xf>
    <xf numFmtId="38" fontId="6" fillId="0" borderId="10" xfId="3" applyNumberFormat="1" applyFont="1" applyFill="1" applyBorder="1" applyAlignment="1" applyProtection="1">
      <alignment vertical="center"/>
    </xf>
    <xf numFmtId="38" fontId="6" fillId="3" borderId="7" xfId="3" applyNumberFormat="1" applyFont="1" applyFill="1" applyBorder="1" applyAlignment="1" applyProtection="1">
      <alignment vertical="center"/>
    </xf>
    <xf numFmtId="38" fontId="6" fillId="3" borderId="10" xfId="3" applyNumberFormat="1" applyFont="1" applyFill="1" applyBorder="1" applyAlignment="1" applyProtection="1">
      <alignment vertical="center"/>
    </xf>
    <xf numFmtId="38" fontId="6" fillId="3" borderId="8" xfId="3" applyNumberFormat="1" applyFont="1" applyFill="1" applyBorder="1" applyAlignment="1" applyProtection="1">
      <alignment vertical="center"/>
    </xf>
    <xf numFmtId="38" fontId="6" fillId="5" borderId="10" xfId="3" applyNumberFormat="1" applyFont="1" applyFill="1" applyBorder="1" applyAlignment="1" applyProtection="1">
      <alignment vertical="center"/>
    </xf>
    <xf numFmtId="37" fontId="12" fillId="0" borderId="11" xfId="2" quotePrefix="1" applyNumberFormat="1" applyFont="1" applyBorder="1" applyAlignment="1">
      <alignment horizontal="left" vertical="center" indent="1"/>
    </xf>
    <xf numFmtId="38" fontId="6" fillId="7" borderId="12" xfId="3" applyNumberFormat="1" applyFont="1" applyFill="1" applyBorder="1" applyAlignment="1" applyProtection="1">
      <alignment vertical="center"/>
    </xf>
    <xf numFmtId="38" fontId="6" fillId="7" borderId="13" xfId="3" applyNumberFormat="1" applyFont="1" applyFill="1" applyBorder="1" applyAlignment="1" applyProtection="1">
      <alignment vertical="center"/>
    </xf>
    <xf numFmtId="0" fontId="12" fillId="0" borderId="11" xfId="2" quotePrefix="1" applyFont="1" applyBorder="1" applyAlignment="1">
      <alignment horizontal="left" vertical="center"/>
    </xf>
    <xf numFmtId="0" fontId="6" fillId="0" borderId="0" xfId="2" quotePrefix="1" applyFont="1" applyAlignment="1">
      <alignment horizontal="left" vertical="center"/>
    </xf>
    <xf numFmtId="0" fontId="6" fillId="0" borderId="12" xfId="2" quotePrefix="1" applyFont="1" applyBorder="1" applyAlignment="1">
      <alignment horizontal="left" vertical="center"/>
    </xf>
    <xf numFmtId="37" fontId="6" fillId="0" borderId="0" xfId="2" applyNumberFormat="1" applyFont="1" applyAlignment="1">
      <alignment horizontal="left" vertical="center"/>
    </xf>
    <xf numFmtId="37" fontId="6" fillId="0" borderId="12" xfId="2" applyNumberFormat="1" applyFont="1" applyBorder="1" applyAlignment="1">
      <alignment horizontal="left" vertical="center"/>
    </xf>
    <xf numFmtId="38" fontId="6" fillId="0" borderId="3" xfId="3" applyNumberFormat="1" applyFont="1" applyFill="1" applyBorder="1" applyAlignment="1" applyProtection="1">
      <alignment vertical="center"/>
    </xf>
    <xf numFmtId="38" fontId="6" fillId="0" borderId="14" xfId="3" applyNumberFormat="1" applyFont="1" applyFill="1" applyBorder="1" applyAlignment="1" applyProtection="1">
      <alignment vertical="center"/>
    </xf>
    <xf numFmtId="38" fontId="6" fillId="3" borderId="1" xfId="3" applyNumberFormat="1" applyFont="1" applyFill="1" applyBorder="1" applyAlignment="1" applyProtection="1">
      <alignment vertical="center"/>
    </xf>
    <xf numFmtId="38" fontId="6" fillId="3" borderId="14" xfId="3" applyNumberFormat="1" applyFont="1" applyFill="1" applyBorder="1" applyAlignment="1" applyProtection="1">
      <alignment vertical="center"/>
    </xf>
    <xf numFmtId="38" fontId="6" fillId="3" borderId="2" xfId="3" applyNumberFormat="1" applyFont="1" applyFill="1" applyBorder="1" applyAlignment="1" applyProtection="1">
      <alignment vertical="center"/>
    </xf>
    <xf numFmtId="38" fontId="6" fillId="5" borderId="14" xfId="3" applyNumberFormat="1" applyFont="1" applyFill="1" applyBorder="1" applyAlignment="1" applyProtection="1">
      <alignment vertical="center"/>
    </xf>
    <xf numFmtId="37" fontId="12" fillId="0" borderId="11" xfId="2" applyNumberFormat="1" applyFont="1" applyBorder="1" applyAlignment="1">
      <alignment horizontal="left" vertical="center"/>
    </xf>
    <xf numFmtId="38" fontId="6" fillId="4" borderId="9" xfId="3" applyNumberFormat="1" applyFont="1" applyFill="1" applyBorder="1" applyAlignment="1" applyProtection="1">
      <alignment vertical="center"/>
    </xf>
    <xf numFmtId="38" fontId="6" fillId="4" borderId="10" xfId="3" applyNumberFormat="1" applyFont="1" applyFill="1" applyBorder="1" applyAlignment="1" applyProtection="1">
      <alignment vertical="center"/>
    </xf>
    <xf numFmtId="37" fontId="12" fillId="0" borderId="15" xfId="2" quotePrefix="1" applyNumberFormat="1" applyFont="1" applyBorder="1" applyAlignment="1">
      <alignment horizontal="left" vertical="center" indent="1"/>
    </xf>
    <xf numFmtId="37" fontId="6" fillId="0" borderId="16" xfId="2" quotePrefix="1" applyNumberFormat="1" applyFont="1" applyBorder="1" applyAlignment="1">
      <alignment horizontal="left" vertical="center"/>
    </xf>
    <xf numFmtId="37" fontId="6" fillId="0" borderId="17" xfId="2" quotePrefix="1" applyNumberFormat="1" applyFont="1" applyBorder="1" applyAlignment="1">
      <alignment horizontal="left" vertical="center"/>
    </xf>
    <xf numFmtId="38" fontId="6" fillId="7" borderId="18" xfId="3" applyNumberFormat="1" applyFont="1" applyFill="1" applyBorder="1" applyAlignment="1" applyProtection="1">
      <alignment vertical="center"/>
    </xf>
    <xf numFmtId="38" fontId="6" fillId="7" borderId="19" xfId="3" applyNumberFormat="1" applyFont="1" applyFill="1" applyBorder="1" applyAlignment="1" applyProtection="1">
      <alignment vertical="center"/>
    </xf>
    <xf numFmtId="38" fontId="6" fillId="3" borderId="20" xfId="3" applyNumberFormat="1" applyFont="1" applyFill="1" applyBorder="1" applyAlignment="1" applyProtection="1">
      <alignment vertical="center"/>
    </xf>
    <xf numFmtId="38" fontId="6" fillId="3" borderId="19" xfId="3" applyNumberFormat="1" applyFont="1" applyFill="1" applyBorder="1" applyAlignment="1" applyProtection="1">
      <alignment vertical="center"/>
    </xf>
    <xf numFmtId="38" fontId="6" fillId="3" borderId="21" xfId="3" applyNumberFormat="1" applyFont="1" applyFill="1" applyBorder="1" applyAlignment="1" applyProtection="1">
      <alignment vertical="center"/>
    </xf>
    <xf numFmtId="38" fontId="6" fillId="5" borderId="19" xfId="3" applyNumberFormat="1" applyFont="1" applyFill="1" applyBorder="1" applyAlignment="1" applyProtection="1">
      <alignment vertical="center"/>
    </xf>
    <xf numFmtId="37" fontId="12" fillId="0" borderId="22" xfId="2" quotePrefix="1" applyNumberFormat="1" applyFont="1" applyBorder="1" applyAlignment="1">
      <alignment horizontal="left" vertical="center"/>
    </xf>
    <xf numFmtId="37" fontId="6" fillId="0" borderId="23" xfId="2" applyNumberFormat="1" applyFont="1" applyBorder="1" applyAlignment="1">
      <alignment horizontal="left" vertical="center"/>
    </xf>
    <xf numFmtId="37" fontId="6" fillId="0" borderId="24" xfId="2" applyNumberFormat="1" applyFont="1" applyBorder="1" applyAlignment="1">
      <alignment horizontal="left" vertical="center"/>
    </xf>
    <xf numFmtId="38" fontId="6" fillId="0" borderId="25" xfId="2" applyNumberFormat="1" applyFont="1" applyBorder="1" applyAlignment="1">
      <alignment vertical="center"/>
    </xf>
    <xf numFmtId="38" fontId="6" fillId="3" borderId="22" xfId="3" applyNumberFormat="1" applyFont="1" applyFill="1" applyBorder="1" applyAlignment="1" applyProtection="1">
      <alignment vertical="center"/>
    </xf>
    <xf numFmtId="38" fontId="6" fillId="3" borderId="26" xfId="3" applyNumberFormat="1" applyFont="1" applyFill="1" applyBorder="1" applyAlignment="1" applyProtection="1">
      <alignment vertical="center"/>
    </xf>
    <xf numFmtId="38" fontId="6" fillId="3" borderId="23" xfId="3" applyNumberFormat="1" applyFont="1" applyFill="1" applyBorder="1" applyAlignment="1" applyProtection="1">
      <alignment vertical="center"/>
    </xf>
    <xf numFmtId="38" fontId="6" fillId="5" borderId="26" xfId="3" applyNumberFormat="1" applyFont="1" applyFill="1" applyBorder="1" applyAlignment="1" applyProtection="1">
      <alignment vertical="center"/>
    </xf>
    <xf numFmtId="0" fontId="12" fillId="0" borderId="6" xfId="2" quotePrefix="1" applyFont="1" applyBorder="1" applyAlignment="1">
      <alignment horizontal="left" vertical="center"/>
    </xf>
    <xf numFmtId="0" fontId="6" fillId="0" borderId="4" xfId="2" quotePrefix="1" applyFont="1" applyBorder="1" applyAlignment="1">
      <alignment horizontal="left" vertical="center"/>
    </xf>
    <xf numFmtId="0" fontId="6" fillId="0" borderId="5" xfId="2" quotePrefix="1" applyFont="1" applyBorder="1" applyAlignment="1">
      <alignment horizontal="left" vertical="center"/>
    </xf>
    <xf numFmtId="38" fontId="6" fillId="0" borderId="5" xfId="2" applyNumberFormat="1" applyFont="1" applyBorder="1" applyAlignment="1">
      <alignment vertical="center"/>
    </xf>
    <xf numFmtId="38" fontId="6" fillId="3" borderId="6" xfId="3" applyNumberFormat="1" applyFont="1" applyFill="1" applyBorder="1" applyAlignment="1" applyProtection="1">
      <alignment vertical="center"/>
    </xf>
    <xf numFmtId="38" fontId="6" fillId="3" borderId="27" xfId="3" applyNumberFormat="1" applyFont="1" applyFill="1" applyBorder="1" applyAlignment="1" applyProtection="1">
      <alignment vertical="center"/>
    </xf>
    <xf numFmtId="38" fontId="6" fillId="3" borderId="4" xfId="3" applyNumberFormat="1" applyFont="1" applyFill="1" applyBorder="1" applyAlignment="1" applyProtection="1">
      <alignment vertical="center"/>
    </xf>
    <xf numFmtId="38" fontId="6" fillId="5" borderId="27" xfId="3" applyNumberFormat="1" applyFont="1" applyFill="1" applyBorder="1" applyAlignment="1" applyProtection="1">
      <alignment vertical="center"/>
    </xf>
    <xf numFmtId="0" fontId="6" fillId="0" borderId="4" xfId="2" applyFont="1" applyBorder="1" applyAlignment="1">
      <alignment horizontal="left" vertical="center"/>
    </xf>
    <xf numFmtId="0" fontId="6" fillId="0" borderId="5" xfId="2" applyFont="1" applyBorder="1" applyAlignment="1">
      <alignment horizontal="left" vertical="center"/>
    </xf>
    <xf numFmtId="38" fontId="6" fillId="0" borderId="5" xfId="3" applyNumberFormat="1" applyFont="1" applyFill="1" applyBorder="1" applyAlignment="1" applyProtection="1">
      <alignment vertical="center"/>
    </xf>
    <xf numFmtId="38" fontId="6" fillId="0" borderId="27" xfId="3" applyNumberFormat="1" applyFont="1" applyFill="1" applyBorder="1" applyAlignment="1" applyProtection="1">
      <alignment vertical="center"/>
    </xf>
    <xf numFmtId="0" fontId="12" fillId="0" borderId="7" xfId="2" applyFont="1" applyBorder="1" applyAlignment="1">
      <alignment horizontal="left" vertical="center"/>
    </xf>
    <xf numFmtId="0" fontId="6" fillId="0" borderId="8" xfId="2" quotePrefix="1" applyFont="1" applyBorder="1" applyAlignment="1">
      <alignment horizontal="left" vertical="center"/>
    </xf>
    <xf numFmtId="0" fontId="6" fillId="0" borderId="9" xfId="2" quotePrefix="1" applyFont="1" applyBorder="1" applyAlignment="1">
      <alignment horizontal="left" vertical="center"/>
    </xf>
    <xf numFmtId="38" fontId="6" fillId="0" borderId="9" xfId="5" applyNumberFormat="1" applyFont="1" applyFill="1" applyBorder="1" applyAlignment="1" applyProtection="1">
      <alignment vertical="center"/>
    </xf>
    <xf numFmtId="38" fontId="6" fillId="0" borderId="10" xfId="5" applyNumberFormat="1" applyFont="1" applyFill="1" applyBorder="1" applyAlignment="1" applyProtection="1">
      <alignment vertical="center"/>
    </xf>
    <xf numFmtId="38" fontId="6" fillId="8" borderId="7" xfId="5" applyNumberFormat="1" applyFont="1" applyFill="1" applyBorder="1" applyAlignment="1" applyProtection="1">
      <alignment vertical="center"/>
    </xf>
    <xf numFmtId="38" fontId="6" fillId="8" borderId="10" xfId="5" applyNumberFormat="1" applyFont="1" applyFill="1" applyBorder="1" applyAlignment="1" applyProtection="1">
      <alignment vertical="center"/>
    </xf>
    <xf numFmtId="38" fontId="6" fillId="8" borderId="8" xfId="5" applyNumberFormat="1" applyFont="1" applyFill="1" applyBorder="1" applyAlignment="1" applyProtection="1">
      <alignment vertical="center"/>
    </xf>
    <xf numFmtId="38" fontId="6" fillId="4" borderId="10" xfId="5" applyNumberFormat="1" applyFont="1" applyFill="1" applyBorder="1" applyAlignment="1" applyProtection="1">
      <alignment vertical="center"/>
    </xf>
    <xf numFmtId="38" fontId="6" fillId="0" borderId="4" xfId="2" quotePrefix="1" applyNumberFormat="1" applyFont="1" applyBorder="1" applyAlignment="1">
      <alignment horizontal="left" vertical="center"/>
    </xf>
    <xf numFmtId="38" fontId="6" fillId="0" borderId="5" xfId="2" quotePrefix="1" applyNumberFormat="1" applyFont="1" applyBorder="1" applyAlignment="1">
      <alignment horizontal="left" vertical="center"/>
    </xf>
    <xf numFmtId="38" fontId="6" fillId="7" borderId="5" xfId="2" applyNumberFormat="1" applyFont="1" applyFill="1" applyBorder="1" applyAlignment="1">
      <alignment vertical="center"/>
    </xf>
    <xf numFmtId="38" fontId="6" fillId="7" borderId="27" xfId="2" applyNumberFormat="1" applyFont="1" applyFill="1" applyBorder="1" applyAlignment="1">
      <alignment vertical="center"/>
    </xf>
    <xf numFmtId="166" fontId="6" fillId="0" borderId="5" xfId="5" applyNumberFormat="1" applyFont="1" applyFill="1" applyBorder="1" applyAlignment="1" applyProtection="1">
      <alignment vertical="center"/>
    </xf>
    <xf numFmtId="166" fontId="6" fillId="0" borderId="27" xfId="5" applyNumberFormat="1" applyFont="1" applyFill="1" applyBorder="1" applyAlignment="1" applyProtection="1">
      <alignment vertical="center"/>
    </xf>
    <xf numFmtId="166" fontId="6" fillId="3" borderId="6" xfId="5" applyNumberFormat="1" applyFont="1" applyFill="1" applyBorder="1" applyAlignment="1" applyProtection="1">
      <alignment vertical="center"/>
    </xf>
    <xf numFmtId="166" fontId="6" fillId="3" borderId="27" xfId="5" applyNumberFormat="1" applyFont="1" applyFill="1" applyBorder="1" applyAlignment="1" applyProtection="1">
      <alignment vertical="center"/>
    </xf>
    <xf numFmtId="166" fontId="6" fillId="3" borderId="4" xfId="5" applyNumberFormat="1" applyFont="1" applyFill="1" applyBorder="1" applyAlignment="1" applyProtection="1">
      <alignment vertical="center"/>
    </xf>
    <xf numFmtId="166" fontId="6" fillId="5" borderId="27" xfId="5" applyNumberFormat="1" applyFont="1" applyFill="1" applyBorder="1" applyAlignment="1" applyProtection="1">
      <alignment vertical="center"/>
    </xf>
    <xf numFmtId="0" fontId="12" fillId="0" borderId="7" xfId="2" quotePrefix="1" applyFont="1" applyBorder="1" applyAlignment="1">
      <alignment horizontal="left" vertical="center"/>
    </xf>
    <xf numFmtId="38" fontId="6" fillId="0" borderId="27" xfId="2" applyNumberFormat="1" applyFont="1" applyBorder="1" applyAlignment="1">
      <alignment vertical="center"/>
    </xf>
    <xf numFmtId="167" fontId="12" fillId="0" borderId="6" xfId="2" quotePrefix="1" applyNumberFormat="1" applyFont="1" applyBorder="1" applyAlignment="1">
      <alignment horizontal="left" vertical="center"/>
    </xf>
    <xf numFmtId="167" fontId="6" fillId="0" borderId="4" xfId="2" applyNumberFormat="1" applyFont="1" applyBorder="1" applyAlignment="1">
      <alignment horizontal="left" vertical="center"/>
    </xf>
    <xf numFmtId="167" fontId="6" fillId="0" borderId="5" xfId="2" applyNumberFormat="1" applyFont="1" applyBorder="1" applyAlignment="1">
      <alignment horizontal="left" vertical="center"/>
    </xf>
    <xf numFmtId="0" fontId="12" fillId="0" borderId="6" xfId="2" applyFont="1" applyBorder="1" applyAlignment="1">
      <alignment horizontal="left" vertical="center"/>
    </xf>
    <xf numFmtId="38" fontId="6" fillId="8" borderId="4" xfId="3" applyNumberFormat="1" applyFont="1" applyFill="1" applyBorder="1" applyAlignment="1" applyProtection="1">
      <alignment vertical="center"/>
    </xf>
    <xf numFmtId="0" fontId="14" fillId="0" borderId="0" xfId="2" applyFont="1" applyAlignment="1">
      <alignment horizontal="center" vertical="center"/>
    </xf>
    <xf numFmtId="168" fontId="11" fillId="0" borderId="0" xfId="3" applyNumberFormat="1" applyFont="1" applyFill="1" applyAlignment="1" applyProtection="1">
      <alignment horizontal="center" vertical="center"/>
    </xf>
    <xf numFmtId="0" fontId="15" fillId="0" borderId="0" xfId="4" applyFont="1"/>
    <xf numFmtId="0" fontId="16" fillId="0" borderId="0" xfId="4" applyFont="1"/>
    <xf numFmtId="38" fontId="16" fillId="0" borderId="0" xfId="4" applyNumberFormat="1" applyFont="1"/>
    <xf numFmtId="164" fontId="16" fillId="0" borderId="0" xfId="3" applyFont="1" applyFill="1" applyProtection="1"/>
    <xf numFmtId="0" fontId="6" fillId="0" borderId="0" xfId="2" applyFont="1" applyAlignment="1">
      <alignment horizontal="right" vertical="center"/>
    </xf>
    <xf numFmtId="169" fontId="6" fillId="0" borderId="0" xfId="2" applyNumberFormat="1" applyFont="1" applyAlignment="1">
      <alignment horizontal="centerContinuous" vertical="center"/>
    </xf>
    <xf numFmtId="38" fontId="6" fillId="0" borderId="0" xfId="2" applyNumberFormat="1" applyFont="1" applyAlignment="1">
      <alignment horizontal="centerContinuous" vertical="center"/>
    </xf>
    <xf numFmtId="38" fontId="6" fillId="0" borderId="0" xfId="2" applyNumberFormat="1" applyFont="1" applyAlignment="1">
      <alignment vertical="center"/>
    </xf>
    <xf numFmtId="170" fontId="6" fillId="0" borderId="0" xfId="2" applyNumberFormat="1" applyFont="1" applyAlignment="1">
      <alignment vertical="center"/>
    </xf>
    <xf numFmtId="0" fontId="6" fillId="0" borderId="0" xfId="4" applyFont="1" applyAlignment="1">
      <alignment horizontal="centerContinuous"/>
    </xf>
    <xf numFmtId="0" fontId="6" fillId="0" borderId="0" xfId="4" applyFont="1" applyAlignment="1">
      <alignment horizontal="right"/>
    </xf>
    <xf numFmtId="0" fontId="6" fillId="5" borderId="6" xfId="2" applyFont="1" applyFill="1" applyBorder="1" applyAlignment="1">
      <alignment horizontal="center" vertical="center"/>
    </xf>
    <xf numFmtId="0" fontId="6" fillId="2" borderId="8" xfId="2" applyFont="1" applyFill="1" applyBorder="1" applyAlignment="1">
      <alignment horizontal="center" vertical="center"/>
    </xf>
    <xf numFmtId="0" fontId="6" fillId="2" borderId="9" xfId="2" quotePrefix="1" applyFont="1" applyFill="1" applyBorder="1" applyAlignment="1">
      <alignment horizontal="center" vertical="center"/>
    </xf>
    <xf numFmtId="38" fontId="6" fillId="0" borderId="28" xfId="2" applyNumberFormat="1" applyFont="1" applyBorder="1" applyAlignment="1">
      <alignment vertical="center"/>
    </xf>
    <xf numFmtId="37" fontId="12" fillId="0" borderId="0" xfId="2" quotePrefix="1" applyNumberFormat="1" applyFont="1" applyAlignment="1">
      <alignment horizontal="left" vertical="center"/>
    </xf>
    <xf numFmtId="166" fontId="6" fillId="0" borderId="0" xfId="5" applyNumberFormat="1" applyFont="1" applyFill="1" applyBorder="1" applyAlignment="1" applyProtection="1">
      <alignment vertical="center"/>
    </xf>
    <xf numFmtId="0" fontId="12" fillId="0" borderId="0" xfId="2" applyFont="1" applyAlignment="1">
      <alignment horizontal="left" vertical="center"/>
    </xf>
    <xf numFmtId="0" fontId="3" fillId="0" borderId="0" xfId="4" applyFont="1"/>
    <xf numFmtId="0" fontId="8" fillId="0" borderId="0" xfId="4" applyFont="1"/>
    <xf numFmtId="38" fontId="6" fillId="0" borderId="0" xfId="2" applyNumberFormat="1" applyFont="1" applyAlignment="1">
      <alignment horizontal="right" vertical="center"/>
    </xf>
    <xf numFmtId="37" fontId="8" fillId="7" borderId="6" xfId="2" quotePrefix="1" applyNumberFormat="1" applyFont="1" applyFill="1" applyBorder="1" applyAlignment="1">
      <alignment horizontal="left" vertical="center"/>
    </xf>
    <xf numFmtId="37" fontId="6" fillId="7" borderId="4" xfId="2" quotePrefix="1" applyNumberFormat="1" applyFont="1" applyFill="1" applyBorder="1" applyAlignment="1">
      <alignment horizontal="left" vertical="center"/>
    </xf>
    <xf numFmtId="38" fontId="6" fillId="7" borderId="5" xfId="3" applyNumberFormat="1" applyFont="1" applyFill="1" applyBorder="1" applyAlignment="1" applyProtection="1">
      <alignment vertical="center"/>
    </xf>
    <xf numFmtId="38" fontId="6" fillId="7" borderId="27" xfId="3" applyNumberFormat="1" applyFont="1" applyFill="1" applyBorder="1" applyAlignment="1" applyProtection="1">
      <alignment vertical="center"/>
    </xf>
    <xf numFmtId="37" fontId="12" fillId="9" borderId="11" xfId="2" quotePrefix="1" applyNumberFormat="1" applyFont="1" applyFill="1" applyBorder="1" applyAlignment="1">
      <alignment horizontal="left" vertical="center"/>
    </xf>
    <xf numFmtId="37" fontId="6" fillId="9" borderId="0" xfId="2" quotePrefix="1" applyNumberFormat="1" applyFont="1" applyFill="1" applyAlignment="1">
      <alignment horizontal="left" vertical="center"/>
    </xf>
    <xf numFmtId="38" fontId="6" fillId="9" borderId="12" xfId="3" applyNumberFormat="1" applyFont="1" applyFill="1" applyBorder="1" applyAlignment="1" applyProtection="1">
      <alignment vertical="center"/>
    </xf>
    <xf numFmtId="38" fontId="6" fillId="9" borderId="13" xfId="3" applyNumberFormat="1" applyFont="1" applyFill="1" applyBorder="1" applyAlignment="1" applyProtection="1">
      <alignment vertical="center"/>
    </xf>
    <xf numFmtId="37" fontId="17" fillId="0" borderId="11" xfId="2" quotePrefix="1" applyNumberFormat="1" applyFont="1" applyBorder="1" applyAlignment="1">
      <alignment horizontal="left" vertical="center" indent="1"/>
    </xf>
    <xf numFmtId="37" fontId="12" fillId="0" borderId="11" xfId="2" quotePrefix="1" applyNumberFormat="1" applyFont="1" applyBorder="1" applyAlignment="1">
      <alignment horizontal="left" vertical="center" wrapText="1"/>
    </xf>
    <xf numFmtId="37" fontId="8" fillId="7" borderId="6" xfId="2" quotePrefix="1" applyNumberFormat="1" applyFont="1" applyFill="1" applyBorder="1" applyAlignment="1">
      <alignment horizontal="left" vertical="center" indent="1"/>
    </xf>
    <xf numFmtId="0" fontId="19" fillId="0" borderId="0" xfId="4" applyFont="1"/>
    <xf numFmtId="164" fontId="9" fillId="6" borderId="0" xfId="3" applyFont="1" applyFill="1" applyAlignment="1" applyProtection="1">
      <alignment horizontal="right"/>
    </xf>
    <xf numFmtId="164" fontId="9" fillId="6" borderId="0" xfId="3" applyFont="1" applyFill="1" applyBorder="1" applyAlignment="1" applyProtection="1">
      <alignment horizontal="right"/>
    </xf>
    <xf numFmtId="0" fontId="20" fillId="0" borderId="0" xfId="4" applyFont="1"/>
    <xf numFmtId="164" fontId="13" fillId="6" borderId="0" xfId="3" applyFont="1" applyFill="1" applyProtection="1"/>
    <xf numFmtId="164" fontId="11" fillId="0" borderId="0" xfId="1" applyFont="1" applyFill="1" applyAlignment="1" applyProtection="1">
      <alignment horizontal="center" vertical="center"/>
    </xf>
    <xf numFmtId="0" fontId="22" fillId="0" borderId="0" xfId="2" applyFont="1" applyAlignment="1">
      <alignment horizontal="left" vertical="center"/>
    </xf>
    <xf numFmtId="165" fontId="6" fillId="0" borderId="0" xfId="6" applyNumberFormat="1" applyFont="1" applyFill="1" applyAlignment="1" applyProtection="1">
      <alignment horizontal="right" vertical="center"/>
    </xf>
    <xf numFmtId="0" fontId="6" fillId="0" borderId="0" xfId="7" applyFont="1"/>
    <xf numFmtId="165" fontId="6" fillId="0" borderId="0" xfId="6" applyNumberFormat="1" applyFont="1" applyFill="1" applyAlignment="1" applyProtection="1">
      <alignment horizontal="right"/>
    </xf>
    <xf numFmtId="164" fontId="9" fillId="6" borderId="0" xfId="6" applyFont="1" applyFill="1" applyAlignment="1" applyProtection="1">
      <alignment horizontal="center" vertical="center"/>
    </xf>
    <xf numFmtId="165" fontId="10" fillId="0" borderId="0" xfId="6" applyNumberFormat="1" applyFont="1" applyFill="1" applyAlignment="1" applyProtection="1">
      <alignment horizontal="center" vertical="center"/>
    </xf>
    <xf numFmtId="38" fontId="6" fillId="0" borderId="12" xfId="6" applyNumberFormat="1" applyFont="1" applyFill="1" applyBorder="1" applyAlignment="1" applyProtection="1">
      <alignment vertical="center"/>
    </xf>
    <xf numFmtId="38" fontId="6" fillId="0" borderId="13" xfId="6" applyNumberFormat="1" applyFont="1" applyFill="1" applyBorder="1" applyAlignment="1" applyProtection="1">
      <alignment vertical="center"/>
    </xf>
    <xf numFmtId="38" fontId="6" fillId="3" borderId="11" xfId="6" applyNumberFormat="1" applyFont="1" applyFill="1" applyBorder="1" applyAlignment="1" applyProtection="1">
      <alignment vertical="center"/>
    </xf>
    <xf numFmtId="38" fontId="6" fillId="3" borderId="13" xfId="6" applyNumberFormat="1" applyFont="1" applyFill="1" applyBorder="1" applyAlignment="1" applyProtection="1">
      <alignment vertical="center"/>
    </xf>
    <xf numFmtId="38" fontId="6" fillId="3" borderId="0" xfId="6" applyNumberFormat="1" applyFont="1" applyFill="1" applyBorder="1" applyAlignment="1" applyProtection="1">
      <alignment vertical="center"/>
    </xf>
    <xf numFmtId="38" fontId="6" fillId="5" borderId="13" xfId="6" applyNumberFormat="1" applyFont="1" applyFill="1" applyBorder="1" applyAlignment="1" applyProtection="1">
      <alignment vertical="center"/>
    </xf>
    <xf numFmtId="165" fontId="13" fillId="6" borderId="0" xfId="6" applyNumberFormat="1" applyFont="1" applyFill="1" applyProtection="1"/>
    <xf numFmtId="38" fontId="6" fillId="0" borderId="9" xfId="6" applyNumberFormat="1" applyFont="1" applyFill="1" applyBorder="1" applyAlignment="1" applyProtection="1">
      <alignment vertical="center"/>
    </xf>
    <xf numFmtId="38" fontId="6" fillId="0" borderId="10" xfId="6" applyNumberFormat="1" applyFont="1" applyFill="1" applyBorder="1" applyAlignment="1" applyProtection="1">
      <alignment vertical="center"/>
    </xf>
    <xf numFmtId="38" fontId="6" fillId="3" borderId="7" xfId="6" applyNumberFormat="1" applyFont="1" applyFill="1" applyBorder="1" applyAlignment="1" applyProtection="1">
      <alignment vertical="center"/>
    </xf>
    <xf numFmtId="38" fontId="6" fillId="3" borderId="10" xfId="6" applyNumberFormat="1" applyFont="1" applyFill="1" applyBorder="1" applyAlignment="1" applyProtection="1">
      <alignment vertical="center"/>
    </xf>
    <xf numFmtId="38" fontId="6" fillId="3" borderId="8" xfId="6" applyNumberFormat="1" applyFont="1" applyFill="1" applyBorder="1" applyAlignment="1" applyProtection="1">
      <alignment vertical="center"/>
    </xf>
    <xf numFmtId="38" fontId="6" fillId="5" borderId="10" xfId="6" applyNumberFormat="1" applyFont="1" applyFill="1" applyBorder="1" applyAlignment="1" applyProtection="1">
      <alignment vertical="center"/>
    </xf>
    <xf numFmtId="38" fontId="6" fillId="7" borderId="12" xfId="6" applyNumberFormat="1" applyFont="1" applyFill="1" applyBorder="1" applyAlignment="1" applyProtection="1">
      <alignment vertical="center"/>
    </xf>
    <xf numFmtId="38" fontId="6" fillId="7" borderId="13" xfId="6" applyNumberFormat="1" applyFont="1" applyFill="1" applyBorder="1" applyAlignment="1" applyProtection="1">
      <alignment vertical="center"/>
    </xf>
    <xf numFmtId="38" fontId="6" fillId="0" borderId="3" xfId="6" applyNumberFormat="1" applyFont="1" applyFill="1" applyBorder="1" applyAlignment="1" applyProtection="1">
      <alignment vertical="center"/>
    </xf>
    <xf numFmtId="38" fontId="6" fillId="0" borderId="14" xfId="6" applyNumberFormat="1" applyFont="1" applyFill="1" applyBorder="1" applyAlignment="1" applyProtection="1">
      <alignment vertical="center"/>
    </xf>
    <xf numFmtId="38" fontId="6" fillId="3" borderId="1" xfId="6" applyNumberFormat="1" applyFont="1" applyFill="1" applyBorder="1" applyAlignment="1" applyProtection="1">
      <alignment vertical="center"/>
    </xf>
    <xf numFmtId="38" fontId="6" fillId="3" borderId="14" xfId="6" applyNumberFormat="1" applyFont="1" applyFill="1" applyBorder="1" applyAlignment="1" applyProtection="1">
      <alignment vertical="center"/>
    </xf>
    <xf numFmtId="38" fontId="6" fillId="3" borderId="2" xfId="6" applyNumberFormat="1" applyFont="1" applyFill="1" applyBorder="1" applyAlignment="1" applyProtection="1">
      <alignment vertical="center"/>
    </xf>
    <xf numFmtId="38" fontId="6" fillId="5" borderId="14" xfId="6" applyNumberFormat="1" applyFont="1" applyFill="1" applyBorder="1" applyAlignment="1" applyProtection="1">
      <alignment vertical="center"/>
    </xf>
    <xf numFmtId="38" fontId="6" fillId="4" borderId="9" xfId="6" applyNumberFormat="1" applyFont="1" applyFill="1" applyBorder="1" applyAlignment="1" applyProtection="1">
      <alignment vertical="center"/>
    </xf>
    <xf numFmtId="38" fontId="6" fillId="4" borderId="10" xfId="6" applyNumberFormat="1" applyFont="1" applyFill="1" applyBorder="1" applyAlignment="1" applyProtection="1">
      <alignment vertical="center"/>
    </xf>
    <xf numFmtId="38" fontId="6" fillId="7" borderId="18" xfId="6" applyNumberFormat="1" applyFont="1" applyFill="1" applyBorder="1" applyAlignment="1" applyProtection="1">
      <alignment vertical="center"/>
    </xf>
    <xf numFmtId="38" fontId="6" fillId="7" borderId="19" xfId="6" applyNumberFormat="1" applyFont="1" applyFill="1" applyBorder="1" applyAlignment="1" applyProtection="1">
      <alignment vertical="center"/>
    </xf>
    <xf numFmtId="38" fontId="6" fillId="3" borderId="20" xfId="6" applyNumberFormat="1" applyFont="1" applyFill="1" applyBorder="1" applyAlignment="1" applyProtection="1">
      <alignment vertical="center"/>
    </xf>
    <xf numFmtId="38" fontId="6" fillId="3" borderId="19" xfId="6" applyNumberFormat="1" applyFont="1" applyFill="1" applyBorder="1" applyAlignment="1" applyProtection="1">
      <alignment vertical="center"/>
    </xf>
    <xf numFmtId="38" fontId="6" fillId="3" borderId="21" xfId="6" applyNumberFormat="1" applyFont="1" applyFill="1" applyBorder="1" applyAlignment="1" applyProtection="1">
      <alignment vertical="center"/>
    </xf>
    <xf numFmtId="38" fontId="6" fillId="5" borderId="19" xfId="6" applyNumberFormat="1" applyFont="1" applyFill="1" applyBorder="1" applyAlignment="1" applyProtection="1">
      <alignment vertical="center"/>
    </xf>
    <xf numFmtId="38" fontId="6" fillId="3" borderId="22" xfId="6" applyNumberFormat="1" applyFont="1" applyFill="1" applyBorder="1" applyAlignment="1" applyProtection="1">
      <alignment vertical="center"/>
    </xf>
    <xf numFmtId="38" fontId="6" fillId="3" borderId="26" xfId="6" applyNumberFormat="1" applyFont="1" applyFill="1" applyBorder="1" applyAlignment="1" applyProtection="1">
      <alignment vertical="center"/>
    </xf>
    <xf numFmtId="38" fontId="6" fillId="3" borderId="23" xfId="6" applyNumberFormat="1" applyFont="1" applyFill="1" applyBorder="1" applyAlignment="1" applyProtection="1">
      <alignment vertical="center"/>
    </xf>
    <xf numFmtId="38" fontId="6" fillId="5" borderId="26" xfId="6" applyNumberFormat="1" applyFont="1" applyFill="1" applyBorder="1" applyAlignment="1" applyProtection="1">
      <alignment vertical="center"/>
    </xf>
    <xf numFmtId="38" fontId="6" fillId="3" borderId="6" xfId="6" applyNumberFormat="1" applyFont="1" applyFill="1" applyBorder="1" applyAlignment="1" applyProtection="1">
      <alignment vertical="center"/>
    </xf>
    <xf numFmtId="38" fontId="6" fillId="3" borderId="27" xfId="6" applyNumberFormat="1" applyFont="1" applyFill="1" applyBorder="1" applyAlignment="1" applyProtection="1">
      <alignment vertical="center"/>
    </xf>
    <xf numFmtId="38" fontId="6" fillId="3" borderId="4" xfId="6" applyNumberFormat="1" applyFont="1" applyFill="1" applyBorder="1" applyAlignment="1" applyProtection="1">
      <alignment vertical="center"/>
    </xf>
    <xf numFmtId="38" fontId="6" fillId="5" borderId="27" xfId="6" applyNumberFormat="1" applyFont="1" applyFill="1" applyBorder="1" applyAlignment="1" applyProtection="1">
      <alignment vertical="center"/>
    </xf>
    <xf numFmtId="38" fontId="6" fillId="0" borderId="5" xfId="6" applyNumberFormat="1" applyFont="1" applyFill="1" applyBorder="1" applyAlignment="1" applyProtection="1">
      <alignment vertical="center"/>
    </xf>
    <xf numFmtId="38" fontId="6" fillId="0" borderId="27" xfId="6" applyNumberFormat="1" applyFont="1" applyFill="1" applyBorder="1" applyAlignment="1" applyProtection="1">
      <alignment vertical="center"/>
    </xf>
    <xf numFmtId="38" fontId="6" fillId="0" borderId="9" xfId="8" applyNumberFormat="1" applyFont="1" applyFill="1" applyBorder="1" applyAlignment="1" applyProtection="1">
      <alignment vertical="center"/>
    </xf>
    <xf numFmtId="38" fontId="6" fillId="0" borderId="10" xfId="8" applyNumberFormat="1" applyFont="1" applyFill="1" applyBorder="1" applyAlignment="1" applyProtection="1">
      <alignment vertical="center"/>
    </xf>
    <xf numFmtId="38" fontId="6" fillId="8" borderId="7" xfId="8" applyNumberFormat="1" applyFont="1" applyFill="1" applyBorder="1" applyAlignment="1" applyProtection="1">
      <alignment vertical="center"/>
    </xf>
    <xf numFmtId="38" fontId="6" fillId="8" borderId="10" xfId="8" applyNumberFormat="1" applyFont="1" applyFill="1" applyBorder="1" applyAlignment="1" applyProtection="1">
      <alignment vertical="center"/>
    </xf>
    <xf numFmtId="38" fontId="6" fillId="8" borderId="8" xfId="8" applyNumberFormat="1" applyFont="1" applyFill="1" applyBorder="1" applyAlignment="1" applyProtection="1">
      <alignment vertical="center"/>
    </xf>
    <xf numFmtId="38" fontId="6" fillId="4" borderId="10" xfId="8" applyNumberFormat="1" applyFont="1" applyFill="1" applyBorder="1" applyAlignment="1" applyProtection="1">
      <alignment vertical="center"/>
    </xf>
    <xf numFmtId="166" fontId="6" fillId="0" borderId="5" xfId="8" applyNumberFormat="1" applyFont="1" applyFill="1" applyBorder="1" applyAlignment="1" applyProtection="1">
      <alignment vertical="center"/>
    </xf>
    <xf numFmtId="166" fontId="6" fillId="0" borderId="27" xfId="8" applyNumberFormat="1" applyFont="1" applyFill="1" applyBorder="1" applyAlignment="1" applyProtection="1">
      <alignment vertical="center"/>
    </xf>
    <xf numFmtId="166" fontId="6" fillId="3" borderId="6" xfId="8" applyNumberFormat="1" applyFont="1" applyFill="1" applyBorder="1" applyAlignment="1" applyProtection="1">
      <alignment vertical="center"/>
    </xf>
    <xf numFmtId="166" fontId="6" fillId="3" borderId="27" xfId="8" applyNumberFormat="1" applyFont="1" applyFill="1" applyBorder="1" applyAlignment="1" applyProtection="1">
      <alignment vertical="center"/>
    </xf>
    <xf numFmtId="166" fontId="6" fillId="3" borderId="4" xfId="8" applyNumberFormat="1" applyFont="1" applyFill="1" applyBorder="1" applyAlignment="1" applyProtection="1">
      <alignment vertical="center"/>
    </xf>
    <xf numFmtId="166" fontId="6" fillId="5" borderId="27" xfId="8" applyNumberFormat="1" applyFont="1" applyFill="1" applyBorder="1" applyAlignment="1" applyProtection="1">
      <alignment vertical="center"/>
    </xf>
    <xf numFmtId="38" fontId="6" fillId="8" borderId="4" xfId="6" applyNumberFormat="1" applyFont="1" applyFill="1" applyBorder="1" applyAlignment="1" applyProtection="1">
      <alignment vertical="center"/>
    </xf>
    <xf numFmtId="168" fontId="11" fillId="0" borderId="0" xfId="6" applyNumberFormat="1" applyFont="1" applyFill="1" applyAlignment="1" applyProtection="1">
      <alignment horizontal="center" vertical="center"/>
    </xf>
    <xf numFmtId="0" fontId="15" fillId="0" borderId="0" xfId="7" applyFont="1"/>
    <xf numFmtId="0" fontId="16" fillId="0" borderId="0" xfId="7" applyFont="1"/>
    <xf numFmtId="38" fontId="16" fillId="0" borderId="0" xfId="7" applyNumberFormat="1" applyFont="1"/>
    <xf numFmtId="164" fontId="16" fillId="0" borderId="0" xfId="6" applyFont="1" applyFill="1" applyProtection="1"/>
    <xf numFmtId="0" fontId="6" fillId="0" borderId="0" xfId="7" applyFont="1" applyAlignment="1">
      <alignment horizontal="centerContinuous"/>
    </xf>
    <xf numFmtId="0" fontId="6" fillId="0" borderId="0" xfId="7" applyFont="1" applyAlignment="1">
      <alignment horizontal="right"/>
    </xf>
    <xf numFmtId="166" fontId="6" fillId="0" borderId="0" xfId="8" applyNumberFormat="1" applyFont="1" applyFill="1" applyBorder="1" applyAlignment="1" applyProtection="1">
      <alignment vertical="center"/>
    </xf>
    <xf numFmtId="0" fontId="3" fillId="0" borderId="0" xfId="7" applyFont="1"/>
    <xf numFmtId="0" fontId="8" fillId="0" borderId="0" xfId="7" applyFont="1"/>
    <xf numFmtId="38" fontId="6" fillId="7" borderId="5" xfId="6" applyNumberFormat="1" applyFont="1" applyFill="1" applyBorder="1" applyAlignment="1" applyProtection="1">
      <alignment vertical="center"/>
    </xf>
    <xf numFmtId="38" fontId="6" fillId="7" borderId="27" xfId="6" applyNumberFormat="1" applyFont="1" applyFill="1" applyBorder="1" applyAlignment="1" applyProtection="1">
      <alignment vertical="center"/>
    </xf>
    <xf numFmtId="38" fontId="6" fillId="9" borderId="12" xfId="6" applyNumberFormat="1" applyFont="1" applyFill="1" applyBorder="1" applyAlignment="1" applyProtection="1">
      <alignment vertical="center"/>
    </xf>
    <xf numFmtId="38" fontId="6" fillId="9" borderId="13" xfId="6" applyNumberFormat="1" applyFont="1" applyFill="1" applyBorder="1" applyAlignment="1" applyProtection="1">
      <alignment vertical="center"/>
    </xf>
    <xf numFmtId="0" fontId="19" fillId="0" borderId="0" xfId="7" applyFont="1"/>
    <xf numFmtId="164" fontId="9" fillId="6" borderId="0" xfId="6" applyFont="1" applyFill="1" applyAlignment="1" applyProtection="1">
      <alignment horizontal="right"/>
    </xf>
    <xf numFmtId="164" fontId="9" fillId="6" borderId="0" xfId="6" applyFont="1" applyFill="1" applyBorder="1" applyAlignment="1" applyProtection="1">
      <alignment horizontal="right"/>
    </xf>
    <xf numFmtId="0" fontId="20" fillId="0" borderId="0" xfId="7" applyFont="1"/>
    <xf numFmtId="164" fontId="13" fillId="6" borderId="0" xfId="6" applyFont="1" applyFill="1" applyProtection="1"/>
    <xf numFmtId="0" fontId="6" fillId="0" borderId="0" xfId="9" applyFont="1"/>
    <xf numFmtId="41" fontId="6" fillId="0" borderId="12" xfId="6" applyNumberFormat="1" applyFont="1" applyFill="1" applyBorder="1" applyAlignment="1" applyProtection="1">
      <alignment vertical="center"/>
    </xf>
    <xf numFmtId="41" fontId="6" fillId="0" borderId="13" xfId="6" applyNumberFormat="1" applyFont="1" applyFill="1" applyBorder="1" applyAlignment="1" applyProtection="1">
      <alignment vertical="center"/>
    </xf>
    <xf numFmtId="41" fontId="6" fillId="5" borderId="13" xfId="6" applyNumberFormat="1" applyFont="1" applyFill="1" applyBorder="1" applyAlignment="1" applyProtection="1">
      <alignment vertical="center"/>
    </xf>
    <xf numFmtId="41" fontId="6" fillId="0" borderId="9" xfId="6" applyNumberFormat="1" applyFont="1" applyFill="1" applyBorder="1" applyAlignment="1" applyProtection="1">
      <alignment vertical="center"/>
    </xf>
    <xf numFmtId="41" fontId="6" fillId="0" borderId="10" xfId="6" applyNumberFormat="1" applyFont="1" applyFill="1" applyBorder="1" applyAlignment="1" applyProtection="1">
      <alignment vertical="center"/>
    </xf>
    <xf numFmtId="41" fontId="6" fillId="5" borderId="10" xfId="6" applyNumberFormat="1" applyFont="1" applyFill="1" applyBorder="1" applyAlignment="1" applyProtection="1">
      <alignment vertical="center"/>
    </xf>
    <xf numFmtId="41" fontId="6" fillId="7" borderId="12" xfId="6" applyNumberFormat="1" applyFont="1" applyFill="1" applyBorder="1" applyAlignment="1" applyProtection="1">
      <alignment vertical="center"/>
    </xf>
    <xf numFmtId="41" fontId="6" fillId="7" borderId="13" xfId="6" applyNumberFormat="1" applyFont="1" applyFill="1" applyBorder="1" applyAlignment="1" applyProtection="1">
      <alignment vertical="center"/>
    </xf>
    <xf numFmtId="41" fontId="6" fillId="0" borderId="3" xfId="6" applyNumberFormat="1" applyFont="1" applyFill="1" applyBorder="1" applyAlignment="1" applyProtection="1">
      <alignment vertical="center"/>
    </xf>
    <xf numFmtId="41" fontId="6" fillId="0" borderId="14" xfId="6" applyNumberFormat="1" applyFont="1" applyFill="1" applyBorder="1" applyAlignment="1" applyProtection="1">
      <alignment vertical="center"/>
    </xf>
    <xf numFmtId="41" fontId="6" fillId="5" borderId="14" xfId="6" applyNumberFormat="1" applyFont="1" applyFill="1" applyBorder="1" applyAlignment="1" applyProtection="1">
      <alignment vertical="center"/>
    </xf>
    <xf numFmtId="41" fontId="6" fillId="4" borderId="9" xfId="6" applyNumberFormat="1" applyFont="1" applyFill="1" applyBorder="1" applyAlignment="1" applyProtection="1">
      <alignment vertical="center"/>
    </xf>
    <xf numFmtId="41" fontId="6" fillId="4" borderId="10" xfId="6" applyNumberFormat="1" applyFont="1" applyFill="1" applyBorder="1" applyAlignment="1" applyProtection="1">
      <alignment vertical="center"/>
    </xf>
    <xf numFmtId="41" fontId="6" fillId="7" borderId="18" xfId="6" applyNumberFormat="1" applyFont="1" applyFill="1" applyBorder="1" applyAlignment="1" applyProtection="1">
      <alignment vertical="center"/>
    </xf>
    <xf numFmtId="41" fontId="6" fillId="7" borderId="19" xfId="6" applyNumberFormat="1" applyFont="1" applyFill="1" applyBorder="1" applyAlignment="1" applyProtection="1">
      <alignment vertical="center"/>
    </xf>
    <xf numFmtId="41" fontId="6" fillId="5" borderId="19" xfId="6" applyNumberFormat="1" applyFont="1" applyFill="1" applyBorder="1" applyAlignment="1" applyProtection="1">
      <alignment vertical="center"/>
    </xf>
    <xf numFmtId="41" fontId="6" fillId="0" borderId="25" xfId="2" applyNumberFormat="1" applyFont="1" applyBorder="1" applyAlignment="1">
      <alignment vertical="center"/>
    </xf>
    <xf numFmtId="41" fontId="6" fillId="0" borderId="28" xfId="2" applyNumberFormat="1" applyFont="1" applyBorder="1" applyAlignment="1">
      <alignment vertical="center"/>
    </xf>
    <xf numFmtId="41" fontId="6" fillId="5" borderId="26" xfId="6" applyNumberFormat="1" applyFont="1" applyFill="1" applyBorder="1" applyAlignment="1" applyProtection="1">
      <alignment vertical="center"/>
    </xf>
    <xf numFmtId="41" fontId="6" fillId="0" borderId="5" xfId="2" applyNumberFormat="1" applyFont="1" applyBorder="1" applyAlignment="1">
      <alignment vertical="center"/>
    </xf>
    <xf numFmtId="41" fontId="6" fillId="0" borderId="27" xfId="2" applyNumberFormat="1" applyFont="1" applyBorder="1" applyAlignment="1">
      <alignment vertical="center"/>
    </xf>
    <xf numFmtId="41" fontId="6" fillId="5" borderId="27" xfId="6" applyNumberFormat="1" applyFont="1" applyFill="1" applyBorder="1" applyAlignment="1" applyProtection="1">
      <alignment vertical="center"/>
    </xf>
    <xf numFmtId="41" fontId="6" fillId="0" borderId="5" xfId="6" applyNumberFormat="1" applyFont="1" applyFill="1" applyBorder="1" applyAlignment="1" applyProtection="1">
      <alignment vertical="center"/>
    </xf>
    <xf numFmtId="41" fontId="6" fillId="0" borderId="27" xfId="6" applyNumberFormat="1" applyFont="1" applyFill="1" applyBorder="1" applyAlignment="1" applyProtection="1">
      <alignment vertical="center"/>
    </xf>
    <xf numFmtId="171" fontId="6" fillId="0" borderId="9" xfId="10" applyNumberFormat="1" applyFont="1" applyFill="1" applyBorder="1" applyAlignment="1" applyProtection="1">
      <alignment vertical="center"/>
    </xf>
    <xf numFmtId="171" fontId="6" fillId="0" borderId="10" xfId="10" applyNumberFormat="1" applyFont="1" applyFill="1" applyBorder="1" applyAlignment="1" applyProtection="1">
      <alignment vertical="center"/>
    </xf>
    <xf numFmtId="38" fontId="6" fillId="8" borderId="7" xfId="10" applyNumberFormat="1" applyFont="1" applyFill="1" applyBorder="1" applyAlignment="1" applyProtection="1">
      <alignment vertical="center"/>
    </xf>
    <xf numFmtId="38" fontId="6" fillId="8" borderId="10" xfId="10" applyNumberFormat="1" applyFont="1" applyFill="1" applyBorder="1" applyAlignment="1" applyProtection="1">
      <alignment vertical="center"/>
    </xf>
    <xf numFmtId="38" fontId="6" fillId="8" borderId="8" xfId="10" applyNumberFormat="1" applyFont="1" applyFill="1" applyBorder="1" applyAlignment="1" applyProtection="1">
      <alignment vertical="center"/>
    </xf>
    <xf numFmtId="41" fontId="6" fillId="4" borderId="10" xfId="10" applyNumberFormat="1" applyFont="1" applyFill="1" applyBorder="1" applyAlignment="1" applyProtection="1">
      <alignment vertical="center"/>
    </xf>
    <xf numFmtId="41" fontId="6" fillId="7" borderId="5" xfId="2" applyNumberFormat="1" applyFont="1" applyFill="1" applyBorder="1" applyAlignment="1">
      <alignment vertical="center"/>
    </xf>
    <xf numFmtId="41" fontId="6" fillId="7" borderId="27" xfId="2" applyNumberFormat="1" applyFont="1" applyFill="1" applyBorder="1" applyAlignment="1">
      <alignment vertical="center"/>
    </xf>
    <xf numFmtId="171" fontId="6" fillId="0" borderId="5" xfId="10" applyNumberFormat="1" applyFont="1" applyFill="1" applyBorder="1" applyAlignment="1" applyProtection="1">
      <alignment vertical="center"/>
    </xf>
    <xf numFmtId="171" fontId="6" fillId="0" borderId="27" xfId="10" applyNumberFormat="1" applyFont="1" applyFill="1" applyBorder="1" applyAlignment="1" applyProtection="1">
      <alignment vertical="center"/>
    </xf>
    <xf numFmtId="166" fontId="6" fillId="3" borderId="6" xfId="10" applyNumberFormat="1" applyFont="1" applyFill="1" applyBorder="1" applyAlignment="1" applyProtection="1">
      <alignment vertical="center"/>
    </xf>
    <xf numFmtId="166" fontId="6" fillId="3" borderId="27" xfId="10" applyNumberFormat="1" applyFont="1" applyFill="1" applyBorder="1" applyAlignment="1" applyProtection="1">
      <alignment vertical="center"/>
    </xf>
    <xf numFmtId="166" fontId="6" fillId="3" borderId="4" xfId="10" applyNumberFormat="1" applyFont="1" applyFill="1" applyBorder="1" applyAlignment="1" applyProtection="1">
      <alignment vertical="center"/>
    </xf>
    <xf numFmtId="41" fontId="6" fillId="5" borderId="27" xfId="10" applyNumberFormat="1" applyFont="1" applyFill="1" applyBorder="1" applyAlignment="1" applyProtection="1">
      <alignment vertical="center"/>
    </xf>
    <xf numFmtId="41" fontId="6" fillId="0" borderId="5" xfId="10" applyNumberFormat="1" applyFont="1" applyFill="1" applyBorder="1" applyAlignment="1" applyProtection="1">
      <alignment vertical="center"/>
    </xf>
    <xf numFmtId="41" fontId="6" fillId="0" borderId="27" xfId="10" applyNumberFormat="1" applyFont="1" applyFill="1" applyBorder="1" applyAlignment="1" applyProtection="1">
      <alignment vertical="center"/>
    </xf>
    <xf numFmtId="0" fontId="15" fillId="0" borderId="0" xfId="9" applyFont="1"/>
    <xf numFmtId="0" fontId="16" fillId="0" borderId="0" xfId="9" applyFont="1"/>
    <xf numFmtId="38" fontId="16" fillId="0" borderId="0" xfId="9" applyNumberFormat="1" applyFont="1"/>
    <xf numFmtId="0" fontId="6" fillId="0" borderId="0" xfId="9" applyFont="1" applyAlignment="1">
      <alignment horizontal="centerContinuous"/>
    </xf>
    <xf numFmtId="0" fontId="6" fillId="0" borderId="0" xfId="9" applyFont="1" applyAlignment="1">
      <alignment horizontal="right"/>
    </xf>
    <xf numFmtId="168" fontId="6" fillId="0" borderId="12" xfId="6" applyNumberFormat="1" applyFont="1" applyFill="1" applyBorder="1" applyAlignment="1" applyProtection="1">
      <alignment vertical="center"/>
    </xf>
    <xf numFmtId="168" fontId="6" fillId="0" borderId="13" xfId="6" applyNumberFormat="1" applyFont="1" applyFill="1" applyBorder="1" applyAlignment="1" applyProtection="1">
      <alignment vertical="center"/>
    </xf>
    <xf numFmtId="168" fontId="6" fillId="3" borderId="11" xfId="6" applyNumberFormat="1" applyFont="1" applyFill="1" applyBorder="1" applyAlignment="1" applyProtection="1">
      <alignment vertical="center"/>
    </xf>
    <xf numFmtId="168" fontId="6" fillId="3" borderId="13" xfId="6" applyNumberFormat="1" applyFont="1" applyFill="1" applyBorder="1" applyAlignment="1" applyProtection="1">
      <alignment vertical="center"/>
    </xf>
    <xf numFmtId="168" fontId="6" fillId="3" borderId="0" xfId="6" applyNumberFormat="1" applyFont="1" applyFill="1" applyBorder="1" applyAlignment="1" applyProtection="1">
      <alignment vertical="center"/>
    </xf>
    <xf numFmtId="168" fontId="6" fillId="5" borderId="13" xfId="6" applyNumberFormat="1" applyFont="1" applyFill="1" applyBorder="1" applyAlignment="1" applyProtection="1">
      <alignment vertical="center"/>
    </xf>
    <xf numFmtId="168" fontId="6" fillId="0" borderId="9" xfId="6" applyNumberFormat="1" applyFont="1" applyFill="1" applyBorder="1" applyAlignment="1" applyProtection="1">
      <alignment vertical="center"/>
    </xf>
    <xf numFmtId="168" fontId="6" fillId="0" borderId="10" xfId="6" applyNumberFormat="1" applyFont="1" applyFill="1" applyBorder="1" applyAlignment="1" applyProtection="1">
      <alignment vertical="center"/>
    </xf>
    <xf numFmtId="168" fontId="6" fillId="3" borderId="7" xfId="6" applyNumberFormat="1" applyFont="1" applyFill="1" applyBorder="1" applyAlignment="1" applyProtection="1">
      <alignment vertical="center"/>
    </xf>
    <xf numFmtId="168" fontId="6" fillId="3" borderId="10" xfId="6" applyNumberFormat="1" applyFont="1" applyFill="1" applyBorder="1" applyAlignment="1" applyProtection="1">
      <alignment vertical="center"/>
    </xf>
    <xf numFmtId="168" fontId="6" fillId="3" borderId="8" xfId="6" applyNumberFormat="1" applyFont="1" applyFill="1" applyBorder="1" applyAlignment="1" applyProtection="1">
      <alignment vertical="center"/>
    </xf>
    <xf numFmtId="168" fontId="6" fillId="5" borderId="10" xfId="6" applyNumberFormat="1" applyFont="1" applyFill="1" applyBorder="1" applyAlignment="1" applyProtection="1">
      <alignment vertical="center"/>
    </xf>
    <xf numFmtId="168" fontId="6" fillId="7" borderId="12" xfId="6" applyNumberFormat="1" applyFont="1" applyFill="1" applyBorder="1" applyAlignment="1" applyProtection="1">
      <alignment vertical="center"/>
    </xf>
    <xf numFmtId="168" fontId="6" fillId="7" borderId="13" xfId="6" applyNumberFormat="1" applyFont="1" applyFill="1" applyBorder="1" applyAlignment="1" applyProtection="1">
      <alignment vertical="center"/>
    </xf>
    <xf numFmtId="168" fontId="6" fillId="0" borderId="3" xfId="6" applyNumberFormat="1" applyFont="1" applyFill="1" applyBorder="1" applyAlignment="1" applyProtection="1">
      <alignment vertical="center"/>
    </xf>
    <xf numFmtId="168" fontId="6" fillId="0" borderId="14" xfId="6" applyNumberFormat="1" applyFont="1" applyFill="1" applyBorder="1" applyAlignment="1" applyProtection="1">
      <alignment vertical="center"/>
    </xf>
    <xf numFmtId="168" fontId="6" fillId="3" borderId="1" xfId="6" applyNumberFormat="1" applyFont="1" applyFill="1" applyBorder="1" applyAlignment="1" applyProtection="1">
      <alignment vertical="center"/>
    </xf>
    <xf numFmtId="168" fontId="6" fillId="3" borderId="14" xfId="6" applyNumberFormat="1" applyFont="1" applyFill="1" applyBorder="1" applyAlignment="1" applyProtection="1">
      <alignment vertical="center"/>
    </xf>
    <xf numFmtId="168" fontId="6" fillId="3" borderId="2" xfId="6" applyNumberFormat="1" applyFont="1" applyFill="1" applyBorder="1" applyAlignment="1" applyProtection="1">
      <alignment vertical="center"/>
    </xf>
    <xf numFmtId="168" fontId="6" fillId="5" borderId="14" xfId="6" applyNumberFormat="1" applyFont="1" applyFill="1" applyBorder="1" applyAlignment="1" applyProtection="1">
      <alignment vertical="center"/>
    </xf>
    <xf numFmtId="168" fontId="6" fillId="7" borderId="18" xfId="6" applyNumberFormat="1" applyFont="1" applyFill="1" applyBorder="1" applyAlignment="1" applyProtection="1">
      <alignment vertical="center"/>
    </xf>
    <xf numFmtId="168" fontId="6" fillId="7" borderId="19" xfId="6" applyNumberFormat="1" applyFont="1" applyFill="1" applyBorder="1" applyAlignment="1" applyProtection="1">
      <alignment vertical="center"/>
    </xf>
    <xf numFmtId="168" fontId="6" fillId="3" borderId="20" xfId="6" applyNumberFormat="1" applyFont="1" applyFill="1" applyBorder="1" applyAlignment="1" applyProtection="1">
      <alignment vertical="center"/>
    </xf>
    <xf numFmtId="168" fontId="6" fillId="3" borderId="19" xfId="6" applyNumberFormat="1" applyFont="1" applyFill="1" applyBorder="1" applyAlignment="1" applyProtection="1">
      <alignment vertical="center"/>
    </xf>
    <xf numFmtId="168" fontId="6" fillId="3" borderId="21" xfId="6" applyNumberFormat="1" applyFont="1" applyFill="1" applyBorder="1" applyAlignment="1" applyProtection="1">
      <alignment vertical="center"/>
    </xf>
    <xf numFmtId="168" fontId="6" fillId="5" borderId="19" xfId="6" applyNumberFormat="1" applyFont="1" applyFill="1" applyBorder="1" applyAlignment="1" applyProtection="1">
      <alignment vertical="center"/>
    </xf>
    <xf numFmtId="168" fontId="6" fillId="0" borderId="5" xfId="2" applyNumberFormat="1" applyFont="1" applyBorder="1" applyAlignment="1">
      <alignment vertical="center"/>
    </xf>
    <xf numFmtId="168" fontId="6" fillId="0" borderId="27" xfId="2" applyNumberFormat="1" applyFont="1" applyBorder="1" applyAlignment="1">
      <alignment vertical="center"/>
    </xf>
    <xf numFmtId="168" fontId="6" fillId="3" borderId="6" xfId="6" applyNumberFormat="1" applyFont="1" applyFill="1" applyBorder="1" applyAlignment="1" applyProtection="1">
      <alignment vertical="center"/>
    </xf>
    <xf numFmtId="168" fontId="6" fillId="3" borderId="27" xfId="6" applyNumberFormat="1" applyFont="1" applyFill="1" applyBorder="1" applyAlignment="1" applyProtection="1">
      <alignment vertical="center"/>
    </xf>
    <xf numFmtId="168" fontId="6" fillId="3" borderId="4" xfId="6" applyNumberFormat="1" applyFont="1" applyFill="1" applyBorder="1" applyAlignment="1" applyProtection="1">
      <alignment vertical="center"/>
    </xf>
    <xf numFmtId="168" fontId="6" fillId="5" borderId="27" xfId="6" applyNumberFormat="1" applyFont="1" applyFill="1" applyBorder="1" applyAlignment="1" applyProtection="1">
      <alignment vertical="center"/>
    </xf>
    <xf numFmtId="168" fontId="6" fillId="0" borderId="5" xfId="6" applyNumberFormat="1" applyFont="1" applyFill="1" applyBorder="1" applyAlignment="1" applyProtection="1">
      <alignment vertical="center"/>
    </xf>
    <xf numFmtId="168" fontId="6" fillId="0" borderId="27" xfId="6" applyNumberFormat="1" applyFont="1" applyFill="1" applyBorder="1" applyAlignment="1" applyProtection="1">
      <alignment vertical="center"/>
    </xf>
    <xf numFmtId="168" fontId="6" fillId="0" borderId="5" xfId="10" applyNumberFormat="1" applyFont="1" applyFill="1" applyBorder="1" applyAlignment="1" applyProtection="1">
      <alignment vertical="center"/>
    </xf>
    <xf numFmtId="168" fontId="6" fillId="0" borderId="27" xfId="10" applyNumberFormat="1" applyFont="1" applyFill="1" applyBorder="1" applyAlignment="1" applyProtection="1">
      <alignment vertical="center"/>
    </xf>
    <xf numFmtId="168" fontId="6" fillId="3" borderId="6" xfId="10" applyNumberFormat="1" applyFont="1" applyFill="1" applyBorder="1" applyAlignment="1" applyProtection="1">
      <alignment vertical="center"/>
    </xf>
    <xf numFmtId="168" fontId="6" fillId="3" borderId="27" xfId="10" applyNumberFormat="1" applyFont="1" applyFill="1" applyBorder="1" applyAlignment="1" applyProtection="1">
      <alignment vertical="center"/>
    </xf>
    <xf numFmtId="168" fontId="6" fillId="3" borderId="4" xfId="10" applyNumberFormat="1" applyFont="1" applyFill="1" applyBorder="1" applyAlignment="1" applyProtection="1">
      <alignment vertical="center"/>
    </xf>
    <xf numFmtId="168" fontId="6" fillId="5" borderId="27" xfId="10" applyNumberFormat="1" applyFont="1" applyFill="1" applyBorder="1" applyAlignment="1" applyProtection="1">
      <alignment vertical="center"/>
    </xf>
    <xf numFmtId="168" fontId="6" fillId="8" borderId="4" xfId="6" applyNumberFormat="1" applyFont="1" applyFill="1" applyBorder="1" applyAlignment="1" applyProtection="1">
      <alignment vertical="center"/>
    </xf>
    <xf numFmtId="166" fontId="6" fillId="0" borderId="0" xfId="10" applyNumberFormat="1" applyFont="1" applyFill="1" applyBorder="1" applyAlignment="1" applyProtection="1">
      <alignment vertical="center"/>
    </xf>
    <xf numFmtId="0" fontId="3" fillId="0" borderId="0" xfId="9" applyFont="1"/>
    <xf numFmtId="0" fontId="8" fillId="0" borderId="0" xfId="9" applyFont="1"/>
    <xf numFmtId="41" fontId="6" fillId="3" borderId="11" xfId="6" applyNumberFormat="1" applyFont="1" applyFill="1" applyBorder="1" applyAlignment="1" applyProtection="1">
      <alignment vertical="center"/>
    </xf>
    <xf numFmtId="41" fontId="6" fillId="3" borderId="13" xfId="6" applyNumberFormat="1" applyFont="1" applyFill="1" applyBorder="1" applyAlignment="1" applyProtection="1">
      <alignment vertical="center"/>
    </xf>
    <xf numFmtId="41" fontId="6" fillId="3" borderId="0" xfId="6" applyNumberFormat="1" applyFont="1" applyFill="1" applyBorder="1" applyAlignment="1" applyProtection="1">
      <alignment vertical="center"/>
    </xf>
    <xf numFmtId="41" fontId="6" fillId="9" borderId="12" xfId="6" applyNumberFormat="1" applyFont="1" applyFill="1" applyBorder="1" applyAlignment="1" applyProtection="1">
      <alignment vertical="center"/>
    </xf>
    <xf numFmtId="41" fontId="6" fillId="9" borderId="13" xfId="6" applyNumberFormat="1" applyFont="1" applyFill="1" applyBorder="1" applyAlignment="1" applyProtection="1">
      <alignment vertical="center"/>
    </xf>
    <xf numFmtId="41" fontId="6" fillId="7" borderId="5" xfId="6" applyNumberFormat="1" applyFont="1" applyFill="1" applyBorder="1" applyAlignment="1" applyProtection="1">
      <alignment vertical="center"/>
    </xf>
    <xf numFmtId="41" fontId="6" fillId="3" borderId="6" xfId="6" applyNumberFormat="1" applyFont="1" applyFill="1" applyBorder="1" applyAlignment="1" applyProtection="1">
      <alignment vertical="center"/>
    </xf>
    <xf numFmtId="41" fontId="6" fillId="3" borderId="27" xfId="6" applyNumberFormat="1" applyFont="1" applyFill="1" applyBorder="1" applyAlignment="1" applyProtection="1">
      <alignment vertical="center"/>
    </xf>
    <xf numFmtId="41" fontId="6" fillId="3" borderId="4" xfId="6" applyNumberFormat="1" applyFont="1" applyFill="1" applyBorder="1" applyAlignment="1" applyProtection="1">
      <alignment vertical="center"/>
    </xf>
    <xf numFmtId="41" fontId="6" fillId="7" borderId="27" xfId="6" applyNumberFormat="1" applyFont="1" applyFill="1" applyBorder="1" applyAlignment="1" applyProtection="1">
      <alignment vertical="center"/>
    </xf>
    <xf numFmtId="0" fontId="19" fillId="0" borderId="0" xfId="9" applyFont="1"/>
    <xf numFmtId="0" fontId="20" fillId="0" borderId="0" xfId="9" applyFont="1"/>
    <xf numFmtId="165" fontId="6" fillId="0" borderId="0" xfId="11" applyNumberFormat="1" applyFont="1" applyFill="1" applyAlignment="1" applyProtection="1">
      <alignment horizontal="right" vertical="center"/>
    </xf>
    <xf numFmtId="165" fontId="6" fillId="0" borderId="0" xfId="11" applyNumberFormat="1" applyFont="1" applyFill="1" applyAlignment="1" applyProtection="1">
      <alignment horizontal="right"/>
    </xf>
    <xf numFmtId="164" fontId="9" fillId="6" borderId="0" xfId="11" applyFont="1" applyFill="1" applyAlignment="1" applyProtection="1">
      <alignment horizontal="center" vertical="center"/>
    </xf>
    <xf numFmtId="165" fontId="10" fillId="0" borderId="0" xfId="11" applyNumberFormat="1" applyFont="1" applyFill="1" applyAlignment="1" applyProtection="1">
      <alignment horizontal="center" vertical="center"/>
    </xf>
    <xf numFmtId="41" fontId="6" fillId="0" borderId="12" xfId="11" applyNumberFormat="1" applyFont="1" applyFill="1" applyBorder="1" applyAlignment="1" applyProtection="1">
      <alignment vertical="center"/>
    </xf>
    <xf numFmtId="41" fontId="6" fillId="0" borderId="13" xfId="11" applyNumberFormat="1" applyFont="1" applyFill="1" applyBorder="1" applyAlignment="1" applyProtection="1">
      <alignment vertical="center"/>
    </xf>
    <xf numFmtId="38" fontId="6" fillId="3" borderId="11" xfId="11" applyNumberFormat="1" applyFont="1" applyFill="1" applyBorder="1" applyAlignment="1" applyProtection="1">
      <alignment vertical="center"/>
    </xf>
    <xf numFmtId="38" fontId="6" fillId="3" borderId="13" xfId="11" applyNumberFormat="1" applyFont="1" applyFill="1" applyBorder="1" applyAlignment="1" applyProtection="1">
      <alignment vertical="center"/>
    </xf>
    <xf numFmtId="38" fontId="6" fillId="3" borderId="0" xfId="11" applyNumberFormat="1" applyFont="1" applyFill="1" applyBorder="1" applyAlignment="1" applyProtection="1">
      <alignment vertical="center"/>
    </xf>
    <xf numFmtId="41" fontId="6" fillId="5" borderId="13" xfId="11" applyNumberFormat="1" applyFont="1" applyFill="1" applyBorder="1" applyAlignment="1" applyProtection="1">
      <alignment vertical="center"/>
    </xf>
    <xf numFmtId="165" fontId="13" fillId="6" borderId="0" xfId="11" applyNumberFormat="1" applyFont="1" applyFill="1" applyProtection="1"/>
    <xf numFmtId="41" fontId="6" fillId="0" borderId="9" xfId="11" applyNumberFormat="1" applyFont="1" applyFill="1" applyBorder="1" applyAlignment="1" applyProtection="1">
      <alignment vertical="center"/>
    </xf>
    <xf numFmtId="41" fontId="6" fillId="0" borderId="10" xfId="11" applyNumberFormat="1" applyFont="1" applyFill="1" applyBorder="1" applyAlignment="1" applyProtection="1">
      <alignment vertical="center"/>
    </xf>
    <xf numFmtId="38" fontId="6" fillId="3" borderId="7" xfId="11" applyNumberFormat="1" applyFont="1" applyFill="1" applyBorder="1" applyAlignment="1" applyProtection="1">
      <alignment vertical="center"/>
    </xf>
    <xf numFmtId="38" fontId="6" fillId="3" borderId="10" xfId="11" applyNumberFormat="1" applyFont="1" applyFill="1" applyBorder="1" applyAlignment="1" applyProtection="1">
      <alignment vertical="center"/>
    </xf>
    <xf numFmtId="38" fontId="6" fillId="3" borderId="8" xfId="11" applyNumberFormat="1" applyFont="1" applyFill="1" applyBorder="1" applyAlignment="1" applyProtection="1">
      <alignment vertical="center"/>
    </xf>
    <xf numFmtId="41" fontId="6" fillId="5" borderId="10" xfId="11" applyNumberFormat="1" applyFont="1" applyFill="1" applyBorder="1" applyAlignment="1" applyProtection="1">
      <alignment vertical="center"/>
    </xf>
    <xf numFmtId="41" fontId="6" fillId="7" borderId="12" xfId="11" applyNumberFormat="1" applyFont="1" applyFill="1" applyBorder="1" applyAlignment="1" applyProtection="1">
      <alignment vertical="center"/>
    </xf>
    <xf numFmtId="41" fontId="6" fillId="7" borderId="13" xfId="11" applyNumberFormat="1" applyFont="1" applyFill="1" applyBorder="1" applyAlignment="1" applyProtection="1">
      <alignment vertical="center"/>
    </xf>
    <xf numFmtId="41" fontId="6" fillId="0" borderId="3" xfId="11" applyNumberFormat="1" applyFont="1" applyFill="1" applyBorder="1" applyAlignment="1" applyProtection="1">
      <alignment vertical="center"/>
    </xf>
    <xf numFmtId="41" fontId="6" fillId="0" borderId="14" xfId="11" applyNumberFormat="1" applyFont="1" applyFill="1" applyBorder="1" applyAlignment="1" applyProtection="1">
      <alignment vertical="center"/>
    </xf>
    <xf numFmtId="38" fontId="6" fillId="3" borderId="1" xfId="11" applyNumberFormat="1" applyFont="1" applyFill="1" applyBorder="1" applyAlignment="1" applyProtection="1">
      <alignment vertical="center"/>
    </xf>
    <xf numFmtId="38" fontId="6" fillId="3" borderId="14" xfId="11" applyNumberFormat="1" applyFont="1" applyFill="1" applyBorder="1" applyAlignment="1" applyProtection="1">
      <alignment vertical="center"/>
    </xf>
    <xf numFmtId="38" fontId="6" fillId="3" borderId="2" xfId="11" applyNumberFormat="1" applyFont="1" applyFill="1" applyBorder="1" applyAlignment="1" applyProtection="1">
      <alignment vertical="center"/>
    </xf>
    <xf numFmtId="41" fontId="6" fillId="5" borderId="14" xfId="11" applyNumberFormat="1" applyFont="1" applyFill="1" applyBorder="1" applyAlignment="1" applyProtection="1">
      <alignment vertical="center"/>
    </xf>
    <xf numFmtId="41" fontId="6" fillId="4" borderId="9" xfId="11" applyNumberFormat="1" applyFont="1" applyFill="1" applyBorder="1" applyAlignment="1" applyProtection="1">
      <alignment vertical="center"/>
    </xf>
    <xf numFmtId="41" fontId="6" fillId="4" borderId="10" xfId="11" applyNumberFormat="1" applyFont="1" applyFill="1" applyBorder="1" applyAlignment="1" applyProtection="1">
      <alignment vertical="center"/>
    </xf>
    <xf numFmtId="41" fontId="6" fillId="7" borderId="18" xfId="11" applyNumberFormat="1" applyFont="1" applyFill="1" applyBorder="1" applyAlignment="1" applyProtection="1">
      <alignment vertical="center"/>
    </xf>
    <xf numFmtId="41" fontId="6" fillId="7" borderId="19" xfId="11" applyNumberFormat="1" applyFont="1" applyFill="1" applyBorder="1" applyAlignment="1" applyProtection="1">
      <alignment vertical="center"/>
    </xf>
    <xf numFmtId="38" fontId="6" fillId="3" borderId="20" xfId="11" applyNumberFormat="1" applyFont="1" applyFill="1" applyBorder="1" applyAlignment="1" applyProtection="1">
      <alignment vertical="center"/>
    </xf>
    <xf numFmtId="38" fontId="6" fillId="3" borderId="19" xfId="11" applyNumberFormat="1" applyFont="1" applyFill="1" applyBorder="1" applyAlignment="1" applyProtection="1">
      <alignment vertical="center"/>
    </xf>
    <xf numFmtId="38" fontId="6" fillId="3" borderId="21" xfId="11" applyNumberFormat="1" applyFont="1" applyFill="1" applyBorder="1" applyAlignment="1" applyProtection="1">
      <alignment vertical="center"/>
    </xf>
    <xf numFmtId="41" fontId="6" fillId="5" borderId="19" xfId="11" applyNumberFormat="1" applyFont="1" applyFill="1" applyBorder="1" applyAlignment="1" applyProtection="1">
      <alignment vertical="center"/>
    </xf>
    <xf numFmtId="38" fontId="6" fillId="3" borderId="22" xfId="11" applyNumberFormat="1" applyFont="1" applyFill="1" applyBorder="1" applyAlignment="1" applyProtection="1">
      <alignment vertical="center"/>
    </xf>
    <xf numFmtId="38" fontId="6" fillId="3" borderId="26" xfId="11" applyNumberFormat="1" applyFont="1" applyFill="1" applyBorder="1" applyAlignment="1" applyProtection="1">
      <alignment vertical="center"/>
    </xf>
    <xf numFmtId="38" fontId="6" fillId="3" borderId="23" xfId="11" applyNumberFormat="1" applyFont="1" applyFill="1" applyBorder="1" applyAlignment="1" applyProtection="1">
      <alignment vertical="center"/>
    </xf>
    <xf numFmtId="41" fontId="6" fillId="5" borderId="26" xfId="11" applyNumberFormat="1" applyFont="1" applyFill="1" applyBorder="1" applyAlignment="1" applyProtection="1">
      <alignment vertical="center"/>
    </xf>
    <xf numFmtId="38" fontId="6" fillId="3" borderId="6" xfId="11" applyNumberFormat="1" applyFont="1" applyFill="1" applyBorder="1" applyAlignment="1" applyProtection="1">
      <alignment vertical="center"/>
    </xf>
    <xf numFmtId="38" fontId="6" fillId="3" borderId="27" xfId="11" applyNumberFormat="1" applyFont="1" applyFill="1" applyBorder="1" applyAlignment="1" applyProtection="1">
      <alignment vertical="center"/>
    </xf>
    <xf numFmtId="38" fontId="6" fillId="3" borderId="4" xfId="11" applyNumberFormat="1" applyFont="1" applyFill="1" applyBorder="1" applyAlignment="1" applyProtection="1">
      <alignment vertical="center"/>
    </xf>
    <xf numFmtId="41" fontId="6" fillId="5" borderId="27" xfId="11" applyNumberFormat="1" applyFont="1" applyFill="1" applyBorder="1" applyAlignment="1" applyProtection="1">
      <alignment vertical="center"/>
    </xf>
    <xf numFmtId="41" fontId="6" fillId="0" borderId="5" xfId="11" applyNumberFormat="1" applyFont="1" applyFill="1" applyBorder="1" applyAlignment="1" applyProtection="1">
      <alignment vertical="center"/>
    </xf>
    <xf numFmtId="41" fontId="6" fillId="0" borderId="27" xfId="11" applyNumberFormat="1" applyFont="1" applyFill="1" applyBorder="1" applyAlignment="1" applyProtection="1">
      <alignment vertical="center"/>
    </xf>
    <xf numFmtId="38" fontId="6" fillId="8" borderId="4" xfId="11" applyNumberFormat="1" applyFont="1" applyFill="1" applyBorder="1" applyAlignment="1" applyProtection="1">
      <alignment vertical="center"/>
    </xf>
    <xf numFmtId="168" fontId="11" fillId="0" borderId="0" xfId="11" applyNumberFormat="1" applyFont="1" applyFill="1" applyAlignment="1" applyProtection="1">
      <alignment horizontal="center" vertical="center"/>
    </xf>
    <xf numFmtId="164" fontId="16" fillId="0" borderId="0" xfId="11" applyFont="1" applyFill="1" applyProtection="1"/>
    <xf numFmtId="168" fontId="6" fillId="0" borderId="12" xfId="11" applyNumberFormat="1" applyFont="1" applyFill="1" applyBorder="1" applyAlignment="1" applyProtection="1">
      <alignment vertical="center"/>
    </xf>
    <xf numFmtId="168" fontId="6" fillId="0" borderId="13" xfId="11" applyNumberFormat="1" applyFont="1" applyFill="1" applyBorder="1" applyAlignment="1" applyProtection="1">
      <alignment vertical="center"/>
    </xf>
    <xf numFmtId="168" fontId="6" fillId="3" borderId="11" xfId="11" applyNumberFormat="1" applyFont="1" applyFill="1" applyBorder="1" applyAlignment="1" applyProtection="1">
      <alignment vertical="center"/>
    </xf>
    <xf numFmtId="168" fontId="6" fillId="3" borderId="13" xfId="11" applyNumberFormat="1" applyFont="1" applyFill="1" applyBorder="1" applyAlignment="1" applyProtection="1">
      <alignment vertical="center"/>
    </xf>
    <xf numFmtId="168" fontId="6" fillId="3" borderId="0" xfId="11" applyNumberFormat="1" applyFont="1" applyFill="1" applyBorder="1" applyAlignment="1" applyProtection="1">
      <alignment vertical="center"/>
    </xf>
    <xf numFmtId="168" fontId="6" fillId="5" borderId="13" xfId="11" applyNumberFormat="1" applyFont="1" applyFill="1" applyBorder="1" applyAlignment="1" applyProtection="1">
      <alignment vertical="center"/>
    </xf>
    <xf numFmtId="168" fontId="6" fillId="0" borderId="9" xfId="11" applyNumberFormat="1" applyFont="1" applyFill="1" applyBorder="1" applyAlignment="1" applyProtection="1">
      <alignment vertical="center"/>
    </xf>
    <xf numFmtId="168" fontId="6" fillId="0" borderId="10" xfId="11" applyNumberFormat="1" applyFont="1" applyFill="1" applyBorder="1" applyAlignment="1" applyProtection="1">
      <alignment vertical="center"/>
    </xf>
    <xf numFmtId="168" fontId="6" fillId="3" borderId="7" xfId="11" applyNumberFormat="1" applyFont="1" applyFill="1" applyBorder="1" applyAlignment="1" applyProtection="1">
      <alignment vertical="center"/>
    </xf>
    <xf numFmtId="168" fontId="6" fillId="3" borderId="10" xfId="11" applyNumberFormat="1" applyFont="1" applyFill="1" applyBorder="1" applyAlignment="1" applyProtection="1">
      <alignment vertical="center"/>
    </xf>
    <xf numFmtId="168" fontId="6" fillId="3" borderId="8" xfId="11" applyNumberFormat="1" applyFont="1" applyFill="1" applyBorder="1" applyAlignment="1" applyProtection="1">
      <alignment vertical="center"/>
    </xf>
    <xf numFmtId="168" fontId="6" fillId="5" borderId="10" xfId="11" applyNumberFormat="1" applyFont="1" applyFill="1" applyBorder="1" applyAlignment="1" applyProtection="1">
      <alignment vertical="center"/>
    </xf>
    <xf numFmtId="168" fontId="6" fillId="7" borderId="12" xfId="11" applyNumberFormat="1" applyFont="1" applyFill="1" applyBorder="1" applyAlignment="1" applyProtection="1">
      <alignment vertical="center"/>
    </xf>
    <xf numFmtId="168" fontId="6" fillId="7" borderId="13" xfId="11" applyNumberFormat="1" applyFont="1" applyFill="1" applyBorder="1" applyAlignment="1" applyProtection="1">
      <alignment vertical="center"/>
    </xf>
    <xf numFmtId="168" fontId="6" fillId="0" borderId="3" xfId="11" applyNumberFormat="1" applyFont="1" applyFill="1" applyBorder="1" applyAlignment="1" applyProtection="1">
      <alignment vertical="center"/>
    </xf>
    <xf numFmtId="168" fontId="6" fillId="0" borderId="14" xfId="11" applyNumberFormat="1" applyFont="1" applyFill="1" applyBorder="1" applyAlignment="1" applyProtection="1">
      <alignment vertical="center"/>
    </xf>
    <xf numFmtId="168" fontId="6" fillId="3" borderId="1" xfId="11" applyNumberFormat="1" applyFont="1" applyFill="1" applyBorder="1" applyAlignment="1" applyProtection="1">
      <alignment vertical="center"/>
    </xf>
    <xf numFmtId="168" fontId="6" fillId="3" borderId="14" xfId="11" applyNumberFormat="1" applyFont="1" applyFill="1" applyBorder="1" applyAlignment="1" applyProtection="1">
      <alignment vertical="center"/>
    </xf>
    <xf numFmtId="168" fontId="6" fillId="3" borderId="2" xfId="11" applyNumberFormat="1" applyFont="1" applyFill="1" applyBorder="1" applyAlignment="1" applyProtection="1">
      <alignment vertical="center"/>
    </xf>
    <xf numFmtId="168" fontId="6" fillId="5" borderId="14" xfId="11" applyNumberFormat="1" applyFont="1" applyFill="1" applyBorder="1" applyAlignment="1" applyProtection="1">
      <alignment vertical="center"/>
    </xf>
    <xf numFmtId="168" fontId="6" fillId="7" borderId="18" xfId="11" applyNumberFormat="1" applyFont="1" applyFill="1" applyBorder="1" applyAlignment="1" applyProtection="1">
      <alignment vertical="center"/>
    </xf>
    <xf numFmtId="168" fontId="6" fillId="7" borderId="19" xfId="11" applyNumberFormat="1" applyFont="1" applyFill="1" applyBorder="1" applyAlignment="1" applyProtection="1">
      <alignment vertical="center"/>
    </xf>
    <xf numFmtId="168" fontId="6" fillId="3" borderId="20" xfId="11" applyNumberFormat="1" applyFont="1" applyFill="1" applyBorder="1" applyAlignment="1" applyProtection="1">
      <alignment vertical="center"/>
    </xf>
    <xf numFmtId="168" fontId="6" fillId="3" borderId="19" xfId="11" applyNumberFormat="1" applyFont="1" applyFill="1" applyBorder="1" applyAlignment="1" applyProtection="1">
      <alignment vertical="center"/>
    </xf>
    <xf numFmtId="168" fontId="6" fillId="3" borderId="21" xfId="11" applyNumberFormat="1" applyFont="1" applyFill="1" applyBorder="1" applyAlignment="1" applyProtection="1">
      <alignment vertical="center"/>
    </xf>
    <xf numFmtId="168" fontId="6" fillId="5" borderId="19" xfId="11" applyNumberFormat="1" applyFont="1" applyFill="1" applyBorder="1" applyAlignment="1" applyProtection="1">
      <alignment vertical="center"/>
    </xf>
    <xf numFmtId="38" fontId="6" fillId="7" borderId="5" xfId="11" applyNumberFormat="1" applyFont="1" applyFill="1" applyBorder="1" applyAlignment="1" applyProtection="1">
      <alignment vertical="center"/>
    </xf>
    <xf numFmtId="38" fontId="6" fillId="7" borderId="27" xfId="11" applyNumberFormat="1" applyFont="1" applyFill="1" applyBorder="1" applyAlignment="1" applyProtection="1">
      <alignment vertical="center"/>
    </xf>
    <xf numFmtId="38" fontId="6" fillId="5" borderId="27" xfId="11" applyNumberFormat="1" applyFont="1" applyFill="1" applyBorder="1" applyAlignment="1" applyProtection="1">
      <alignment vertical="center"/>
    </xf>
    <xf numFmtId="41" fontId="6" fillId="3" borderId="11" xfId="11" applyNumberFormat="1" applyFont="1" applyFill="1" applyBorder="1" applyAlignment="1" applyProtection="1">
      <alignment vertical="center"/>
    </xf>
    <xf numFmtId="41" fontId="6" fillId="3" borderId="13" xfId="11" applyNumberFormat="1" applyFont="1" applyFill="1" applyBorder="1" applyAlignment="1" applyProtection="1">
      <alignment vertical="center"/>
    </xf>
    <xf numFmtId="41" fontId="6" fillId="3" borderId="0" xfId="11" applyNumberFormat="1" applyFont="1" applyFill="1" applyBorder="1" applyAlignment="1" applyProtection="1">
      <alignment vertical="center"/>
    </xf>
    <xf numFmtId="41" fontId="6" fillId="9" borderId="12" xfId="11" applyNumberFormat="1" applyFont="1" applyFill="1" applyBorder="1" applyAlignment="1" applyProtection="1">
      <alignment vertical="center"/>
    </xf>
    <xf numFmtId="41" fontId="6" fillId="9" borderId="13" xfId="11" applyNumberFormat="1" applyFont="1" applyFill="1" applyBorder="1" applyAlignment="1" applyProtection="1">
      <alignment vertical="center"/>
    </xf>
    <xf numFmtId="41" fontId="6" fillId="7" borderId="5" xfId="11" applyNumberFormat="1" applyFont="1" applyFill="1" applyBorder="1" applyAlignment="1" applyProtection="1">
      <alignment vertical="center"/>
    </xf>
    <xf numFmtId="41" fontId="6" fillId="3" borderId="6" xfId="11" applyNumberFormat="1" applyFont="1" applyFill="1" applyBorder="1" applyAlignment="1" applyProtection="1">
      <alignment vertical="center"/>
    </xf>
    <xf numFmtId="41" fontId="6" fillId="3" borderId="27" xfId="11" applyNumberFormat="1" applyFont="1" applyFill="1" applyBorder="1" applyAlignment="1" applyProtection="1">
      <alignment vertical="center"/>
    </xf>
    <xf numFmtId="41" fontId="6" fillId="3" borderId="4" xfId="11" applyNumberFormat="1" applyFont="1" applyFill="1" applyBorder="1" applyAlignment="1" applyProtection="1">
      <alignment vertical="center"/>
    </xf>
    <xf numFmtId="41" fontId="6" fillId="10" borderId="12" xfId="11" applyNumberFormat="1" applyFont="1" applyFill="1" applyBorder="1" applyAlignment="1" applyProtection="1">
      <alignment vertical="center"/>
    </xf>
    <xf numFmtId="41" fontId="6" fillId="10" borderId="13" xfId="11" applyNumberFormat="1" applyFont="1" applyFill="1" applyBorder="1" applyAlignment="1" applyProtection="1">
      <alignment vertical="center"/>
    </xf>
    <xf numFmtId="41" fontId="6" fillId="7" borderId="27" xfId="11" applyNumberFormat="1" applyFont="1" applyFill="1" applyBorder="1" applyAlignment="1" applyProtection="1">
      <alignment vertical="center"/>
    </xf>
    <xf numFmtId="164" fontId="9" fillId="6" borderId="0" xfId="11" applyFont="1" applyFill="1" applyAlignment="1" applyProtection="1">
      <alignment horizontal="right"/>
    </xf>
    <xf numFmtId="164" fontId="9" fillId="6" borderId="0" xfId="11" applyFont="1" applyFill="1" applyBorder="1" applyAlignment="1" applyProtection="1">
      <alignment horizontal="right"/>
    </xf>
    <xf numFmtId="164" fontId="13" fillId="6" borderId="0" xfId="11" applyFont="1" applyFill="1" applyProtection="1"/>
    <xf numFmtId="0" fontId="6" fillId="0" borderId="0" xfId="12" applyFont="1"/>
    <xf numFmtId="0" fontId="15" fillId="0" borderId="0" xfId="12" applyFont="1"/>
    <xf numFmtId="0" fontId="16" fillId="0" borderId="0" xfId="12" applyFont="1"/>
    <xf numFmtId="38" fontId="16" fillId="0" borderId="0" xfId="12" applyNumberFormat="1" applyFont="1"/>
    <xf numFmtId="0" fontId="6" fillId="0" borderId="0" xfId="12" applyFont="1" applyAlignment="1">
      <alignment horizontal="centerContinuous"/>
    </xf>
    <xf numFmtId="0" fontId="6" fillId="0" borderId="0" xfId="12" applyFont="1" applyAlignment="1">
      <alignment horizontal="right"/>
    </xf>
    <xf numFmtId="0" fontId="3" fillId="0" borderId="0" xfId="12" applyFont="1"/>
    <xf numFmtId="0" fontId="8" fillId="0" borderId="0" xfId="12" applyFont="1"/>
    <xf numFmtId="0" fontId="19" fillId="0" borderId="0" xfId="12" applyFont="1"/>
    <xf numFmtId="0" fontId="20" fillId="0" borderId="0" xfId="12" applyFont="1"/>
    <xf numFmtId="164" fontId="23" fillId="0" borderId="0" xfId="1" applyFont="1" applyAlignment="1">
      <alignment horizontal="left" vertical="center"/>
    </xf>
    <xf numFmtId="165" fontId="6" fillId="0" borderId="0" xfId="1" applyNumberFormat="1" applyFont="1" applyFill="1" applyAlignment="1" applyProtection="1">
      <alignment horizontal="right" vertical="center"/>
    </xf>
    <xf numFmtId="9" fontId="6" fillId="11" borderId="27" xfId="13" applyFont="1" applyFill="1" applyBorder="1" applyAlignment="1" applyProtection="1">
      <alignment horizontal="right" vertical="center"/>
    </xf>
    <xf numFmtId="0" fontId="19" fillId="0" borderId="0" xfId="2" applyFont="1" applyAlignment="1">
      <alignment horizontal="center" vertical="center"/>
    </xf>
    <xf numFmtId="165" fontId="24" fillId="0" borderId="0" xfId="6" applyNumberFormat="1" applyFont="1" applyFill="1" applyAlignment="1" applyProtection="1">
      <alignment horizontal="center" vertical="center"/>
    </xf>
    <xf numFmtId="165" fontId="24" fillId="0" borderId="0" xfId="3" applyNumberFormat="1" applyFont="1" applyFill="1" applyAlignment="1" applyProtection="1">
      <alignment horizontal="center" vertical="center"/>
    </xf>
    <xf numFmtId="165" fontId="24" fillId="0" borderId="0" xfId="11" applyNumberFormat="1" applyFont="1" applyFill="1" applyAlignment="1" applyProtection="1">
      <alignment horizontal="center" vertical="center"/>
    </xf>
    <xf numFmtId="38" fontId="6" fillId="0" borderId="5" xfId="5" applyNumberFormat="1" applyFont="1" applyFill="1" applyBorder="1" applyAlignment="1" applyProtection="1">
      <alignment vertical="center"/>
    </xf>
    <xf numFmtId="38" fontId="6" fillId="0" borderId="27" xfId="5" applyNumberFormat="1" applyFont="1" applyFill="1" applyBorder="1" applyAlignment="1" applyProtection="1">
      <alignment vertical="center"/>
    </xf>
    <xf numFmtId="38" fontId="6" fillId="0" borderId="5" xfId="8" applyNumberFormat="1" applyFont="1" applyFill="1" applyBorder="1" applyAlignment="1" applyProtection="1">
      <alignment vertical="center"/>
    </xf>
    <xf numFmtId="38" fontId="6" fillId="0" borderId="27" xfId="8" applyNumberFormat="1" applyFont="1" applyFill="1" applyBorder="1" applyAlignment="1" applyProtection="1">
      <alignment vertical="center"/>
    </xf>
    <xf numFmtId="41" fontId="6" fillId="12" borderId="13" xfId="6" applyNumberFormat="1" applyFont="1" applyFill="1" applyBorder="1" applyAlignment="1" applyProtection="1">
      <alignment vertical="center"/>
    </xf>
    <xf numFmtId="41" fontId="6" fillId="13" borderId="13" xfId="6" applyNumberFormat="1" applyFont="1" applyFill="1" applyBorder="1" applyAlignment="1" applyProtection="1">
      <alignment vertical="center"/>
    </xf>
  </cellXfs>
  <cellStyles count="14">
    <cellStyle name="Comma" xfId="1" builtinId="3"/>
    <cellStyle name="Comma 2 21" xfId="3" xr:uid="{00000000-0005-0000-0000-000001000000}"/>
    <cellStyle name="Comma 2 4" xfId="6" xr:uid="{00000000-0005-0000-0000-000002000000}"/>
    <cellStyle name="Comma 2 4 2" xfId="11" xr:uid="{00000000-0005-0000-0000-000003000000}"/>
    <cellStyle name="Normal" xfId="0" builtinId="0"/>
    <cellStyle name="Normal 10" xfId="9" xr:uid="{00000000-0005-0000-0000-000005000000}"/>
    <cellStyle name="Normal 10 2" xfId="12" xr:uid="{00000000-0005-0000-0000-000006000000}"/>
    <cellStyle name="Normal 4 3" xfId="7" xr:uid="{00000000-0005-0000-0000-000007000000}"/>
    <cellStyle name="Normal 93" xfId="4" xr:uid="{00000000-0005-0000-0000-000008000000}"/>
    <cellStyle name="Normal_PROGRAM" xfId="2" xr:uid="{00000000-0005-0000-0000-000009000000}"/>
    <cellStyle name="Percent" xfId="13" builtinId="5"/>
    <cellStyle name="Percent 19" xfId="5" xr:uid="{00000000-0005-0000-0000-00000B000000}"/>
    <cellStyle name="Percent 5" xfId="8" xr:uid="{00000000-0005-0000-0000-00000C000000}"/>
    <cellStyle name="Percent 6" xfId="10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10.xml"/><Relationship Id="rId34" Type="http://schemas.openxmlformats.org/officeDocument/2006/relationships/externalLink" Target="externalLinks/externalLink23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externalLink" Target="externalLinks/externalLink18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externalLink" Target="externalLinks/externalLink21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36" Type="http://schemas.openxmlformats.org/officeDocument/2006/relationships/externalLink" Target="externalLinks/externalLink2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43" Type="http://schemas.openxmlformats.org/officeDocument/2006/relationships/customXml" Target="../customXml/item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externalLink" Target="externalLinks/externalLink22.xml"/><Relationship Id="rId38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cl.nk.acc06\costmon\TCL\520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ETAIL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xport%20meeting\data%202001\dataApr_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3\AP2004\Documents%20and%20Settings\Kung\My%20Documents\Kung\Kung1\2004\03_FOH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3\AP2004\Documents%20and%20Settings\Kung\My%20Documents\Kung\Kung1\2004\02_FOH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3\AP2004\Documents%20and%20Settings\Kung\My%20Documents\Kung\Kung1\2004\06_FOH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3\AP2004\Documents%20and%20Settings\Kung\My%20Documents\Kung\Kung1\2004\01_FOH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@monthly\%23RE_PLAN\BALANCE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NTHLY\%23RE_PLAN\BALANC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LU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Kung\My%20Documents\Kung\Kung1\2003\Report\Recon_FOH\FOH_Actual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aper-Annual2008\Schedual_%20PPB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BRECY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/TCB/Budget/2022/Monthly/Line/Mest_Conimex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AR%20Paper%20CC\Report%20-%20Monthly\IO\2013\value\IO%20Number%20Update%20(Pisit)%20032013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Budget-2003\Factory%20Overhead\Budget_FOH\FC_7251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benjaroj\Local%20Settings\Temporary%20Internet%20Files\OLK12\TemplateEBG_Final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rumonr\AppData\Local\Microsoft\Windows\Temporary%20Internet%20Files\Content.Outlook\Z4TH4T73\FAC\Documents%20and%20Settings\benjaroj\Local%20Settings\Temporary%20Internet%20Files\OLK12\TemplateEBG_Final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5ccc5rpt\Server2\conso_ps\2002\1002\monthly\Net_Profit_conso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ows\TEMP\LinkReport\2%20Mthpetro2003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Costing/Monthly/Manu/Ac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sting\Monthly\Manu\Ac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03\AP2004\Documents%20and%20Settings\Kung\My%20Documents\Kung\Kung1\2004\05-FOH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c.bp.prd202\1pr01\1PR01\Daily\PM%234_Oct99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S\&#3605;&#3633;&#3623;&#3629;&#3618;&#3656;&#3634;&#3591;\Documents%20and%20Settings\L2E\Desktop\Scorecard%2021%20June%202004_Origina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5200"/>
      <sheetName val="code"/>
      <sheetName val="MANU"/>
      <sheetName val="Collection Step"/>
      <sheetName val="O2C-Billing"/>
      <sheetName val="Master"/>
      <sheetName val="FSALES"/>
      <sheetName val="sales3level"/>
      <sheetName val="Step"/>
      <sheetName val="List"/>
      <sheetName val="Sheet2"/>
      <sheetName val="B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COUNT_wh (2)"/>
      <sheetName val="COUNT_wh"/>
      <sheetName val="INVEN"/>
      <sheetName val="INVEN(TEST)"/>
      <sheetName val="COUNT_NNDC"/>
      <sheetName val="NTET2004 (DEC)"/>
      <sheetName val="NEG2004 (DEC)"/>
      <sheetName val="NEG2004 (DEC) (2)"/>
      <sheetName val="PLANBS3"/>
      <sheetName val="Group"/>
      <sheetName val="Min.-Max. Stock"/>
      <sheetName val="sales3level"/>
      <sheetName val="Macro5"/>
      <sheetName val="Sheet1"/>
      <sheetName val="Sheet1 (2)"/>
      <sheetName val="Sheet2"/>
      <sheetName val="Tax coupon"/>
      <sheetName val="PGMMNG"/>
      <sheetName val="PRO-TOTAL"/>
      <sheetName val="UPC_SKU"/>
      <sheetName val="ตารางคำนวณกระเบื้อง A"/>
      <sheetName val="DDL"/>
      <sheetName val="BAL"/>
      <sheetName val="55555"/>
      <sheetName val="ใบปะหน้าใหม่ Bidding"/>
      <sheetName val="ต้นไม้ทางเท้า"/>
      <sheetName val="SH-E"/>
      <sheetName val="Structure"/>
      <sheetName val="ลูกหนี้(เก่า)"/>
      <sheetName val="Law data"/>
      <sheetName val="stat local"/>
      <sheetName val="Index"/>
      <sheetName val="Volume Loco May 2015"/>
      <sheetName val="Summary"/>
      <sheetName val="Summary report"/>
      <sheetName val="JUNE"/>
      <sheetName val="Performance BP"/>
      <sheetName val="4.1CAPEX_Additional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CHE_A"/>
      <sheetName val="DESP_A"/>
      <sheetName val="ISO_A"/>
      <sheetName val="PC_A"/>
      <sheetName val="PM_A"/>
      <sheetName val="SHEET_A"/>
      <sheetName val="RECO_A"/>
      <sheetName val="YARD_A"/>
      <sheetName val="CHEMICAL"/>
      <sheetName val="DESPATCH"/>
      <sheetName val="Feb"/>
      <sheetName val="ISO"/>
      <sheetName val="PRODUCT"/>
      <sheetName val="PULP MILL"/>
      <sheetName val="SHEETING"/>
      <sheetName val="SODA"/>
      <sheetName val="YARD"/>
      <sheetName val="code"/>
      <sheetName val="data"/>
      <sheetName val="MyWork"/>
      <sheetName val="TYPE SD125"/>
      <sheetName val="Drop Down"/>
      <sheetName val="เลขห้อง"/>
      <sheetName val="เลขที่ห้องทั้งหมด (2)"/>
      <sheetName val="เลขที่ห้องทั้งหมด"/>
      <sheetName val="F13รายชื่อแยกfolio (2)"/>
      <sheetName val="F13รายชื่อแยกfolio"/>
      <sheetName val="F05เลขที่ห้อง+ชื่อคน"/>
      <sheetName val="F04เลขที่ห้อง+ค่าเช่า"/>
      <sheetName val="FEB 2007 "/>
      <sheetName val="MAR 2007"/>
      <sheetName val="APR 2007"/>
      <sheetName val="MAY 2007"/>
      <sheetName val="APR 2007-GTW"/>
      <sheetName val="MAY 2007 (2)"/>
      <sheetName val="MAY 2007-NUCH"/>
      <sheetName val="JUN 2007-NUCH "/>
      <sheetName val="JULY 2007-NUCH"/>
      <sheetName val="AUG 2007-NUCH "/>
      <sheetName val="AUG 2007"/>
      <sheetName val="ค่าเช่า ด.9"/>
      <sheetName val="ค่าเช่า ด.10"/>
      <sheetName val="Status update31.8.07"/>
      <sheetName val="Status update31.8.07 (2)"/>
      <sheetName val="ค่าเช่า ด.11"/>
      <sheetName val="ค่าเช่า ด.11 (2)"/>
      <sheetName val="G26"/>
      <sheetName val="Bill No. 2 - Carpark"/>
      <sheetName val="sheetNO"/>
      <sheetName val="คำชี้แจง"/>
      <sheetName val="SCG group"/>
      <sheetName val="com"/>
      <sheetName val="43"/>
      <sheetName val="List"/>
      <sheetName val="2017"/>
      <sheetName val="อ้างอิง"/>
      <sheetName val="Comapny Name"/>
      <sheetName val="Master"/>
      <sheetName val="Prhd"/>
      <sheetName val="Control"/>
      <sheetName val="Mapping"/>
      <sheetName val="Cost center"/>
      <sheetName val="Account code"/>
      <sheetName val="Chart"/>
      <sheetName val="Company Name"/>
      <sheetName val="S-Plant"/>
      <sheetName val="Office_plants"/>
      <sheetName val="Sheet3"/>
      <sheetName val="Driver"/>
      <sheetName val="ZPS02"/>
      <sheetName val="I-slab"/>
      <sheetName val="Goal"/>
      <sheetName val="data validation"/>
      <sheetName val="วัดใต้"/>
      <sheetName val="Cases Actuals SAP"/>
      <sheetName val="Chilled Vol &amp; GS"/>
      <sheetName val="Master Query_SL"/>
      <sheetName val="Addresses"/>
      <sheetName val="PBSG Severance"/>
      <sheetName val="คำอธิบาย"/>
      <sheetName val="PNT-QUOT-#3"/>
      <sheetName val="PNT-P3"/>
      <sheetName val="Sheet5"/>
      <sheetName val="ห้ามลบ"/>
      <sheetName val="Zone"/>
      <sheetName val="Northeast"/>
      <sheetName val="2018"/>
      <sheetName val="สาเหตุ Error "/>
      <sheetName val="Table Name"/>
      <sheetName val="FR"/>
      <sheetName val="SCG Chemicals group"/>
      <sheetName val="Ref"/>
      <sheetName val="Config"/>
      <sheetName val="Dont delete!!"/>
      <sheetName val="Vender list"/>
      <sheetName val="Production Queue GB"/>
      <sheetName val="Month"/>
      <sheetName val="L410"/>
      <sheetName val="cost center name"/>
      <sheetName val="Log CCR TG 3"/>
      <sheetName val="2019"/>
      <sheetName val="Assumption"/>
      <sheetName val="Variance"/>
      <sheetName val="Ms"/>
      <sheetName val="DTA"/>
      <sheetName val="Type ถูก House"/>
      <sheetName val="รายชื่อ"/>
      <sheetName val="TB(PY 2016)"/>
      <sheetName val="IS"/>
      <sheetName val="GL"/>
      <sheetName val="Risk Level"/>
      <sheetName val="Risk Category"/>
      <sheetName val="Business"/>
      <sheetName val="DD List"/>
      <sheetName val="Multi Rater"/>
      <sheetName val="#REF"/>
      <sheetName val="TP"/>
      <sheetName val="Status"/>
      <sheetName val="MasterTB"/>
      <sheetName val="F-1"/>
      <sheetName val="P300"/>
      <sheetName val="Materiality"/>
      <sheetName val="ดอกเบี้ย TR2560"/>
      <sheetName val="REPORT"/>
      <sheetName val="ชลทิพย์"/>
      <sheetName val="Trial Balance"/>
      <sheetName val="Reason"/>
      <sheetName val="Dropdown list "/>
      <sheetName val="BS"/>
      <sheetName val="Accure"/>
      <sheetName val="X1"/>
      <sheetName val="instruction"/>
      <sheetName val="Forecast movement"/>
      <sheetName val="i_Setup"/>
      <sheetName val="O_PL Link"/>
      <sheetName val="i_actmth from SAP"/>
      <sheetName val="i_Actual by cc"/>
      <sheetName val="Fixed Selling"/>
      <sheetName val="SA_OT"/>
      <sheetName val="SA_WS_MAKRO"/>
      <sheetName val="SA_ASD"/>
      <sheetName val="SA_TM"/>
      <sheetName val="SA_Field"/>
      <sheetName val="SA_OP"/>
      <sheetName val="SA_BIS"/>
      <sheetName val="SA_CommFin"/>
      <sheetName val="SA_Bus"/>
      <sheetName val="SA_CC2"/>
      <sheetName val="SA_Cus"/>
      <sheetName val="BIS Selling"/>
      <sheetName val="SA_TT"/>
      <sheetName val="Uniform"/>
      <sheetName val="Total GA"/>
      <sheetName val="HR"/>
      <sheetName val="Fin_Control"/>
      <sheetName val="Fin_Plan"/>
      <sheetName val="Fin_RMC"/>
      <sheetName val="Fin_LPN"/>
      <sheetName val="Fin_RJN"/>
      <sheetName val="BIS"/>
      <sheetName val="BIS_Proj"/>
      <sheetName val="BIS_Common"/>
      <sheetName val="BIS_XChrg"/>
      <sheetName val="Mkt"/>
      <sheetName val="Exec"/>
      <sheetName val="Legal"/>
      <sheetName val="RD"/>
      <sheetName val="Facilities"/>
      <sheetName val="SAP_Proj"/>
      <sheetName val="2nd_Pnt"/>
      <sheetName val="Pallet_Frypk"/>
      <sheetName val="CA"/>
      <sheetName val="EHS"/>
      <sheetName val="CA only"/>
      <sheetName val="Legal only"/>
      <sheetName val="GACC2"/>
      <sheetName val="GACC3"/>
      <sheetName val="TH36022"/>
      <sheetName val="TH36023"/>
      <sheetName val="sub cost center"/>
      <sheetName val="GL_DBS"/>
      <sheetName val="OH CC_DBS"/>
      <sheetName val="Fin"/>
      <sheetName val="BIS G&amp;A"/>
      <sheetName val="2015 reconcile &amp; restate"/>
      <sheetName val="Consulting"/>
      <sheetName val="BIS_Common detail"/>
      <sheetName val="Total GA+BIS common"/>
      <sheetName val="HFM Line"/>
      <sheetName val="HFM Mapping"/>
      <sheetName val="Account"/>
      <sheetName val="T&amp;E sales cut"/>
      <sheetName val="Control - Consulting fee_SN (2)"/>
      <sheetName val="Master TB"/>
      <sheetName val="H300"/>
      <sheetName val="F-3"/>
      <sheetName val="K400"/>
      <sheetName val="CF weekly"/>
      <sheetName val="1.CF (M)(Ratchatewee)"/>
      <sheetName val="1.CF (M)(Rama4)"/>
      <sheetName val="1.CF (M) (TL10ph2)"/>
      <sheetName val=""/>
      <sheetName val="stair"/>
      <sheetName val="SELL"/>
      <sheetName val="Sum-sys"/>
      <sheetName val="Cover"/>
      <sheetName val="Detail (2)"/>
      <sheetName val="DEATAIL KENTOCOST Sheet Low20MB"/>
      <sheetName val="Cover (2)"/>
      <sheetName val="Detail "/>
      <sheetName val="(PMCmaki)"/>
      <sheetName val="(COMPmaki)"/>
      <sheetName val="SCOPE OF WORK"/>
      <sheetName val="VENDOR"/>
      <sheetName val="Unit price"/>
      <sheetName val="BG"/>
      <sheetName val="received net-BG"/>
      <sheetName val="Summary BG Code"/>
      <sheetName val="V1"/>
      <sheetName val="V7 Confirm RPT"/>
      <sheetName val="S300"/>
      <sheetName val="แยกงบ"/>
      <sheetName val="COUNT_wh_(2)"/>
      <sheetName val="NTET2004_(DEC)"/>
      <sheetName val="NEG2004_(DEC)"/>
      <sheetName val="NEG2004_(DEC)_(2)"/>
      <sheetName val="Min_-Max__Stock"/>
      <sheetName val="Tax_coupon"/>
      <sheetName val="Sheet1_(2)"/>
      <sheetName val="ตารางคำนวณกระเบื้อง_A"/>
      <sheetName val="ใบปะหน้าใหม่_Bidding"/>
      <sheetName val="Law_data"/>
      <sheetName val="stat_local"/>
      <sheetName val="Volume_Loco_May_2015"/>
      <sheetName val="Summary_report"/>
      <sheetName val="Performance_BP"/>
      <sheetName val="4_1CAPEX_Additional"/>
      <sheetName val="PULP_MILL"/>
      <sheetName val="TYPE_SD125"/>
      <sheetName val="Drop_Down"/>
      <sheetName val="เลขที่ห้องทั้งหมด_(2)"/>
      <sheetName val="F13รายชื่อแยกfolio_(2)"/>
      <sheetName val="FEB_2007_"/>
      <sheetName val="MAR_2007"/>
      <sheetName val="APR_2007"/>
      <sheetName val="MAY_2007"/>
      <sheetName val="APR_2007-GTW"/>
      <sheetName val="MAY_2007_(2)"/>
      <sheetName val="MAY_2007-NUCH"/>
      <sheetName val="JUN_2007-NUCH_"/>
      <sheetName val="JULY_2007-NUCH"/>
      <sheetName val="AUG_2007-NUCH_"/>
      <sheetName val="AUG_2007"/>
      <sheetName val="ค่าเช่า_ด_9"/>
      <sheetName val="ค่าเช่า_ด_10"/>
      <sheetName val="Status_update31_8_07"/>
      <sheetName val="Status_update31_8_07_(2)"/>
      <sheetName val="ค่าเช่า_ด_11"/>
      <sheetName val="ค่าเช่า_ด_11_(2)"/>
      <sheetName val="Bill_No__2_-_Carpark"/>
      <sheetName val="SCG_group"/>
      <sheetName val="Comapny_Name"/>
      <sheetName val="Cost_center"/>
      <sheetName val="Account_code"/>
      <sheetName val="Company_Name"/>
      <sheetName val="data_validation"/>
      <sheetName val="Cases_Actuals_SAP"/>
      <sheetName val="Chilled_Vol_&amp;_GS"/>
      <sheetName val="Master_Query_SL"/>
      <sheetName val="PBSG_Severance"/>
      <sheetName val="สาเหตุ_Error_"/>
      <sheetName val="Table_Name"/>
      <sheetName val="SCG_Chemicals_group"/>
      <sheetName val="Dont_delete!!"/>
      <sheetName val="Vender_list"/>
      <sheetName val="Production_Queue_GB"/>
      <sheetName val="cost_center_name"/>
      <sheetName val="Log_CCR_TG_3"/>
      <sheetName val="Type_ถูก_House"/>
      <sheetName val="TB(PY_2016)"/>
      <sheetName val="Risk_Level"/>
      <sheetName val="Risk_Category"/>
      <sheetName val="DD_List"/>
      <sheetName val="Multi_Rater"/>
      <sheetName val="ดอกเบี้ย_TR2560"/>
      <sheetName val="Trial_Balance"/>
      <sheetName val="Forecast_movement"/>
      <sheetName val="O_PL_Link"/>
      <sheetName val="i_actmth_from_SAP"/>
      <sheetName val="i_Actual_by_cc"/>
      <sheetName val="Fixed_Selling"/>
      <sheetName val="BIS_Selling"/>
      <sheetName val="Total_GA"/>
      <sheetName val="CA_only"/>
      <sheetName val="Legal_only"/>
      <sheetName val="sub_cost_center"/>
      <sheetName val="OH_CC_DBS"/>
      <sheetName val="BIS_G&amp;A"/>
      <sheetName val="2015_reconcile_&amp;_restate"/>
      <sheetName val="BIS_Common_detail"/>
      <sheetName val="Total_GA+BIS_common"/>
      <sheetName val="HFM_Line"/>
      <sheetName val="HFM_Mapping"/>
      <sheetName val="T&amp;E_sales_cut"/>
      <sheetName val="Control_-_Consulting_fee_SN_(2)"/>
      <sheetName val="Master_TB"/>
      <sheetName val="CF_weekly"/>
      <sheetName val="1_CF_(M)(Ratchatewee)"/>
      <sheetName val="1_CF_(M)(Rama4)"/>
      <sheetName val="1_CF_(M)_(TL10ph2)"/>
      <sheetName val="Dropdown_list_"/>
      <sheetName val="Detail_(2)"/>
      <sheetName val="DEATAIL_KENTOCOST_Sheet_Low20MB"/>
      <sheetName val="Cover_(2)"/>
      <sheetName val="Detail_"/>
      <sheetName val="SCOPE_OF_WORK"/>
      <sheetName val="Unit_price"/>
      <sheetName val="received_net-BG"/>
      <sheetName val="Summary_BG_Code"/>
      <sheetName val="V7_Confirm_RPT"/>
      <sheetName val="2020"/>
      <sheetName val="Summary 31Mar'20"/>
      <sheetName val="beer-indstry"/>
      <sheetName val="TTL"/>
      <sheetName val="Cost history sheet"/>
      <sheetName val="Scope of work "/>
      <sheetName val="Detail (CMM)"/>
      <sheetName val="SUM KENTO COST LOW 20MB."/>
      <sheetName val="Data-ac"/>
      <sheetName val="Data-san"/>
      <sheetName val="SUM KENTO COST REPORT 20MB.UP"/>
      <sheetName val="DETAIL KENTOCOST Sheet 20MB.UP"/>
      <sheetName val="summary_ee"/>
      <sheetName val="ee_unit type"/>
      <sheetName val="ee_build "/>
      <sheetName val="Master COA V21"/>
      <sheetName val="00Summary"/>
      <sheetName val="Condition"/>
      <sheetName val="B-Prelim"/>
      <sheetName val="EE-HOTEL"/>
      <sheetName val="SN&amp;FP-HOTEL"/>
      <sheetName val="MVAC-HOTEL"/>
      <sheetName val="EE-BOH"/>
      <sheetName val="SN&amp;FP-BOH"/>
      <sheetName val="MVAC-BOH"/>
      <sheetName val="S3 Architectural"/>
      <sheetName val="ESS Performance 2020+2021"/>
      <sheetName val="Reference(do not delete)"/>
      <sheetName val="A"/>
      <sheetName val="COUNT_wh_(2)1"/>
      <sheetName val="NTET2004_(DEC)1"/>
      <sheetName val="NEG2004_(DEC)1"/>
      <sheetName val="NEG2004_(DEC)_(2)1"/>
      <sheetName val="Min_-Max__Stock1"/>
      <sheetName val="Tax_coupon1"/>
      <sheetName val="Sheet1_(2)1"/>
      <sheetName val="ตารางคำนวณกระเบื้อง_A1"/>
      <sheetName val="ใบปะหน้าใหม่_Bidding1"/>
      <sheetName val="Law_data1"/>
      <sheetName val="stat_local1"/>
      <sheetName val="Volume_Loco_May_20151"/>
      <sheetName val="Summary_report1"/>
      <sheetName val="Performance_BP1"/>
      <sheetName val="PULP_MILL1"/>
      <sheetName val="4_1CAPEX_Additional1"/>
      <sheetName val="TYPE_SD1251"/>
      <sheetName val="Drop_Down1"/>
      <sheetName val="เลขที่ห้องทั้งหมด_(2)1"/>
      <sheetName val="F13รายชื่อแยกfolio_(2)1"/>
      <sheetName val="FEB_2007_1"/>
      <sheetName val="MAR_20071"/>
      <sheetName val="APR_20071"/>
      <sheetName val="MAY_20071"/>
      <sheetName val="APR_2007-GTW1"/>
      <sheetName val="MAY_2007_(2)1"/>
      <sheetName val="MAY_2007-NUCH1"/>
      <sheetName val="JUN_2007-NUCH_1"/>
      <sheetName val="JULY_2007-NUCH1"/>
      <sheetName val="AUG_2007-NUCH_1"/>
      <sheetName val="AUG_20071"/>
      <sheetName val="ค่าเช่า_ด_91"/>
      <sheetName val="ค่าเช่า_ด_101"/>
      <sheetName val="Status_update31_8_071"/>
      <sheetName val="Status_update31_8_07_(2)1"/>
      <sheetName val="ค่าเช่า_ด_111"/>
      <sheetName val="ค่าเช่า_ด_11_(2)1"/>
      <sheetName val="Bill_No__2_-_Carpark1"/>
      <sheetName val="SCG_group1"/>
      <sheetName val="Cost_center1"/>
      <sheetName val="Account_code1"/>
      <sheetName val="Comapny_Name1"/>
      <sheetName val="Company_Name1"/>
      <sheetName val="data_validation1"/>
      <sheetName val="Cases_Actuals_SAP1"/>
      <sheetName val="Chilled_Vol_&amp;_GS1"/>
      <sheetName val="Master_Query_SL1"/>
      <sheetName val="PBSG_Severance1"/>
      <sheetName val="สาเหตุ_Error_1"/>
      <sheetName val="SCG_Chemicals_group1"/>
      <sheetName val="Table_Name1"/>
      <sheetName val="Dont_delete!!1"/>
      <sheetName val="Vender_list1"/>
      <sheetName val="Production_Queue_GB1"/>
      <sheetName val="cost_center_name1"/>
      <sheetName val="Log_CCR_TG_31"/>
      <sheetName val="Type_ถูก_House1"/>
      <sheetName val="TB(PY_2016)1"/>
      <sheetName val="Risk_Level1"/>
      <sheetName val="Risk_Category1"/>
      <sheetName val="DD_List1"/>
      <sheetName val="Multi_Rater1"/>
      <sheetName val="ดอกเบี้ย_TR25601"/>
      <sheetName val="Trial_Balance1"/>
      <sheetName val="Forecast_movement1"/>
      <sheetName val="O_PL_Link1"/>
      <sheetName val="i_actmth_from_SAP1"/>
      <sheetName val="i_Actual_by_cc1"/>
      <sheetName val="Fixed_Selling1"/>
      <sheetName val="BIS_Selling1"/>
      <sheetName val="Total_GA1"/>
      <sheetName val="CA_only1"/>
      <sheetName val="Legal_only1"/>
      <sheetName val="sub_cost_center1"/>
      <sheetName val="OH_CC_DBS1"/>
      <sheetName val="BIS_G&amp;A1"/>
      <sheetName val="2015_reconcile_&amp;_restate1"/>
      <sheetName val="BIS_Common_detail1"/>
      <sheetName val="Total_GA+BIS_common1"/>
      <sheetName val="HFM_Line1"/>
      <sheetName val="HFM_Mapping1"/>
      <sheetName val="T&amp;E_sales_cut1"/>
      <sheetName val="Control_-_Consulting_fee_SN_(21"/>
      <sheetName val="Master_TB1"/>
      <sheetName val="CF_weekly1"/>
      <sheetName val="1_CF_(M)(Ratchatewee)1"/>
      <sheetName val="1_CF_(M)(Rama4)1"/>
      <sheetName val="1_CF_(M)_(TL10ph2)1"/>
      <sheetName val="Dropdown_list_1"/>
      <sheetName val="Detail_(2)1"/>
      <sheetName val="DEATAIL_KENTOCOST_Sheet_Low20M1"/>
      <sheetName val="Cover_(2)1"/>
      <sheetName val="Detail_1"/>
      <sheetName val="SCOPE_OF_WORK1"/>
      <sheetName val="Unit_price1"/>
      <sheetName val="received_net-BG1"/>
      <sheetName val="Summary_BG_Code1"/>
      <sheetName val="V7_Confirm_RPT1"/>
      <sheetName val="Summary_31Mar'20"/>
      <sheetName val="Cost_history_sheet"/>
      <sheetName val="Scope_of_work_"/>
      <sheetName val="Detail_(CMM)"/>
      <sheetName val="SUM_KENTO_COST_LOW_20MB_"/>
      <sheetName val="SUM_KENTO_COST_REPORT_20MB_UP"/>
      <sheetName val="DETAIL_KENTOCOST_Sheet_20MB_UP"/>
      <sheetName val="Master_COA_V21"/>
      <sheetName val="ee_unit_type"/>
      <sheetName val="ee_build_"/>
      <sheetName val="S3_Architectural"/>
      <sheetName val="ESS_Performance_2020+2021"/>
      <sheetName val="Parameters"/>
      <sheetName val="PGM_2LEVYTD"/>
      <sheetName val="LS"/>
      <sheetName val="S330 Increase salary rate"/>
      <sheetName val="MasterBrand"/>
      <sheetName val="data บัญชี"/>
      <sheetName val="ฐานข้อมูล"/>
      <sheetName val="Data (2)"/>
      <sheetName val="masterEO IO"/>
      <sheetName val="กำหนดค่า"/>
      <sheetName val="Employee EN"/>
      <sheetName val="Mat"/>
      <sheetName val="Reference(do_not_delete)"/>
      <sheetName val="発停サイクル表"/>
      <sheetName val="rate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ไม่ใช้"/>
      <sheetName val="ใช้หน้านี้"/>
      <sheetName val="S-CUVE-2 14 M"/>
      <sheetName val="Mapping account"/>
      <sheetName val="S-CUVE-2_14_M"/>
      <sheetName val="Data_2"/>
      <sheetName val="설계내역서"/>
      <sheetName val="Discounted_Cash_Flow"/>
      <sheetName val="6_ข้อมูลวัสดุ-ค่าดำเนิน"/>
      <sheetName val="K_Suporn"/>
      <sheetName val="บมจ_พฤกษา"/>
      <sheetName val="บ_พนาลี"/>
      <sheetName val="บ_พุทธชาด"/>
      <sheetName val="บ_เกสร"/>
      <sheetName val="สรุป_PS"/>
      <sheetName val="สรุป_PNL"/>
      <sheetName val="สรุป_PTC"/>
      <sheetName val="สรุป_KS"/>
      <sheetName val="IP_Land"/>
      <sheetName val="Discounted Cash Flow"/>
      <sheetName val="6.ข้อมูลวัสดุ-ค่าดำเนิน"/>
      <sheetName val="K.Suporn"/>
      <sheetName val="บมจ.พฤกษา"/>
      <sheetName val="บ.พนาลี"/>
      <sheetName val="บ.พุทธชาด"/>
      <sheetName val="บ.เกสร"/>
      <sheetName val="สรุป PS"/>
      <sheetName val="สรุป PNL"/>
      <sheetName val="สรุป PTC"/>
      <sheetName val="สรุป KS"/>
      <sheetName val="IP Land"/>
      <sheetName val="Wkgs_BS Lead"/>
      <sheetName val="ZA110 Sale"/>
      <sheetName val="FS"/>
      <sheetName val="Sum"/>
      <sheetName val="Sec.1.1 Site clearanceworks"/>
      <sheetName val="เงื่อนไขการเสนอราคา"/>
      <sheetName val="VE LIST"/>
      <sheetName val="Sec.0"/>
      <sheetName val="Sec.1"/>
      <sheetName val="Arch unit rate"/>
      <sheetName val="ID unit rate"/>
      <sheetName val="Sec.2 "/>
      <sheetName val="sec.3.1"/>
      <sheetName val="sec.3.2"/>
      <sheetName val="sec.3.3"/>
      <sheetName val="sec.3.4"/>
      <sheetName val="Sec.4"/>
      <sheetName val="Sec.5"/>
      <sheetName val="Sec. 6"/>
      <sheetName val="Sec.7"/>
      <sheetName val="TT-2"/>
      <sheetName val="코드관리"/>
      <sheetName val="SUM-AIR-Submit"/>
      <sheetName val="KKC Brkdwn"/>
      <sheetName val="SPT vs PHI"/>
      <sheetName val="escon"/>
      <sheetName val="Store"/>
      <sheetName val="JobSetup"/>
      <sheetName val="Proposal Form"/>
      <sheetName val="BQ-Ext  "/>
      <sheetName val="Sch 2"/>
      <sheetName val="Commun"/>
      <sheetName val="Mar"/>
      <sheetName val="Apr"/>
      <sheetName val="May"/>
      <sheetName val="Jan"/>
      <sheetName val="MD_R"/>
      <sheetName val="CELL_A"/>
      <sheetName val="ENV_A"/>
      <sheetName val="PG_A"/>
      <sheetName val="MD_A"/>
      <sheetName val="QA&amp;R_A"/>
      <sheetName val="RMP_A"/>
      <sheetName val="RMZ_A"/>
      <sheetName val="ENV_R"/>
      <sheetName val="PG_R"/>
      <sheetName val="CELL_R"/>
      <sheetName val="QA&amp;R_R"/>
      <sheetName val="RMP_R"/>
      <sheetName val="RMZ_R"/>
      <sheetName val="Raw_data"/>
      <sheetName val="data_steam"/>
      <sheetName val="DataValidation_NotDelete"/>
      <sheetName val="NOT"/>
      <sheetName val="Validation"/>
      <sheetName val="5200"/>
      <sheetName val="asset"/>
      <sheetName val="STart"/>
      <sheetName val="TL"/>
      <sheetName val="マスタ"/>
      <sheetName val="Demand"/>
      <sheetName val="Occ"/>
      <sheetName val="สรุป"/>
      <sheetName val="interest income from VMI"/>
      <sheetName val="interest payable to PSH"/>
      <sheetName val="Aging"/>
      <sheetName val="April"/>
      <sheetName val="March"/>
      <sheetName val="M-14"/>
      <sheetName val="M-92"/>
      <sheetName val="M-19"/>
      <sheetName val="M-49"/>
      <sheetName val="M-12"/>
      <sheetName val="M-30"/>
      <sheetName val="Customer Name"/>
      <sheetName val="Designated P&amp;L"/>
      <sheetName val="PROJECT BRIEF"/>
      <sheetName val="footing"/>
      <sheetName val="upa"/>
      <sheetName val="QlikView"/>
      <sheetName val="Revenue(2019)"/>
      <sheetName val="Graph(2019)"/>
      <sheetName val="Strategic Cus"/>
      <sheetName val="Rev per Head(2019)"/>
      <sheetName val="WH Utilization"/>
      <sheetName val="Stock Graph"/>
      <sheetName val="No. Customer (2019)"/>
      <sheetName val="No. Customer"/>
      <sheetName val="Sales"/>
      <sheetName val="ค่าเริ่มต้น"/>
      <sheetName val="DATA (ชื่อสินค้า)"/>
      <sheetName val="CVM"/>
      <sheetName val="กระจาย-V-Boot"/>
      <sheetName val="กระจาย-Oishi"/>
      <sheetName val="กระจาย -NPDองุ่นเคียวโฮ"/>
      <sheetName val="สุราแช่พญานาคแถม"/>
      <sheetName val="สรุปกระจายBLS+RK"/>
      <sheetName val="สรุปกระจายSS+RK"/>
      <sheetName val="รายละเอียดกิจกรรม"/>
      <sheetName val="Sheet25"/>
      <sheetName val="สีแถมโซดา"/>
      <sheetName val="Activity Q1"/>
      <sheetName val="Sheet15"/>
      <sheetName val="Drop Down Lists"/>
      <sheetName val="List of Rem Entries - IS"/>
      <sheetName val="TB 1-3"/>
      <sheetName val="J01"/>
      <sheetName val="Factor F Data"/>
      <sheetName val="PL"/>
      <sheetName val="RE9604"/>
      <sheetName val="summary1-2"/>
      <sheetName val="summary1-3"/>
      <sheetName val="TDC COA Sumry"/>
      <sheetName val="COA Sumry by Area"/>
      <sheetName val="COA Sumry by Contr"/>
      <sheetName val="COA Sumry by RG"/>
      <sheetName val="TDC COA Grp Sumry"/>
      <sheetName val="TDC Item Dets-Full"/>
      <sheetName val="TDC Item Dets-IPM-Full"/>
      <sheetName val="TDC Item Dets"/>
      <sheetName val="TDC Item Sumry"/>
      <sheetName val="TDC Key Qty Sumry"/>
      <sheetName val="List - Components"/>
      <sheetName val="List - Equipment"/>
      <sheetName val="Project Metrics"/>
      <sheetName val="COA Sumry - Std Imp"/>
      <sheetName val="Contr TDC - Std Imp"/>
      <sheetName val="Item Sumry - Std Imp"/>
      <sheetName val="Proj TIC - Std Imp"/>
      <sheetName val="Unit Costs - Std Imp"/>
      <sheetName val="Unit MH - Std Imp"/>
      <sheetName val="preliminaries"/>
      <sheetName val="공문"/>
      <sheetName val="FitOutConfCentre"/>
      <sheetName val="covere"/>
      <sheetName val="Boq(1)"/>
      <sheetName val="FlatBottomClarifier (Not used)"/>
      <sheetName val="Summ"/>
      <sheetName val=" ANALYSIS FP"/>
      <sheetName val="Info"/>
      <sheetName val="PDPC0908"/>
      <sheetName val="Rank"/>
      <sheetName val="Data (Forecast-m3)"/>
      <sheetName val="95059D"/>
      <sheetName val="โซนโฟกัส TT"/>
      <sheetName val="ข้อมูลทำ DropDown"/>
      <sheetName val="รายพนักงาน"/>
      <sheetName val="แนวทาง"/>
      <sheetName val="2021"/>
      <sheetName val="dataยอดขายทีมนิยมไทย"/>
      <sheetName val="แผนใหม่-BG22 รายเอเย่นต์"/>
      <sheetName val="In AG VS Sub"/>
      <sheetName val="ขน2019"/>
      <sheetName val="ขน2020"/>
      <sheetName val="ขน2021"/>
      <sheetName val="Calendar_นายสรศักดิ์ กล่ำศรี"/>
      <sheetName val="ยอดขาย"/>
      <sheetName val="สรุปโซนโฟกัส TT"/>
      <sheetName val="Analytic Sales&amp;Cost"/>
      <sheetName val="DO"/>
      <sheetName val="磨煤加压"/>
      <sheetName val="มีค 64"/>
      <sheetName val="Vendors Database"/>
      <sheetName val="COUNT_wh_(2)2"/>
      <sheetName val="NTET2004_(DEC)2"/>
      <sheetName val="NEG2004_(DEC)2"/>
      <sheetName val="NEG2004_(DEC)_(2)2"/>
      <sheetName val="Min_-Max__Stock2"/>
      <sheetName val="Sheet1_(2)2"/>
      <sheetName val="Tax_coupon2"/>
      <sheetName val="ตารางคำนวณกระเบื้อง_A2"/>
      <sheetName val="ใบปะหน้าใหม่_Bidding2"/>
      <sheetName val="stat_local2"/>
      <sheetName val="Law_data2"/>
      <sheetName val="Volume_Loco_May_20152"/>
      <sheetName val="Summary_report2"/>
      <sheetName val="Performance_BP2"/>
      <sheetName val="PULP_MILL2"/>
      <sheetName val="4_1CAPEX_Additional2"/>
      <sheetName val="TYPE_SD1252"/>
      <sheetName val="Drop_Down2"/>
      <sheetName val="เลขที่ห้องทั้งหมด_(2)2"/>
      <sheetName val="F13รายชื่อแยกfolio_(2)2"/>
      <sheetName val="FEB_2007_2"/>
      <sheetName val="MAR_20072"/>
      <sheetName val="APR_20072"/>
      <sheetName val="MAY_20072"/>
      <sheetName val="APR_2007-GTW2"/>
      <sheetName val="MAY_2007_(2)2"/>
      <sheetName val="MAY_2007-NUCH2"/>
      <sheetName val="JUN_2007-NUCH_2"/>
      <sheetName val="JULY_2007-NUCH2"/>
      <sheetName val="AUG_2007-NUCH_2"/>
      <sheetName val="AUG_20072"/>
      <sheetName val="ค่าเช่า_ด_92"/>
      <sheetName val="ค่าเช่า_ด_102"/>
      <sheetName val="Status_update31_8_072"/>
      <sheetName val="Status_update31_8_07_(2)2"/>
      <sheetName val="ค่าเช่า_ด_112"/>
      <sheetName val="ค่าเช่า_ด_11_(2)2"/>
      <sheetName val="Bill_No__2_-_Carpark2"/>
      <sheetName val="SCG_group2"/>
      <sheetName val="Cost_center2"/>
      <sheetName val="Account_code2"/>
      <sheetName val="Comapny_Name2"/>
      <sheetName val="Company_Name2"/>
      <sheetName val="data_validation2"/>
      <sheetName val="Cases_Actuals_SAP2"/>
      <sheetName val="Chilled_Vol_&amp;_GS2"/>
      <sheetName val="Master_Query_SL2"/>
      <sheetName val="PBSG_Severance2"/>
      <sheetName val="สาเหตุ_Error_2"/>
      <sheetName val="Table_Name2"/>
      <sheetName val="SCG_Chemicals_group2"/>
      <sheetName val="Dont_delete!!2"/>
      <sheetName val="cost_center_name2"/>
      <sheetName val="Vender_list2"/>
      <sheetName val="Production_Queue_GB2"/>
      <sheetName val="Log_CCR_TG_32"/>
      <sheetName val="Type_ถูก_House2"/>
      <sheetName val="TB(PY_2016)2"/>
      <sheetName val="Risk_Level2"/>
      <sheetName val="Risk_Category2"/>
      <sheetName val="DD_List2"/>
      <sheetName val="Multi_Rater2"/>
      <sheetName val="ดอกเบี้ย_TR25602"/>
      <sheetName val="Trial_Balance2"/>
      <sheetName val="Detail_(2)2"/>
      <sheetName val="DEATAIL_KENTOCOST_Sheet_Low20M2"/>
      <sheetName val="Cover_(2)2"/>
      <sheetName val="Detail_2"/>
      <sheetName val="SCOPE_OF_WORK2"/>
      <sheetName val="Unit_price2"/>
      <sheetName val="received_net-BG2"/>
      <sheetName val="Summary_BG_Code2"/>
      <sheetName val="ee_unit_type1"/>
      <sheetName val="ee_build_1"/>
      <sheetName val="Cost_history_sheet1"/>
      <sheetName val="Scope_of_work_1"/>
      <sheetName val="Detail_(CMM)1"/>
      <sheetName val="SUM_KENTO_COST_LOW_20MB_1"/>
      <sheetName val="SUM_KENTO_COST_REPORT_20MB_UP1"/>
      <sheetName val="DETAIL_KENTOCOST_Sheet_20MB_UP1"/>
      <sheetName val="Forecast_movement2"/>
      <sheetName val="O_PL_Link2"/>
      <sheetName val="i_actmth_from_SAP2"/>
      <sheetName val="i_Actual_by_cc2"/>
      <sheetName val="Fixed_Selling2"/>
      <sheetName val="BIS_Selling2"/>
      <sheetName val="Total_GA2"/>
      <sheetName val="CA_only2"/>
      <sheetName val="Legal_only2"/>
      <sheetName val="sub_cost_center2"/>
      <sheetName val="OH_CC_DBS2"/>
      <sheetName val="BIS_G&amp;A2"/>
      <sheetName val="2015_reconcile_&amp;_restate2"/>
      <sheetName val="BIS_Common_detail2"/>
      <sheetName val="Total_GA+BIS_common2"/>
      <sheetName val="HFM_Line2"/>
      <sheetName val="HFM_Mapping2"/>
      <sheetName val="T&amp;E_sales_cut2"/>
      <sheetName val="Control_-_Consulting_fee_SN_(22"/>
      <sheetName val="Master_TB2"/>
      <sheetName val="CF_weekly2"/>
      <sheetName val="1_CF_(M)(Ratchatewee)2"/>
      <sheetName val="1_CF_(M)(Rama4)2"/>
      <sheetName val="1_CF_(M)_(TL10ph2)2"/>
      <sheetName val="Dropdown_list_2"/>
      <sheetName val="S3_Architectural1"/>
      <sheetName val="V7_Confirm_RPT2"/>
      <sheetName val="Master_COA_V211"/>
      <sheetName val="Summary_31Mar'201"/>
      <sheetName val="ESS_Performance_2020+20211"/>
      <sheetName val="Reference(do_not_delete)1"/>
      <sheetName val="S330_Increase_salary_rate"/>
      <sheetName val="S-CUVE-2_14_M1"/>
      <sheetName val="Discounted_Cash_Flow1"/>
      <sheetName val="6_ข้อมูลวัสดุ-ค่าดำเนิน1"/>
      <sheetName val="K_Suporn1"/>
      <sheetName val="บมจ_พฤกษา1"/>
      <sheetName val="บ_พนาลี1"/>
      <sheetName val="บ_พุทธชาด1"/>
      <sheetName val="บ_เกสร1"/>
      <sheetName val="สรุป_PS1"/>
      <sheetName val="สรุป_PNL1"/>
      <sheetName val="สรุป_PTC1"/>
      <sheetName val="สรุป_KS1"/>
      <sheetName val="IP_Land1"/>
      <sheetName val="Mapping_account"/>
      <sheetName val="data_บัญชี"/>
      <sheetName val="Data_(2)"/>
      <sheetName val="masterEO_IO"/>
      <sheetName val="Employee_EN"/>
      <sheetName val="Wkgs_BS_Lead"/>
      <sheetName val="Sec_1_1_Site_clearanceworks"/>
      <sheetName val="VE_LIST"/>
      <sheetName val="Sec_0"/>
      <sheetName val="Sec_1"/>
      <sheetName val="Arch_unit_rate"/>
      <sheetName val="ID_unit_rate"/>
      <sheetName val="Sec_2_"/>
      <sheetName val="sec_3_1"/>
      <sheetName val="sec_3_2"/>
      <sheetName val="sec_3_3"/>
      <sheetName val="sec_3_4"/>
      <sheetName val="Sec_4"/>
      <sheetName val="Sec_5"/>
      <sheetName val="Sec__6"/>
      <sheetName val="Sec_7"/>
      <sheetName val="ZA110_Sale"/>
      <sheetName val="KKC_Brkdwn"/>
      <sheetName val="SPT_vs_PHI"/>
      <sheetName val="Proposal_Form"/>
      <sheetName val="BQ-Ext__"/>
      <sheetName val="Sch_2"/>
      <sheetName val="interest_income_from_VMI"/>
      <sheetName val="interest_payable_to_PSH"/>
      <sheetName val="PROJECT_BRIEF"/>
      <sheetName val="Customer_Name"/>
      <sheetName val="Strategic_Cus"/>
      <sheetName val="Rev_per_Head(2019)"/>
      <sheetName val="WH_Utilization"/>
      <sheetName val="Stock_Graph"/>
      <sheetName val="No__Customer_(2019)"/>
      <sheetName val="No__Customer"/>
      <sheetName val="DATA_(ชื่อสินค้า)"/>
      <sheetName val="กระจาย_-NPDองุ่นเคียวโฮ"/>
      <sheetName val="Activity_Q1"/>
      <sheetName val="slipsumpR"/>
      <sheetName val="TB 10"/>
      <sheetName val="30's-Components"/>
      <sheetName val="Page4"/>
      <sheetName val="drop"/>
      <sheetName val="Final Summary - Base"/>
      <sheetName val="1B"/>
      <sheetName val="ส่งเสริมและจัดหาไม้ขอถัง 118 ใบ"/>
      <sheetName val="แอร์เก่า"/>
      <sheetName val="ถังเปล่ารับ,เบิก,คืน"/>
      <sheetName val="Coorodinator Sec"/>
      <sheetName val="Jan_monthly"/>
      <sheetName val="Stock"/>
      <sheetName val="gfhfhf"/>
      <sheetName val="Feb_monthly"/>
      <sheetName val="Gen"/>
      <sheetName val="Inventory"/>
      <sheetName val="Q1"/>
      <sheetName val="Q2"/>
      <sheetName val="Q3"/>
      <sheetName val="Q4"/>
      <sheetName val="Q1-4"/>
      <sheetName val="Gen&amp;Manage"/>
      <sheetName val="Management"/>
      <sheetName val="ขาย_scrap'19"/>
      <sheetName val="Income&amp;Inventory"/>
      <sheetName val="Jan_Daily"/>
      <sheetName val="Feb_Daily"/>
      <sheetName val="Mar_Daily"/>
      <sheetName val="Manage"/>
      <sheetName val="co 10"/>
      <sheetName val="Status Budget"/>
      <sheetName val="Spread"/>
      <sheetName val="5X"/>
      <sheetName val="Utility and Fire flange"/>
      <sheetName val="B1.01-Times"/>
      <sheetName val="Assa VO (2)"/>
      <sheetName val="B1.02.02(IDP-2) "/>
      <sheetName val="Kamol VO"/>
      <sheetName val="B2.17 Skyline"/>
      <sheetName val="19th -MOS"/>
      <sheetName val="A6.2 VO-PLE"/>
      <sheetName val="KA -MOS"/>
      <sheetName val="Kitchen VO"/>
      <sheetName val="DSG-MOS-break"/>
      <sheetName val="Pinklao MOS"/>
      <sheetName val="B2.07 Kitchen"/>
      <sheetName val="B2.03 Assa"/>
      <sheetName val="B1.01.03(VC)"/>
      <sheetName val="A4 ARCH(FSR)"/>
      <sheetName val="A7 EXT(FSR)"/>
      <sheetName val="1-BCEG "/>
      <sheetName val="sUM -FFE"/>
      <sheetName val="Rates"/>
      <sheetName val="Metrix"/>
      <sheetName val="B1.01.1Times"/>
      <sheetName val="Production info"/>
      <sheetName val="XLR_NoRangeSheet"/>
      <sheetName val="ตารางส่วนลด EE."/>
      <sheetName val="A5.2 VO-KAMA"/>
      <sheetName val="A6.2VO-PLE"/>
      <sheetName val="A.VO-MEP (BCEG)"/>
      <sheetName val="A5.1 Kama"/>
      <sheetName val="B1.01.09.2-Deco Mart"/>
      <sheetName val="B1.01.10.1THC"/>
      <sheetName val="B1.02.01(IDP-1)"/>
      <sheetName val="ประมาณการประตูหน้าต่าง "/>
      <sheetName val="118508"/>
      <sheetName val="612004"/>
      <sheetName val="Prepaid"/>
      <sheetName val="Sheet6"/>
      <sheetName val="โซนโฟกัส_TT"/>
      <sheetName val="ข้อมูลทำ_DropDown"/>
      <sheetName val="Calendar_นายสรศักดิ์_กล่ำศรี"/>
      <sheetName val="แผนใหม่-BG22_รายเอเย่นต์"/>
      <sheetName val="In_AG_VS_Sub"/>
      <sheetName val="สรุปโซนโฟกัส_TT"/>
      <sheetName val="มีค_64"/>
      <sheetName val="SCHEDULE 10_BUILD MANAGEMENT"/>
      <sheetName val="Sheet"/>
      <sheetName val="ตารางวันหยุด"/>
      <sheetName val="Emp_Data"/>
      <sheetName val="SHT1-CONSOL"/>
      <sheetName val="Appendix#3 PBC - ICIS (ECH)"/>
      <sheetName val="FF-3"/>
      <sheetName val="bill 2"/>
      <sheetName val="cover page"/>
      <sheetName val="Material Price List"/>
      <sheetName val="Conso จัดลำดับลุกหนี้"/>
      <sheetName val="Sheet8"/>
      <sheetName val="2002"/>
      <sheetName val="OPbyMonth"/>
      <sheetName val="PL_FORECAST"/>
      <sheetName val="JL4"/>
      <sheetName val="MTP"/>
    </sheetNames>
    <sheetDataSet>
      <sheetData sheetId="0" refreshError="1"/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 refreshError="1"/>
      <sheetData sheetId="372" refreshError="1"/>
      <sheetData sheetId="373" refreshError="1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/>
      <sheetData sheetId="540" refreshError="1"/>
      <sheetData sheetId="541" refreshError="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 refreshError="1"/>
      <sheetData sheetId="555" refreshError="1"/>
      <sheetData sheetId="556"/>
      <sheetData sheetId="557" refreshError="1"/>
      <sheetData sheetId="558" refreshError="1"/>
      <sheetData sheetId="559" refreshError="1"/>
      <sheetData sheetId="560" refreshError="1"/>
      <sheetData sheetId="561"/>
      <sheetData sheetId="562"/>
      <sheetData sheetId="563"/>
      <sheetData sheetId="564" refreshError="1"/>
      <sheetData sheetId="565"/>
      <sheetData sheetId="566" refreshError="1"/>
      <sheetData sheetId="567" refreshError="1"/>
      <sheetData sheetId="568"/>
      <sheetData sheetId="569"/>
      <sheetData sheetId="570"/>
      <sheetData sheetId="571"/>
      <sheetData sheetId="572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g_price"/>
      <sheetName val="Uncoated"/>
      <sheetName val="coated"/>
      <sheetName val="cum 6 m"/>
      <sheetName val="cont Apr"/>
      <sheetName val="data Apr"/>
      <sheetName val="Sheet4"/>
      <sheetName val="CG_plan1"/>
      <sheetName val="Data Supply by Province"/>
      <sheetName val="Data"/>
      <sheetName val="Inventory"/>
      <sheetName val="By In &amp; Ex Ton"/>
      <sheetName val="Physical"/>
      <sheetName val="tpc"/>
      <sheetName val="Query1_SUMFREIGHT_"/>
      <sheetName val="SUMFREIGHT"/>
      <sheetName val="Maintenance Exp Summary"/>
      <sheetName val="sales3level"/>
      <sheetName val="TPC-CONV"/>
      <sheetName val="TPC-INDUST"/>
      <sheetName val="5y"/>
      <sheetName val="FEB 07 "/>
      <sheetName val="dataApr_01"/>
      <sheetName val="Sheet3"/>
      <sheetName val="Bdgt"/>
      <sheetName val="condition"/>
      <sheetName val="Approval"/>
      <sheetName val="DB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."/>
      <sheetName val="JUNE1"/>
      <sheetName val="Summary (4)"/>
      <sheetName val="June"/>
      <sheetName val="INST_A"/>
      <sheetName val="IT_A(2)"/>
      <sheetName val="IT_A"/>
      <sheetName val="ELE_A"/>
      <sheetName val="ELE_A(2)"/>
      <sheetName val="Draw_A"/>
      <sheetName val="CHIEF_A"/>
      <sheetName val="STORE_A"/>
      <sheetName val="POWER_A"/>
      <sheetName val="CE_A"/>
      <sheetName val="IT (3)"/>
      <sheetName val="Inst"/>
      <sheetName val="IT"/>
      <sheetName val="Elec"/>
      <sheetName val="Drwing"/>
      <sheetName val="Mech"/>
      <sheetName val="Store"/>
      <sheetName val="Power"/>
      <sheetName val="CE"/>
      <sheetName val="Feb"/>
      <sheetName val="Jan"/>
      <sheetName val="May"/>
      <sheetName val="Apr"/>
      <sheetName val="Mar"/>
      <sheetName val="Sheet1"/>
      <sheetName val="Sheet2"/>
      <sheetName val="Sheet3"/>
      <sheetName val="CHE_A"/>
      <sheetName val="DESP_A"/>
      <sheetName val="ISO_A"/>
      <sheetName val="PC_A"/>
      <sheetName val="PM_A"/>
      <sheetName val="SHEET_A"/>
      <sheetName val="RECO_A"/>
      <sheetName val="YARD_A"/>
      <sheetName val="CHEMICAL"/>
      <sheetName val="DESPATCH"/>
      <sheetName val="ISO"/>
      <sheetName val="PRODUCT"/>
      <sheetName val="PULP MILL"/>
      <sheetName val="SHEETING"/>
      <sheetName val="SODA"/>
      <sheetName val="YARD"/>
      <sheetName val="MD_R"/>
      <sheetName val="CELL_A"/>
      <sheetName val="ENV_A"/>
      <sheetName val="PG_A"/>
      <sheetName val="MD_A"/>
      <sheetName val="QA&amp;R_A"/>
      <sheetName val="RMP_A"/>
      <sheetName val="RMZ_A"/>
      <sheetName val="ENV_R"/>
      <sheetName val="PG_R"/>
      <sheetName val="CELL_R"/>
      <sheetName val="QA&amp;R_R"/>
      <sheetName val="RMP_R"/>
      <sheetName val="RMZ_R"/>
      <sheetName val="REC_"/>
      <sheetName val="Summary_(4)"/>
      <sheetName val="IT_(3)"/>
      <sheetName val="03_FOH"/>
      <sheetName val="Table Name"/>
      <sheetName val="Manual"/>
      <sheetName val="A1"/>
      <sheetName val="สรุป"/>
      <sheetName val="REC_1"/>
      <sheetName val="Summary_(4)1"/>
      <sheetName val="IT_(3)1"/>
      <sheetName val="PULP_MILL"/>
      <sheetName val="REC_2"/>
      <sheetName val="Summary_(4)2"/>
      <sheetName val="IT_(3)2"/>
      <sheetName val="PULP_MILL1"/>
      <sheetName val="REC_3"/>
      <sheetName val="Summary_(4)3"/>
      <sheetName val="IT_(3)3"/>
      <sheetName val="PULP_MILL2"/>
      <sheetName val="REC_4"/>
      <sheetName val="Summary_(4)4"/>
      <sheetName val="IT_(3)4"/>
      <sheetName val="PULP_MILL3"/>
      <sheetName val="MASTER"/>
      <sheetName val="Table_Name"/>
      <sheetName val="group"/>
      <sheetName val="data"/>
      <sheetName val="REC_5"/>
      <sheetName val="Summary_(4)5"/>
      <sheetName val="IT_(3)5"/>
      <sheetName val="PULP_MILL4"/>
      <sheetName val="Table_Name1"/>
      <sheetName val="Report_5 CE Budget (Conso)"/>
      <sheetName val="7251-06540"/>
      <sheetName val="total"/>
      <sheetName val="DealerData"/>
      <sheetName val="อาคาร"/>
      <sheetName val="เครื่องตกแต่ง"/>
      <sheetName val="เครื่องมือ"/>
      <sheetName val="REC_6"/>
      <sheetName val="Summary_(4)6"/>
      <sheetName val="IT_(3)6"/>
      <sheetName val="PULP_MILL5"/>
      <sheetName val="Table_Name2"/>
      <sheetName val="リスト"/>
      <sheetName val="BAL"/>
      <sheetName val="Presale"/>
      <sheetName val="Revenue"/>
      <sheetName val="1"/>
      <sheetName val="BV"/>
      <sheetName val="Table_Name3"/>
      <sheetName val="REC_7"/>
      <sheetName val="Summary_(4)7"/>
      <sheetName val="IT_(3)7"/>
      <sheetName val="PULP_MILL6"/>
      <sheetName val="Report_5_CE_Budget_(Conso)"/>
      <sheetName val="5 yr val"/>
      <sheetName val="Graphs"/>
      <sheetName val="Input"/>
      <sheetName val="Financials"/>
      <sheetName val=" Summ fin."/>
      <sheetName val="CostElement"/>
      <sheetName val="DETA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/>
      <sheetData sheetId="109"/>
      <sheetData sheetId="110" refreshError="1"/>
      <sheetData sheetId="111"/>
      <sheetData sheetId="112" refreshError="1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."/>
      <sheetName val="JUNE1"/>
      <sheetName val="Summary (4)"/>
      <sheetName val="June"/>
      <sheetName val="ISO_A"/>
      <sheetName val="CHE_A"/>
      <sheetName val="RECO_A"/>
      <sheetName val="DESP_A"/>
      <sheetName val="SHEET_A"/>
      <sheetName val="PM_A"/>
      <sheetName val="YARD_A"/>
      <sheetName val="PC_A"/>
      <sheetName val="PRODUCT"/>
      <sheetName val="ISO"/>
      <sheetName val="CHEMICAL"/>
      <sheetName val="SODA"/>
      <sheetName val="DESPATCH"/>
      <sheetName val="SHEETING"/>
      <sheetName val="PULP MILL"/>
      <sheetName val="YARD"/>
      <sheetName val="Feb"/>
      <sheetName val="Jan"/>
      <sheetName val="May"/>
      <sheetName val="Apr"/>
      <sheetName val="Mar"/>
      <sheetName val="Sheet1"/>
      <sheetName val="Sheet2"/>
      <sheetName val="Sheet3"/>
      <sheetName val="Total  Report"/>
      <sheetName val="Summary Report"/>
      <sheetName val="Detail Report"/>
      <sheetName val="CELL_A"/>
      <sheetName val="ENV_A"/>
      <sheetName val="PG_A"/>
      <sheetName val="MD_A"/>
      <sheetName val="QA&amp;R_A"/>
      <sheetName val="RMP_A"/>
      <sheetName val="RMZ_A"/>
      <sheetName val="ENV_R"/>
      <sheetName val="MD_R"/>
      <sheetName val="PG_R"/>
      <sheetName val="CELL_R"/>
      <sheetName val="QA&amp;R_R"/>
      <sheetName val="RMP_R"/>
      <sheetName val="RMZ_R"/>
      <sheetName val="CE_A"/>
      <sheetName val="Drwing"/>
      <sheetName val="Elec"/>
      <sheetName val="Inst"/>
      <sheetName val="IT"/>
      <sheetName val="Mech"/>
      <sheetName val="CE"/>
      <sheetName val="Power"/>
      <sheetName val="Store"/>
      <sheetName val="REC_"/>
      <sheetName val="Summary_(4)"/>
      <sheetName val="PULP_MILL"/>
      <sheetName val="Total__Report"/>
      <sheetName val="Summary_Report"/>
      <sheetName val="Detail_Report"/>
      <sheetName val="data for graph"/>
      <sheetName val="REC_1"/>
      <sheetName val="Summary_(4)1"/>
      <sheetName val="PULP_MILL1"/>
      <sheetName val="Total__Report1"/>
      <sheetName val="Summary_Report1"/>
      <sheetName val="Detail_Report1"/>
      <sheetName val="data_for_graph"/>
      <sheetName val="REC_2"/>
      <sheetName val="Summary_(4)2"/>
      <sheetName val="PULP_MILL2"/>
      <sheetName val="Total__Report2"/>
      <sheetName val="Summary_Report2"/>
      <sheetName val="Detail_Report2"/>
      <sheetName val="data_for_graph1"/>
      <sheetName val="REC_3"/>
      <sheetName val="Summary_(4)3"/>
      <sheetName val="PULP_MILL3"/>
      <sheetName val="Total__Report3"/>
      <sheetName val="Summary_Report3"/>
      <sheetName val="Detail_Report3"/>
      <sheetName val="data_for_graph2"/>
      <sheetName val="REC_4"/>
      <sheetName val="Summary_(4)4"/>
      <sheetName val="PULP_MILL4"/>
      <sheetName val="Total__Report4"/>
      <sheetName val="Summary_Report4"/>
      <sheetName val="Detail_Report4"/>
      <sheetName val="data_for_graph3"/>
      <sheetName val="02_FOH"/>
      <sheetName val="TMS2000"/>
      <sheetName val="SalesForecast (2)"/>
      <sheetName val="FeedForecastRolling"/>
      <sheetName val="PL"/>
      <sheetName val="ภงด.50-46"/>
      <sheetName val="REC_5"/>
      <sheetName val="Summary_(4)5"/>
      <sheetName val="PULP_MILL5"/>
      <sheetName val="Total__Report5"/>
      <sheetName val="Summary_Report5"/>
      <sheetName val="Detail_Report5"/>
      <sheetName val="data_for_graph4"/>
      <sheetName val="SalesForecast_(2)"/>
      <sheetName val="ภงด_50-46"/>
      <sheetName val="RECY"/>
      <sheetName val="TB1005"/>
      <sheetName val="ADM_A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REC_6"/>
      <sheetName val="Summary_(4)6"/>
      <sheetName val="PULP_MILL6"/>
      <sheetName val="Total__Report6"/>
      <sheetName val="Summary_Report6"/>
      <sheetName val="Detail_Report6"/>
      <sheetName val="data_for_graph5"/>
      <sheetName val="SalesForecast_(2)1"/>
      <sheetName val="ภงด_50-461"/>
      <sheetName val="DW"/>
      <sheetName val="total"/>
      <sheetName val="REC_7"/>
      <sheetName val="Summary_(4)7"/>
      <sheetName val="PULP_MILL7"/>
      <sheetName val="Total__Report7"/>
      <sheetName val="Summary_Report7"/>
      <sheetName val="Detail_Report7"/>
      <sheetName val="data_for_graph6"/>
      <sheetName val="SalesForecast_(2)2"/>
      <sheetName val="ภงด_50-462"/>
      <sheetName val="Financials"/>
      <sheetName val="10 yr v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 refreshError="1"/>
      <sheetData sheetId="13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."/>
      <sheetName val="JUNE1"/>
      <sheetName val="Summary (4)"/>
      <sheetName val="JUNE"/>
      <sheetName val="PRE_A"/>
      <sheetName val="WASTE_A"/>
      <sheetName val="SEC_A"/>
      <sheetName val="EST_A"/>
      <sheetName val="Guest_A"/>
      <sheetName val="FIRE_A"/>
      <sheetName val="ADM_A(2)"/>
      <sheetName val="ADM_A"/>
      <sheetName val="ME_A"/>
      <sheetName val="CDC_A"/>
      <sheetName val="PR_A"/>
      <sheetName val="PRE"/>
      <sheetName val="Waste"/>
      <sheetName val="Secutiry"/>
      <sheetName val="Estate"/>
      <sheetName val="Guest"/>
      <sheetName val="Fire"/>
      <sheetName val="Admin"/>
      <sheetName val="Medical"/>
      <sheetName val="CDC"/>
      <sheetName val="PR"/>
      <sheetName val="Feb"/>
      <sheetName val="Jan"/>
      <sheetName val="May"/>
      <sheetName val="Apr"/>
      <sheetName val="Mar"/>
      <sheetName val="Sheet1"/>
      <sheetName val="Sheet2"/>
      <sheetName val="Sheet3"/>
      <sheetName val="7251-06000-06520"/>
      <sheetName val="P&amp;HR"/>
      <sheetName val="Safety"/>
      <sheetName val="TR"/>
      <sheetName val="TRMAT"/>
      <sheetName val="TRPAS"/>
      <sheetName val="DETAIL"/>
      <sheetName val="CHE_A"/>
      <sheetName val="DESP_A"/>
      <sheetName val="ISO_A"/>
      <sheetName val="PC_A"/>
      <sheetName val="PM_A"/>
      <sheetName val="SHEET_A"/>
      <sheetName val="RECO_A"/>
      <sheetName val="YARD_A"/>
      <sheetName val="CHEMICAL"/>
      <sheetName val="DESPATCH"/>
      <sheetName val="ISO"/>
      <sheetName val="PRODUCT"/>
      <sheetName val="PULP MILL"/>
      <sheetName val="SHEETING"/>
      <sheetName val="SODA"/>
      <sheetName val="YARD"/>
      <sheetName val="CE_A"/>
      <sheetName val="Drwing"/>
      <sheetName val="Inst"/>
      <sheetName val="IT"/>
      <sheetName val="CE"/>
      <sheetName val="Power"/>
      <sheetName val="Store"/>
      <sheetName val="REC_"/>
      <sheetName val="Summary_(4)"/>
      <sheetName val="sales3level"/>
      <sheetName val="MD_A"/>
      <sheetName val="QA&amp;R_A"/>
      <sheetName val="RMP_A"/>
      <sheetName val="RMZ_A"/>
      <sheetName val="Elec"/>
      <sheetName val="Mech"/>
      <sheetName val="06_FOH"/>
      <sheetName val="REC_1"/>
      <sheetName val="Summary_(4)1"/>
      <sheetName val="PULP_MILL"/>
      <sheetName val="REC_2"/>
      <sheetName val="Summary_(4)2"/>
      <sheetName val="PULP_MILL1"/>
      <sheetName val="REC_3"/>
      <sheetName val="Summary_(4)3"/>
      <sheetName val="PULP_MILL2"/>
      <sheetName val="REC_4"/>
      <sheetName val="Summary_(4)4"/>
      <sheetName val="PULP_MILL3"/>
      <sheetName val="ราคา"/>
      <sheetName val="config"/>
      <sheetName val="Code"/>
      <sheetName val="REC_5"/>
      <sheetName val="Summary_(4)5"/>
      <sheetName val="PULP_MILL4"/>
      <sheetName val="03100(SS)"/>
      <sheetName val="MD_R"/>
      <sheetName val="เครื่องมือ"/>
      <sheetName val="YTD-Actual"/>
      <sheetName val="YTD_Revised"/>
      <sheetName val="REC_6"/>
      <sheetName val="Summary_(4)6"/>
      <sheetName val="PULP_MILL5"/>
      <sheetName val="CELL_A"/>
      <sheetName val="ENV_A"/>
      <sheetName val="PG_A"/>
      <sheetName val="ENV_R"/>
      <sheetName val="PG_R"/>
      <sheetName val="CELL_R"/>
      <sheetName val="QA&amp;R_R"/>
      <sheetName val="RMP_R"/>
      <sheetName val="RMZ_R"/>
      <sheetName val="REC_7"/>
      <sheetName val="Summary_(4)7"/>
      <sheetName val="PULP_MILL6"/>
      <sheetName val="g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/>
      <sheetData sheetId="109"/>
      <sheetData sheetId="110"/>
      <sheetData sheetId="1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May"/>
      <sheetName val="Apr"/>
      <sheetName val="MD_R"/>
      <sheetName val="MD_A"/>
      <sheetName val="CELL_R"/>
      <sheetName val="CELL_A"/>
      <sheetName val="QA&amp;R_R"/>
      <sheetName val="QA&amp;R_A"/>
      <sheetName val="ENV_R"/>
      <sheetName val="ENV_A"/>
      <sheetName val="PG_R"/>
      <sheetName val="PG_A"/>
      <sheetName val="RMZ_R"/>
      <sheetName val="RMZ_A"/>
      <sheetName val="RMP_R"/>
      <sheetName val="RMP_A"/>
      <sheetName val="June"/>
      <sheetName val="REC."/>
      <sheetName val="JUNE1"/>
      <sheetName val="Summary (4)"/>
      <sheetName val="Sheet1"/>
      <sheetName val="Sheet2"/>
      <sheetName val="Sheet3"/>
      <sheetName val="ADM_A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QA_R_R"/>
      <sheetName val="QA_R_A"/>
      <sheetName val="DMD Office"/>
      <sheetName val="ADMIN OFFICE (2)"/>
      <sheetName val="Group"/>
      <sheetName val="PRO-TOTAL"/>
      <sheetName val="01_FOH"/>
      <sheetName val="REC_"/>
      <sheetName val="Summary_(4)"/>
      <sheetName val="Price"/>
      <sheetName val="VC"/>
      <sheetName val="Utilization"/>
      <sheetName val="Pivot Aug'01"/>
      <sheetName val="data"/>
      <sheetName val="REC_1"/>
      <sheetName val="Summary_(4)1"/>
      <sheetName val="DMD_Office"/>
      <sheetName val="ADMIN_OFFICE_(2)"/>
      <sheetName val="REC_2"/>
      <sheetName val="Summary_(4)2"/>
      <sheetName val="DMD_Office1"/>
      <sheetName val="ADMIN_OFFICE_(2)1"/>
      <sheetName val="REC_3"/>
      <sheetName val="Summary_(4)3"/>
      <sheetName val="DMD_Office2"/>
      <sheetName val="ADMIN_OFFICE_(2)2"/>
      <sheetName val="REC_4"/>
      <sheetName val="Summary_(4)4"/>
      <sheetName val="DMD_Office3"/>
      <sheetName val="ADMIN_OFFICE_(2)3"/>
      <sheetName val="RF"/>
      <sheetName val="config"/>
      <sheetName val="OTHER"/>
      <sheetName val="Pivot_Aug'01"/>
      <sheetName val="CostElement"/>
      <sheetName val="01_FOH.xls"/>
      <sheetName val="REC_5"/>
      <sheetName val="Summary_(4)5"/>
      <sheetName val="DMD_Office4"/>
      <sheetName val="ADMIN_OFFICE_(2)4"/>
      <sheetName val="Pivot_Aug'011"/>
      <sheetName val="01_FOH_xls"/>
      <sheetName val="YTD-Actual"/>
      <sheetName val="YTD_Revised"/>
      <sheetName val="Tax coupon"/>
      <sheetName val="ACCODE"/>
      <sheetName val="10-1 Media"/>
      <sheetName val="10-cut"/>
      <sheetName val="TB1005"/>
      <sheetName val="Time_Std"/>
      <sheetName val="dcf"/>
      <sheetName val="DEP12"/>
      <sheetName val="CE_A"/>
      <sheetName val="Drwing"/>
      <sheetName val="Elec"/>
      <sheetName val="Inst"/>
      <sheetName val="IT"/>
      <sheetName val="Mech"/>
      <sheetName val="CE"/>
      <sheetName val="Power"/>
      <sheetName val="Store"/>
      <sheetName val="REC_6"/>
      <sheetName val="Summary_(4)6"/>
      <sheetName val="DMD_Office5"/>
      <sheetName val="ADMIN_OFFICE_(2)5"/>
      <sheetName val="Pivot_Aug'012"/>
      <sheetName val="01_FOH_xls1"/>
      <sheetName val="Tax_coupon"/>
      <sheetName val="Condo Front Door #1"/>
      <sheetName val="Condo Front Door #2"/>
      <sheetName val="DealerData"/>
      <sheetName val="บริษัท"/>
      <sheetName val="REC_7"/>
      <sheetName val="Summary_(4)7"/>
      <sheetName val="DMD_Office6"/>
      <sheetName val="ADMIN_OFFICE_(2)6"/>
      <sheetName val="Pivot_Aug'013"/>
      <sheetName val="01_FOH_xls2"/>
      <sheetName val="Tax_coupon1"/>
      <sheetName val="10-1_Media"/>
      <sheetName val="Age311299TAS"/>
      <sheetName val="TASintDec00"/>
      <sheetName val="P4DDBFTAS"/>
      <sheetName val="#REF"/>
      <sheetName val="DETAIL"/>
      <sheetName val="sales3lev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2"/>
      <sheetName val="1"/>
      <sheetName val="3"/>
      <sheetName val="5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sandd"/>
      <sheetName val="sales"/>
      <sheetName val="prodn"/>
      <sheetName val="Inventory"/>
      <sheetName val="Rebate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BS3"/>
      <sheetName val="INDEX"/>
      <sheetName val="present"/>
      <sheetName val="capacity"/>
      <sheetName val="HL"/>
      <sheetName val="MKT"/>
      <sheetName val="COM-SALES"/>
      <sheetName val="PS-96"/>
      <sheetName val="SALES"/>
      <sheetName val="OTHER"/>
      <sheetName val="PS-@-95"/>
      <sheetName val="CAP"/>
      <sheetName val="ASSCAP"/>
      <sheetName val="detail"/>
      <sheetName val="UPC_SKU"/>
      <sheetName val="MasterList"/>
      <sheetName val="DropdownList"/>
      <sheetName val="4.1CAPEX_Additional"/>
      <sheetName val="Drop Down"/>
      <sheetName val="SCG group"/>
      <sheetName val="novOL2014"/>
      <sheetName val="dropdown"/>
      <sheetName val="data"/>
      <sheetName val="Function"/>
      <sheetName val="Comapny Name"/>
      <sheetName val="List"/>
      <sheetName val="Emplyee Record"/>
      <sheetName val="Master1"/>
      <sheetName val="BLUE"/>
      <sheetName val="Sheet1"/>
      <sheetName val="sales3level"/>
      <sheetName val="703105"/>
      <sheetName val="Est. Budget"/>
      <sheetName val="4_1CAPEX_Additional"/>
      <sheetName val="Drop_Down"/>
      <sheetName val="SCG_group"/>
      <sheetName val="Comapny_Name"/>
      <sheetName val="Emplyee_Record"/>
      <sheetName val="Est__Budget"/>
      <sheetName val="Sheet4"/>
      <sheetName val="MyWork"/>
      <sheetName val="SCG Chemicals group"/>
      <sheetName val="Merter"/>
      <sheetName val="Dropdown list "/>
      <sheetName val="4_1CAPEX_Additional1"/>
      <sheetName val="Drop_Down1"/>
      <sheetName val="SCG_group1"/>
      <sheetName val="Comapny_Name1"/>
      <sheetName val="Emplyee_Record1"/>
      <sheetName val="Est__Budget1"/>
      <sheetName val="SCG_Chemicals_group"/>
      <sheetName val="Dropdown_list_"/>
      <sheetName val="2019"/>
      <sheetName val="List of Note"/>
      <sheetName val="4_1CAPEX_Additional2"/>
      <sheetName val="Drop_Down2"/>
      <sheetName val="SCG_group2"/>
      <sheetName val="Comapny_Name2"/>
      <sheetName val="Emplyee_Record2"/>
      <sheetName val="Est__Budget2"/>
      <sheetName val="SCG_Chemicals_group1"/>
      <sheetName val="Dropdown_list_1"/>
      <sheetName val="List_of_Note"/>
      <sheetName val="การแจ้งเรียกเก็บ"/>
      <sheetName val="Note5_RelatedParties"/>
      <sheetName val="summary"/>
      <sheetName val="LCF"/>
      <sheetName val="1.Form2554"/>
      <sheetName val="2.รายการประกอบ54"/>
      <sheetName val="1.Form2555"/>
      <sheetName val="2.รายการประกอบ55"/>
      <sheetName val="TMFC"/>
      <sheetName val="Export"/>
      <sheetName val="Choose"/>
      <sheetName val="JUNE"/>
      <sheetName val="ADM_A"/>
      <sheetName val="JUNE1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Note30_Effect Tax Rate Recon"/>
      <sheetName val="4_1CAPEX_Additional3"/>
      <sheetName val="Drop_Down3"/>
      <sheetName val="SCG_group3"/>
      <sheetName val="Comapny_Name3"/>
      <sheetName val="Emplyee_Record3"/>
      <sheetName val="Est__Budget3"/>
      <sheetName val="SCG_Chemicals_group2"/>
      <sheetName val="Dropdown_list_2"/>
      <sheetName val="List_of_Note1"/>
      <sheetName val="1_Form2554"/>
      <sheetName val="2_รายการประกอบ54"/>
      <sheetName val="1_Form2555"/>
      <sheetName val="2_รายการประกอบ55"/>
      <sheetName val="CE_A"/>
      <sheetName val="Drwing"/>
      <sheetName val="Elec"/>
      <sheetName val="Inst"/>
      <sheetName val="IT"/>
      <sheetName val="Mech"/>
      <sheetName val="CE"/>
      <sheetName val="Power"/>
      <sheetName val="Store"/>
      <sheetName val="J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uly (Re)"/>
      <sheetName val="August(Re)"/>
      <sheetName val="Sep(Re)"/>
      <sheetName val="October(Re)"/>
      <sheetName val="Dec(Re)"/>
      <sheetName val="November(Re)"/>
      <sheetName val="MD Office (2)"/>
      <sheetName val="YTD-Var (Revised-Actual) (Sum)"/>
      <sheetName val="YTD-Variance (Sum)"/>
      <sheetName val="Month-Variance"/>
      <sheetName val="YTD-Var (Annual-Actual)"/>
      <sheetName val="YTD-Var (Revised-Actual)"/>
      <sheetName val="YTD-Actual"/>
      <sheetName val="YTD-Annual"/>
      <sheetName val="YTD_Revised"/>
      <sheetName val="Revised Plan"/>
      <sheetName val="Actual"/>
      <sheetName val="Annaul"/>
      <sheetName val="Annaul (2)"/>
      <sheetName val="January"/>
      <sheetName val="February"/>
      <sheetName val="March"/>
      <sheetName val="April"/>
      <sheetName val="May"/>
      <sheetName val="June"/>
      <sheetName val="July"/>
      <sheetName val="CE_A"/>
      <sheetName val="JUNE1"/>
      <sheetName val="Drwing"/>
      <sheetName val="Elec"/>
      <sheetName val="Inst"/>
      <sheetName val="IT"/>
      <sheetName val="Mech"/>
      <sheetName val="CE"/>
      <sheetName val="Power"/>
      <sheetName val="Store"/>
      <sheetName val="FOH_Actual"/>
      <sheetName val="YTD_Actual"/>
      <sheetName val="Monthly-Variance(Sum_R)"/>
      <sheetName val="Monthly-Variance(R)"/>
      <sheetName val="YTD-Variance (Sum_A)"/>
      <sheetName val="Month-Variance (Sum_A)"/>
      <sheetName val="Month-Variance(A)"/>
      <sheetName val="November"/>
      <sheetName val="December_Final1"/>
      <sheetName val="December_Final"/>
      <sheetName val="December_First Time"/>
      <sheetName val="October"/>
      <sheetName val="September"/>
      <sheetName val="Actual_Yearly"/>
      <sheetName val="cc"/>
      <sheetName val="Sheet1 (2)"/>
      <sheetName val="REPORT"/>
      <sheetName val="sales"/>
      <sheetName val="July_(Re)"/>
      <sheetName val="MD_Office_(2)"/>
      <sheetName val="YTD-Var_(Revised-Actual)_(Sum)"/>
      <sheetName val="YTD-Variance_(Sum)"/>
      <sheetName val="YTD-Var_(Annual-Actual)"/>
      <sheetName val="YTD-Var_(Revised-Actual)"/>
      <sheetName val="Revised_Plan"/>
      <sheetName val="Annaul_(2)"/>
      <sheetName val="CF-ACT-BHT"/>
      <sheetName val="CF-ACT-USD"/>
      <sheetName val="CF-PLAN-BHT"/>
      <sheetName val="CF-PLAN-USD"/>
      <sheetName val="worksheet"/>
      <sheetName val="worksheet_dnp"/>
      <sheetName val="rates"/>
      <sheetName val="Account List"/>
      <sheetName val="accum_2001"/>
      <sheetName val="Actual-Monthly"/>
      <sheetName val="Actual-ＹＴＤ"/>
      <sheetName val="Budget-Monthly"/>
      <sheetName val="Budget-YTD"/>
      <sheetName val="ACTUAL-MONTHLY "/>
      <sheetName val="DW"/>
      <sheetName val="July_(Re)1"/>
      <sheetName val="MD_Office_(2)1"/>
      <sheetName val="YTD-Var_(Revised-Actual)_(Sum)1"/>
      <sheetName val="YTD-Variance_(Sum)1"/>
      <sheetName val="YTD-Var_(Annual-Actual)1"/>
      <sheetName val="YTD-Var_(Revised-Actual)1"/>
      <sheetName val="Revised_Plan1"/>
      <sheetName val="Annaul_(2)1"/>
      <sheetName val="YTD-Variance_(Sum_A)"/>
      <sheetName val="Month-Variance_(Sum_A)"/>
      <sheetName val="December_First_Time"/>
      <sheetName val="Sheet1_(2)"/>
      <sheetName val="July_(Re)2"/>
      <sheetName val="MD_Office_(2)2"/>
      <sheetName val="YTD-Var_(Revised-Actual)_(Sum)2"/>
      <sheetName val="YTD-Variance_(Sum)2"/>
      <sheetName val="YTD-Var_(Annual-Actual)2"/>
      <sheetName val="YTD-Var_(Revised-Actual)2"/>
      <sheetName val="Revised_Plan2"/>
      <sheetName val="Annaul_(2)2"/>
      <sheetName val="YTD-Variance_(Sum_A)1"/>
      <sheetName val="Month-Variance_(Sum_A)1"/>
      <sheetName val="December_First_Time1"/>
      <sheetName val="Sheet1_(2)1"/>
      <sheetName val="July_(Re)3"/>
      <sheetName val="MD_Office_(2)3"/>
      <sheetName val="YTD-Var_(Revised-Actual)_(Sum)3"/>
      <sheetName val="YTD-Variance_(Sum)3"/>
      <sheetName val="YTD-Var_(Annual-Actual)3"/>
      <sheetName val="YTD-Var_(Revised-Actual)3"/>
      <sheetName val="Revised_Plan3"/>
      <sheetName val="Annaul_(2)3"/>
      <sheetName val="YTD-Variance_(Sum_A)2"/>
      <sheetName val="Month-Variance_(Sum_A)2"/>
      <sheetName val="December_First_Time2"/>
      <sheetName val="Sheet1_(2)2"/>
      <sheetName val="July_(Re)4"/>
      <sheetName val="MD_Office_(2)4"/>
      <sheetName val="YTD-Var_(Revised-Actual)_(Sum)4"/>
      <sheetName val="YTD-Variance_(Sum)4"/>
      <sheetName val="YTD-Var_(Annual-Actual)4"/>
      <sheetName val="YTD-Var_(Revised-Actual)4"/>
      <sheetName val="Revised_Plan4"/>
      <sheetName val="Annaul_(2)4"/>
      <sheetName val="YTD-Variance_(Sum_A)3"/>
      <sheetName val="Month-Variance_(Sum_A)3"/>
      <sheetName val="December_First_Time3"/>
      <sheetName val="Sheet1_(2)3"/>
      <sheetName val="detail"/>
      <sheetName val="Sheet2"/>
      <sheetName val="Code"/>
      <sheetName val="Q1-55"/>
      <sheetName val="ราคา"/>
      <sheetName val="ADM_A"/>
      <sheetName val="Admin"/>
      <sheetName val="CDC"/>
      <sheetName val="Estate"/>
      <sheetName val="Fire"/>
      <sheetName val="Guest"/>
      <sheetName val="Medical"/>
      <sheetName val="PR"/>
      <sheetName val="PRE"/>
      <sheetName val="Secutiry"/>
      <sheetName val="Waste"/>
      <sheetName val="ACTUAL-MONTHLY_"/>
      <sheetName val="ACCODE"/>
      <sheetName val="ACTUAL-MONTHLY_1"/>
      <sheetName val="Account_List"/>
      <sheetName val="PRG"/>
      <sheetName val="資金繰り表･CASH FLOW（９）"/>
      <sheetName val="July_(Re)5"/>
      <sheetName val="MD_Office_(2)5"/>
      <sheetName val="YTD-Var_(Revised-Actual)_(Sum)5"/>
      <sheetName val="YTD-Variance_(Sum)5"/>
      <sheetName val="YTD-Var_(Annual-Actual)5"/>
      <sheetName val="YTD-Var_(Revised-Actual)5"/>
      <sheetName val="Revised_Plan5"/>
      <sheetName val="Annaul_(2)5"/>
      <sheetName val="YTD-Variance_(Sum_A)4"/>
      <sheetName val="Month-Variance_(Sum_A)4"/>
      <sheetName val="December_First_Time4"/>
      <sheetName val="Sheet1_(2)4"/>
      <sheetName val="Account_List1"/>
      <sheetName val="ACTUAL-MONTHLY_2"/>
      <sheetName val="資金繰り表･CASH_FLOW（９）"/>
      <sheetName val="PS1L(Most)"/>
      <sheetName val="Query1_SUMFREIGHT_"/>
      <sheetName val="master"/>
      <sheetName val="stat local"/>
      <sheetName val="Value"/>
      <sheetName val="tpc"/>
      <sheetName val="Kal"/>
      <sheetName val="7251-06540"/>
      <sheetName val="July_(Re)6"/>
      <sheetName val="MD_Office_(2)6"/>
      <sheetName val="YTD-Var_(Revised-Actual)_(Sum)6"/>
      <sheetName val="YTD-Variance_(Sum)6"/>
      <sheetName val="YTD-Var_(Annual-Actual)6"/>
      <sheetName val="YTD-Var_(Revised-Actual)6"/>
      <sheetName val="Revised_Plan6"/>
      <sheetName val="Annaul_(2)6"/>
      <sheetName val="YTD-Variance_(Sum_A)5"/>
      <sheetName val="Month-Variance_(Sum_A)5"/>
      <sheetName val="December_First_Time5"/>
      <sheetName val="Sheet1_(2)5"/>
      <sheetName val="Account_List2"/>
      <sheetName val="ACTUAL-MONTHLY_3"/>
      <sheetName val="資金繰り表･CASH_FLOW（９）1"/>
      <sheetName val="Land Acquisition"/>
      <sheetName val="BG 2017"/>
      <sheetName val="BG 2018"/>
      <sheetName val="BS-data"/>
      <sheetName val="PL-data"/>
      <sheetName val="CD1"/>
      <sheetName val="CD3"/>
      <sheetName val="CD4"/>
      <sheetName val="CD5"/>
      <sheetName val="CD6"/>
      <sheetName val="PS1"/>
      <sheetName val="PS2"/>
      <sheetName val="PS3"/>
      <sheetName val="PT"/>
      <sheetName val="PV"/>
      <sheetName val="sum actual PL"/>
      <sheetName val="sum actual PL by PJ"/>
      <sheetName val="Sum actual BS"/>
      <sheetName val="sum BG PL"/>
      <sheetName val="Ratio"/>
      <sheetName val="WBS"/>
      <sheetName val="July_(Re)7"/>
      <sheetName val="MD_Office_(2)7"/>
      <sheetName val="YTD-Var_(Revised-Actual)_(Sum)7"/>
      <sheetName val="YTD-Variance_(Sum)7"/>
      <sheetName val="YTD-Var_(Annual-Actual)7"/>
      <sheetName val="YTD-Var_(Revised-Actual)7"/>
      <sheetName val="Revised_Plan7"/>
      <sheetName val="Annaul_(2)7"/>
      <sheetName val="YTD-Variance_(Sum_A)6"/>
      <sheetName val="Month-Variance_(Sum_A)6"/>
      <sheetName val="December_First_Time6"/>
      <sheetName val="Sheet1_(2)6"/>
      <sheetName val="Account_List3"/>
      <sheetName val="ACTUAL-MONTHLY_4"/>
      <sheetName val="資金繰り表･CASH_FLOW（９）2"/>
      <sheetName val="stat_local"/>
      <sheetName val="PASA 2-2008 TPR"/>
      <sheetName val="Database"/>
      <sheetName val="Cons. P&amp;L"/>
      <sheetName val="Cash Flow"/>
      <sheetName val="IVCY"/>
      <sheetName val="Feb"/>
      <sheetName val="CHE_A"/>
      <sheetName val="DESP_A"/>
      <sheetName val="ISO_A"/>
      <sheetName val="PC_A"/>
      <sheetName val="PM_A"/>
      <sheetName val="SHEET_A"/>
      <sheetName val="RECO_A"/>
      <sheetName val="YARD_A"/>
      <sheetName val="CHEMICAL"/>
      <sheetName val="DESPATCH"/>
      <sheetName val="ISO"/>
      <sheetName val="PRODUCT"/>
      <sheetName val="PULP MILL"/>
      <sheetName val="SHEETING"/>
      <sheetName val="SODA"/>
      <sheetName val="YAR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mo"/>
      <sheetName val="เอกสารหมายเลข1. 1"/>
      <sheetName val="เอกสารหมายเลข2"/>
      <sheetName val="เอกสารหมายเลข 1"/>
      <sheetName val="Admin-FOH เอกสารแนบ2 "/>
      <sheetName val="CE เอกสารสารแนบ3"/>
      <sheetName val="ชุดที่2"/>
      <sheetName val="Input CE"/>
      <sheetName val="Data"/>
      <sheetName val="Config"/>
      <sheetName val="sales3level"/>
      <sheetName val="YTD-Actual"/>
      <sheetName val="YTD_Revised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Y"/>
      <sheetName val="7251-06540"/>
      <sheetName val="Mar"/>
      <sheetName val="Feb"/>
      <sheetName val="Jan"/>
      <sheetName val="Dec "/>
      <sheetName val="Dec-Adj"/>
      <sheetName val="2-150 Input Plan"/>
      <sheetName val="SALE-layout-PS"/>
      <sheetName val="Actual"/>
      <sheetName val="Sheet1"/>
      <sheetName val="Construction Cost"/>
      <sheetName val="CMO"/>
      <sheetName val="Dec_"/>
      <sheetName val="2-150_Input_Plan"/>
      <sheetName val="Construction_Cost"/>
      <sheetName val="General Assumption"/>
      <sheetName val="Case selection"/>
      <sheetName val="4"/>
      <sheetName val="2"/>
      <sheetName val="01"/>
      <sheetName val="3"/>
      <sheetName val="5"/>
      <sheetName val="04"/>
      <sheetName val="08"/>
      <sheetName val="02"/>
      <sheetName val="07"/>
      <sheetName val="06"/>
      <sheetName val="03"/>
      <sheetName val="05"/>
      <sheetName val="09"/>
      <sheetName val="10"/>
      <sheetName val="Dec_1"/>
      <sheetName val="2-150_Input_Plan1"/>
      <sheetName val="Construction_Cost1"/>
      <sheetName val="General_Assumption"/>
      <sheetName val="Case_selection"/>
      <sheetName val="Dec_2"/>
      <sheetName val="2-150_Input_Plan2"/>
      <sheetName val="Construction_Cost2"/>
      <sheetName val="General_Assumption1"/>
      <sheetName val="Case_selection1"/>
      <sheetName val="Provisional"/>
      <sheetName val="Dec_3"/>
      <sheetName val="2-150_Input_Plan3"/>
      <sheetName val="Construction_Cost3"/>
      <sheetName val="General_Assumption2"/>
      <sheetName val="Case_selection2"/>
      <sheetName val="Dec_4"/>
      <sheetName val="2-150_Input_Plan4"/>
      <sheetName val="Construction_Cost4"/>
      <sheetName val="General_Assumption3"/>
      <sheetName val="Case_selection3"/>
      <sheetName val="Budget"/>
      <sheetName val="YTD-Actual"/>
      <sheetName val="YTD_Revised"/>
      <sheetName val="ตั๋วเงินรับ"/>
      <sheetName val="BUILD95"/>
      <sheetName val="AccpacTB"/>
      <sheetName val="checkstock"/>
      <sheetName val="REPORT"/>
      <sheetName val="Code"/>
      <sheetName val="REPCO-CCtr"/>
      <sheetName val="ROC-CCTR."/>
      <sheetName val="Dec_5"/>
      <sheetName val="2-150_Input_Plan5"/>
      <sheetName val="Construction_Cost5"/>
      <sheetName val="General_Assumption4"/>
      <sheetName val="Case_selection4"/>
      <sheetName val="ROC-CCTR_"/>
      <sheetName val="AC- Employment Wk"/>
      <sheetName val="7251-02000-02252"/>
      <sheetName val="AC MSL- Dnp Assumptions"/>
      <sheetName val="AC MSL&amp;NOVARE- Employment Wk"/>
      <sheetName val="7251-01xxxx"/>
      <sheetName val="ROC-2003"/>
      <sheetName val="SHARE"/>
      <sheetName val="DBRECY"/>
      <sheetName val="Export Sales"/>
      <sheetName val="Dealer Sales"/>
      <sheetName val="Domestic Sales"/>
      <sheetName val="10-1 Media"/>
      <sheetName val="10-cut"/>
      <sheetName val="03100(SS)"/>
      <sheetName val="Dec_6"/>
      <sheetName val="2-150_Input_Plan6"/>
      <sheetName val="Construction_Cost6"/>
      <sheetName val="General_Assumption5"/>
      <sheetName val="Case_selection5"/>
      <sheetName val="ROC-CCTR_1"/>
      <sheetName val="시산표"/>
      <sheetName val="ต้นไม้ทางเท้า"/>
      <sheetName val="Dec_7"/>
      <sheetName val="2-150_Input_Plan7"/>
      <sheetName val="Construction_Cost7"/>
      <sheetName val="General_Assumption6"/>
      <sheetName val="Case_selection6"/>
      <sheetName val="ROC-CCTR_2"/>
      <sheetName val="AC-_Employment_Wk"/>
      <sheetName val="AC_MSL-_Dnp_Assumptions"/>
      <sheetName val="AC_MSL&amp;NOVARE-_Employment_Wk"/>
      <sheetName val="Export_Sales"/>
      <sheetName val="Dealer_Sales"/>
      <sheetName val="Domestic_Sales"/>
      <sheetName val="10-1_Media"/>
      <sheetName val="Solo chiusure"/>
      <sheetName val="Databas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/>
      <sheetData sheetId="85"/>
      <sheetData sheetId="86"/>
      <sheetData sheetId="87"/>
      <sheetData sheetId="88"/>
      <sheetData sheetId="89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 refreshError="1"/>
      <sheetData sheetId="10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Master_New"/>
      <sheetName val="Highlight Month"/>
      <sheetName val="Highlight YTD"/>
      <sheetName val="data"/>
      <sheetName val="data_จ้าง"/>
      <sheetName val="data_รับจ้าง"/>
      <sheetName val="SALE"/>
      <sheetName val="STD_Cost"/>
      <sheetName val="PROD"/>
      <sheetName val="PS"/>
      <sheetName val="PGM_TOTAL"/>
      <sheetName val="CARTON_ALL"/>
      <sheetName val="CTALL_BT"/>
      <sheetName val="PGM_CARTON"/>
      <sheetName val="CARTON_BT"/>
      <sheetName val="PGM_RSC"/>
      <sheetName val="RSC_BT"/>
      <sheetName val="PGM_DC"/>
      <sheetName val="DC_BT"/>
      <sheetName val="PGM_BWTW"/>
      <sheetName val="BWTW_BT"/>
      <sheetName val="PGM_xxx"/>
      <sheetName val="xxx_BT"/>
      <sheetName val="PGM_PPBOX"/>
      <sheetName val="PPBOX_BT"/>
      <sheetName val="PGM_PPRSC"/>
      <sheetName val="PPRSC_BT"/>
      <sheetName val="PGM_PPDC"/>
      <sheetName val="PPDC_BT"/>
      <sheetName val="PGM_PPMIC"/>
      <sheetName val="PPMIC_BT"/>
      <sheetName val="PGM_PPROLL"/>
      <sheetName val="PPROLL_BT"/>
      <sheetName val="PGM_DG"/>
      <sheetName val="DG_BT"/>
      <sheetName val="PGM_DGP"/>
      <sheetName val="DGP_BT"/>
      <sheetName val="PGM_DGMIC"/>
      <sheetName val="DGMIC_BT"/>
      <sheetName val="PGM_LOGIS"/>
      <sheetName val="LOGIS_BT"/>
      <sheetName val="PGM_PP"/>
      <sheetName val="PP_BT"/>
      <sheetName val="PGM_HONEY"/>
      <sheetName val="HONEY_BT"/>
      <sheetName val="PGM_CORN"/>
      <sheetName val="CORN_BT"/>
      <sheetName val="PGM_OFFSET"/>
      <sheetName val="OFFSET_BT"/>
      <sheetName val="PGM_LAMI"/>
      <sheetName val="LAMI_BT"/>
      <sheetName val="PGM_FOLD"/>
      <sheetName val="FOLD_BT"/>
      <sheetName val="PGM_TOP"/>
      <sheetName val="TOP_BT"/>
      <sheetName val="PGM_OMIC"/>
      <sheetName val="OMIC_BT"/>
      <sheetName val="PGM_SB"/>
      <sheetName val="SB_BT"/>
      <sheetName val="PGM_SBSKIC"/>
      <sheetName val="SBSKIC_BT"/>
      <sheetName val="PGM_SBVendor"/>
      <sheetName val="SBVendor_BT"/>
      <sheetName val="PGM_FP"/>
      <sheetName val="FP_BT"/>
      <sheetName val="PGM_Others"/>
      <sheetName val="Others_BT"/>
      <sheetName val="TRADE_CARTON"/>
      <sheetName val="TRADE_SB"/>
      <sheetName val="ALLOC"/>
      <sheetName val="BudgetPlan"/>
      <sheetName val="VC"/>
      <sheetName val="Sheet1"/>
      <sheetName val="Master"/>
      <sheetName val="FCF"/>
      <sheetName val="INC"/>
      <sheetName val="BALANCE"/>
      <sheetName val="FOH"/>
      <sheetName val="ADM"/>
      <sheetName val="MKT"/>
      <sheetName val="IND"/>
      <sheetName val="CASHFLOW"/>
      <sheetName val="DEPRE"/>
      <sheetName val="Data_CF"/>
      <sheetName val="Assump."/>
      <sheetName val="Assumption"/>
      <sheetName val="Dividend"/>
      <sheetName val="Graph_WC (Day)"/>
      <sheetName val="Graph_WC (MB)"/>
      <sheetName val="Graph_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สรุปรายได้"/>
      <sheetName val="สรุปคชจ."/>
      <sheetName val="Summary_Net"/>
      <sheetName val="IO Number Update (Pisit) 032013"/>
      <sheetName val="5200"/>
    </sheetNames>
    <definedNames>
      <definedName name="COPY_YTD"/>
      <definedName name="hide"/>
      <definedName name="huppc"/>
      <definedName name="uhuppc"/>
      <definedName name="unhide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"/>
      <sheetName val="DMD(1)"/>
      <sheetName val="DMD Office"/>
      <sheetName val="Project&amp;CE"/>
      <sheetName val="PROJECT&amp;EC"/>
      <sheetName val="Admin(1)"/>
      <sheetName val="ADMIN OFFICE"/>
      <sheetName val="Admin(2)"/>
      <sheetName val="ADMIN OFFICE (2)"/>
      <sheetName val="Fire(1)"/>
      <sheetName val="FIRE FIGHTING"/>
      <sheetName val="Guest(1)"/>
      <sheetName val="GUEST HOUSE"/>
      <sheetName val="Estate(1)"/>
      <sheetName val="ESTATE"/>
      <sheetName val="Security(1)"/>
      <sheetName val="SECURITY"/>
      <sheetName val="Waste(1)"/>
      <sheetName val="WASTE"/>
      <sheetName val="Eng(1)"/>
      <sheetName val="ENG - OFFICE"/>
      <sheetName val="Civil(1)"/>
      <sheetName val="CIVIL"/>
      <sheetName val="Civil(2)"/>
      <sheetName val="CIVIL (2)"/>
      <sheetName val="Workshop(1)"/>
      <sheetName val="WORKSHOP"/>
      <sheetName val="Mech Chop(1)"/>
      <sheetName val="WORKSHOP_2"/>
      <sheetName val="Workshop(2)"/>
      <sheetName val="MECH CHOPPER"/>
      <sheetName val="Safety(1)"/>
      <sheetName val="SAFETY"/>
      <sheetName val="Safety(2)"/>
      <sheetName val="SAFETY (2)"/>
      <sheetName val="CE(1)"/>
      <sheetName val="CE"/>
      <sheetName val="Power(1)"/>
      <sheetName val="POWER"/>
      <sheetName val="Store(1)"/>
      <sheetName val="STORE"/>
      <sheetName val="Env.(1)"/>
      <sheetName val="Environment"/>
      <sheetName val="Green(1)"/>
      <sheetName val="Project Green"/>
      <sheetName val="Chief(1)"/>
      <sheetName val="CHIEF-ENG"/>
      <sheetName val="Ele(1)"/>
      <sheetName val="ELE ENG"/>
      <sheetName val="EleEng(1)"/>
      <sheetName val="ELE ENG (2)"/>
      <sheetName val="IT(1)"/>
      <sheetName val="IT"/>
      <sheetName val="IT2"/>
      <sheetName val="IT (2)"/>
      <sheetName val="Inst(1)"/>
      <sheetName val="INSTRUMENT"/>
      <sheetName val="P&amp;HR(1)"/>
      <sheetName val="P&amp;HR OFFICE"/>
      <sheetName val="Per(1)"/>
      <sheetName val="P&amp;HR OFFICE (2)"/>
      <sheetName val="CDC(1)"/>
      <sheetName val="CDC"/>
      <sheetName val="Medical(1)"/>
      <sheetName val="MEDICALS"/>
      <sheetName val="Tran(1)"/>
      <sheetName val="TRANSPORT"/>
      <sheetName val="PR(1)"/>
      <sheetName val="PR&amp;GR"/>
      <sheetName val="PC(1)"/>
      <sheetName val="PC"/>
      <sheetName val="Yard(1)"/>
      <sheetName val="YARD(FC)"/>
      <sheetName val="Pulp(1)"/>
      <sheetName val="PULP MILL"/>
      <sheetName val="Sheet(1)"/>
      <sheetName val="Desp(1)"/>
      <sheetName val="SHEETING(FC)"/>
      <sheetName val="DESPATCH(FC)"/>
      <sheetName val="Reco(1)"/>
      <sheetName val="RECOVERY"/>
      <sheetName val="Che(1)"/>
      <sheetName val="CHE PLANT"/>
      <sheetName val="ISO(1)"/>
      <sheetName val="ISO"/>
      <sheetName val="QA(1)"/>
      <sheetName val="QA&amp;R"/>
      <sheetName val="Zone(1)"/>
      <sheetName val="Factory Zone"/>
      <sheetName val="Pro(1)"/>
      <sheetName val="RM Promotion"/>
      <sheetName val="Drawing"/>
      <sheetName val="Draw"/>
      <sheetName val="Sheet1"/>
      <sheetName val="SHARE"/>
      <sheetName val="FC_7251"/>
      <sheetName val="FOH_01xxx"/>
      <sheetName val="YTD-Actual"/>
      <sheetName val="YTD_Revised"/>
      <sheetName val="Master"/>
      <sheetName val="Input Sheet"/>
      <sheetName val="Q_Depre_CDC_31.08.2005"/>
      <sheetName val="10-1 Media"/>
      <sheetName val="10-cut"/>
      <sheetName val="CT236_140"/>
      <sheetName val="Macro5"/>
      <sheetName val="DMD_Office"/>
      <sheetName val="ADMIN_OFFICE"/>
      <sheetName val="ADMIN_OFFICE_(2)"/>
      <sheetName val="FIRE_FIGHTING"/>
      <sheetName val="GUEST_HOUSE"/>
      <sheetName val="ENG_-_OFFICE"/>
      <sheetName val="CIVIL_(2)"/>
      <sheetName val="Mech_Chop(1)"/>
      <sheetName val="MECH_CHOPPER"/>
      <sheetName val="SAFETY_(2)"/>
      <sheetName val="Env_(1)"/>
      <sheetName val="Project_Green"/>
      <sheetName val="ELE_ENG"/>
      <sheetName val="ELE_ENG_(2)"/>
      <sheetName val="IT_(2)"/>
      <sheetName val="P&amp;HR_OFFICE"/>
      <sheetName val="P&amp;HR_OFFICE_(2)"/>
      <sheetName val="PULP_MILL"/>
      <sheetName val="CHE_PLANT"/>
      <sheetName val="Factory_Zone"/>
      <sheetName val="RM_Promotion"/>
      <sheetName val="Input_Sheet"/>
      <sheetName val="Q_Depre_CDC_31_08_2005"/>
      <sheetName val="DMD_Office1"/>
      <sheetName val="ADMIN_OFFICE1"/>
      <sheetName val="ADMIN_OFFICE_(2)1"/>
      <sheetName val="FIRE_FIGHTING1"/>
      <sheetName val="GUEST_HOUSE1"/>
      <sheetName val="ENG_-_OFFICE1"/>
      <sheetName val="CIVIL_(2)1"/>
      <sheetName val="Mech_Chop(1)1"/>
      <sheetName val="MECH_CHOPPER1"/>
      <sheetName val="SAFETY_(2)1"/>
      <sheetName val="Env_(1)1"/>
      <sheetName val="Project_Green1"/>
      <sheetName val="ELE_ENG1"/>
      <sheetName val="ELE_ENG_(2)1"/>
      <sheetName val="IT_(2)1"/>
      <sheetName val="P&amp;HR_OFFICE1"/>
      <sheetName val="P&amp;HR_OFFICE_(2)1"/>
      <sheetName val="PULP_MILL1"/>
      <sheetName val="CHE_PLANT1"/>
      <sheetName val="Factory_Zone1"/>
      <sheetName val="RM_Promotion1"/>
      <sheetName val="Input_Sheet1"/>
      <sheetName val="Q_Depre_CDC_31_08_20051"/>
      <sheetName val="DMD_Office2"/>
      <sheetName val="ADMIN_OFFICE2"/>
      <sheetName val="ADMIN_OFFICE_(2)2"/>
      <sheetName val="FIRE_FIGHTING2"/>
      <sheetName val="GUEST_HOUSE2"/>
      <sheetName val="ENG_-_OFFICE2"/>
      <sheetName val="CIVIL_(2)2"/>
      <sheetName val="Mech_Chop(1)2"/>
      <sheetName val="MECH_CHOPPER2"/>
      <sheetName val="SAFETY_(2)2"/>
      <sheetName val="Env_(1)2"/>
      <sheetName val="Project_Green2"/>
      <sheetName val="ELE_ENG2"/>
      <sheetName val="ELE_ENG_(2)2"/>
      <sheetName val="IT_(2)2"/>
      <sheetName val="P&amp;HR_OFFICE2"/>
      <sheetName val="P&amp;HR_OFFICE_(2)2"/>
      <sheetName val="PULP_MILL2"/>
      <sheetName val="CHE_PLANT2"/>
      <sheetName val="Factory_Zone2"/>
      <sheetName val="RM_Promotion2"/>
      <sheetName val="Input_Sheet2"/>
      <sheetName val="Q_Depre_CDC_31_08_20052"/>
      <sheetName val="DMD_Office3"/>
      <sheetName val="ADMIN_OFFICE3"/>
      <sheetName val="ADMIN_OFFICE_(2)3"/>
      <sheetName val="FIRE_FIGHTING3"/>
      <sheetName val="GUEST_HOUSE3"/>
      <sheetName val="ENG_-_OFFICE3"/>
      <sheetName val="CIVIL_(2)3"/>
      <sheetName val="Mech_Chop(1)3"/>
      <sheetName val="MECH_CHOPPER3"/>
      <sheetName val="SAFETY_(2)3"/>
      <sheetName val="Env_(1)3"/>
      <sheetName val="Project_Green3"/>
      <sheetName val="ELE_ENG3"/>
      <sheetName val="ELE_ENG_(2)3"/>
      <sheetName val="IT_(2)3"/>
      <sheetName val="P&amp;HR_OFFICE3"/>
      <sheetName val="P&amp;HR_OFFICE_(2)3"/>
      <sheetName val="PULP_MILL3"/>
      <sheetName val="CHE_PLANT3"/>
      <sheetName val="Factory_Zone3"/>
      <sheetName val="RM_Promotion3"/>
      <sheetName val="Input_Sheet3"/>
      <sheetName val="Q_Depre_CDC_31_08_20053"/>
      <sheetName val="7251-04xxx"/>
      <sheetName val="Assumption"/>
      <sheetName val="Locations"/>
      <sheetName val="資金繰り表･CASH FLOW（９）"/>
      <sheetName val="資金繰り表･CASH_FLOW（９）"/>
      <sheetName val="Index"/>
      <sheetName val="Date"/>
      <sheetName val="資金繰り表･CASH_FLOW（９）1"/>
      <sheetName val="ref_B02"/>
      <sheetName val="LEVEL_1"/>
      <sheetName val="ADJ - RATE"/>
      <sheetName val="DMD_Office4"/>
      <sheetName val="ADMIN_OFFICE4"/>
      <sheetName val="ADMIN_OFFICE_(2)4"/>
      <sheetName val="FIRE_FIGHTING4"/>
      <sheetName val="GUEST_HOUSE4"/>
      <sheetName val="ENG_-_OFFICE4"/>
      <sheetName val="CIVIL_(2)4"/>
      <sheetName val="Mech_Chop(1)4"/>
      <sheetName val="MECH_CHOPPER4"/>
      <sheetName val="SAFETY_(2)4"/>
      <sheetName val="Env_(1)4"/>
      <sheetName val="Project_Green4"/>
      <sheetName val="ELE_ENG4"/>
      <sheetName val="ELE_ENG_(2)4"/>
      <sheetName val="IT_(2)4"/>
      <sheetName val="P&amp;HR_OFFICE4"/>
      <sheetName val="P&amp;HR_OFFICE_(2)4"/>
      <sheetName val="PULP_MILL4"/>
      <sheetName val="CHE_PLANT4"/>
      <sheetName val="Factory_Zone4"/>
      <sheetName val="RM_Promotion4"/>
      <sheetName val="Q_Depre_CDC_31_08_20054"/>
      <sheetName val="Input_Sheet4"/>
      <sheetName val="10-1_Media"/>
      <sheetName val="1 Exiting-AA"/>
      <sheetName val="4 License"/>
      <sheetName val="3 New-CE"/>
      <sheetName val="PGM_2LEVYTD"/>
      <sheetName val="DATA"/>
      <sheetName val="Rev"/>
      <sheetName val="DAILY  JUNE"/>
      <sheetName val="Daily 2017"/>
      <sheetName val="Sheet3"/>
      <sheetName val="Cong Than Kiln_00"/>
      <sheetName val="DMD_Office5"/>
      <sheetName val="ADMIN_OFFICE5"/>
      <sheetName val="ADMIN_OFFICE_(2)5"/>
      <sheetName val="FIRE_FIGHTING5"/>
      <sheetName val="GUEST_HOUSE5"/>
      <sheetName val="ENG_-_OFFICE5"/>
      <sheetName val="CIVIL_(2)5"/>
      <sheetName val="Mech_Chop(1)5"/>
      <sheetName val="MECH_CHOPPER5"/>
      <sheetName val="SAFETY_(2)5"/>
      <sheetName val="Env_(1)5"/>
      <sheetName val="Project_Green5"/>
      <sheetName val="ELE_ENG5"/>
      <sheetName val="ELE_ENG_(2)5"/>
      <sheetName val="IT_(2)5"/>
      <sheetName val="P&amp;HR_OFFICE5"/>
      <sheetName val="P&amp;HR_OFFICE_(2)5"/>
      <sheetName val="PULP_MILL5"/>
      <sheetName val="CHE_PLANT5"/>
      <sheetName val="Factory_Zone5"/>
      <sheetName val="RM_Promotion5"/>
      <sheetName val="Input_Sheet5"/>
      <sheetName val="Q_Depre_CDC_31_08_20055"/>
      <sheetName val="10-1_Media1"/>
      <sheetName val="資金繰り表･CASH_FLOW（９）2"/>
      <sheetName val="ADJ_-_RATE"/>
      <sheetName val="BS"/>
      <sheetName val="RECY"/>
      <sheetName val="DMD_Office6"/>
      <sheetName val="ADMIN_OFFICE6"/>
      <sheetName val="ADMIN_OFFICE_(2)6"/>
      <sheetName val="FIRE_FIGHTING6"/>
      <sheetName val="GUEST_HOUSE6"/>
      <sheetName val="ENG_-_OFFICE6"/>
      <sheetName val="CIVIL_(2)6"/>
      <sheetName val="Mech_Chop(1)6"/>
      <sheetName val="MECH_CHOPPER6"/>
      <sheetName val="SAFETY_(2)6"/>
      <sheetName val="Env_(1)6"/>
      <sheetName val="Project_Green6"/>
      <sheetName val="ELE_ENG6"/>
      <sheetName val="ELE_ENG_(2)6"/>
      <sheetName val="IT_(2)6"/>
      <sheetName val="P&amp;HR_OFFICE6"/>
      <sheetName val="P&amp;HR_OFFICE_(2)6"/>
      <sheetName val="PULP_MILL6"/>
      <sheetName val="CHE_PLANT6"/>
      <sheetName val="Factory_Zone6"/>
      <sheetName val="RM_Promotion6"/>
      <sheetName val="Input_Sheet6"/>
      <sheetName val="Q_Depre_CDC_31_08_20056"/>
      <sheetName val="10-1_Media2"/>
      <sheetName val="資金繰り表･CASH_FLOW（９）3"/>
      <sheetName val="ADJ_-_RATE1"/>
      <sheetName val="DAILY__JUNE"/>
      <sheetName val="Daily_2017"/>
      <sheetName val="1_Exiting-AA"/>
      <sheetName val="4_License"/>
      <sheetName val="3_New-CE"/>
      <sheetName val="7251-02000-02252"/>
      <sheetName val="7251-01xxxx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 refreshError="1"/>
      <sheetData sheetId="30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eld Description"/>
      <sheetName val="Input Admin"/>
      <sheetName val="Input CE"/>
      <sheetName val="Export Admin Data to EBG"/>
      <sheetName val="Export CE Data to EBG"/>
      <sheetName val="CurrentBudgetID"/>
      <sheetName val="Config"/>
      <sheetName val="Data"/>
      <sheetName val="LastYearPlanActualEstimate"/>
      <sheetName val="ReportHome"/>
      <sheetName val="ReportTemp"/>
      <sheetName val="ReportTemp2"/>
      <sheetName val="ReportTemp3"/>
      <sheetName val="EST JULY"/>
      <sheetName val="detail"/>
      <sheetName val="PS1L(Most)"/>
      <sheetName val="Building&amp;ceramic"/>
      <sheetName val="Distribution"/>
      <sheetName val="Cement"/>
      <sheetName val="Petro"/>
      <sheetName val="Holding"/>
      <sheetName val="Paper"/>
      <sheetName val="Property"/>
      <sheetName val="SCC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ield Description"/>
      <sheetName val="Input Admin"/>
      <sheetName val="Input CE"/>
      <sheetName val="Export Admin Data to EBG"/>
      <sheetName val="Export CE Data to EBG"/>
      <sheetName val="CurrentBudgetID"/>
      <sheetName val="Config"/>
      <sheetName val="Data"/>
      <sheetName val="LastYearPlanActualEstimate"/>
      <sheetName val="ReportHome"/>
      <sheetName val="ReportTemp"/>
      <sheetName val="ReportTemp2"/>
      <sheetName val="ReportTemp3"/>
      <sheetName val="sales3level"/>
      <sheetName val="PGM_2LEVYTD"/>
      <sheetName val="Admin-FOH เอกสารแนบ2 "/>
      <sheetName val="TemplateEBG_Fin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1"/>
      <sheetName val="TAKE01"/>
      <sheetName val="2002"/>
      <sheetName val="TAKE02"/>
      <sheetName val="OP ASSETS2001"/>
      <sheetName val="OP ASSETS2002"/>
      <sheetName val="Net_Profit_conso"/>
      <sheetName val="General Assumption"/>
    </sheetNames>
    <definedNames>
      <definedName name="FX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et_sales"/>
      <sheetName val="oper_profit"/>
      <sheetName val="net_profit"/>
      <sheetName val="ebitda"/>
      <sheetName val="free_cash_flow"/>
      <sheetName val="total_assets"/>
      <sheetName val="operating_assets"/>
      <sheetName val="2 Mthpetro2003"/>
      <sheetName val="#REF"/>
      <sheetName val="SHARE"/>
      <sheetName val="2 Mthpetro2003.xls"/>
      <sheetName val="Compare 2012 &amp; 2011"/>
      <sheetName val="โรงงาน 2012"/>
      <sheetName val="Compare Version"/>
      <sheetName val="งบ 2011 ยังไม่ได้ดำเนินการ"/>
      <sheetName val="งบคงเหลือ2011 ยกมา"/>
      <sheetName val="BU-Summary เฉพาะโรงงาน 2012"/>
      <sheetName val="Detail_TPC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compare"/>
      <sheetName val="EST06"/>
      <sheetName val="Plan 06"/>
      <sheetName val="QMCT"/>
      <sheetName val="\windows\TEMP\LinkReport\2 Mthp"/>
      <sheetName val="Fixed Fee"/>
      <sheetName val="2%20Mthpetro2003.xls"/>
      <sheetName val=""/>
      <sheetName val="JAN_A101"/>
      <sheetName val="Data"/>
      <sheetName val="10-1 Media"/>
      <sheetName val="10-cut"/>
      <sheetName val="TRPCLAY"/>
      <sheetName val="[2 Mthpetro2003.xls]\windows\TE"/>
      <sheetName val="[2 Mthpetro2003.xls][2 Mthpetro"/>
      <sheetName val="Summary"/>
      <sheetName val="2_Mthpetro2003"/>
      <sheetName val="Compare_2012_&amp;_2011"/>
      <sheetName val="โรงงาน_2012"/>
      <sheetName val="Compare_Version"/>
      <sheetName val="งบ_2011_ยังไม่ได้ดำเนินการ"/>
      <sheetName val="งบคงเหลือ2011_ยกมา"/>
      <sheetName val="BU-Summary_เฉพาะโรงงาน_2012"/>
      <sheetName val="Plan_06"/>
      <sheetName val="2_Mthpetro2003_xls"/>
      <sheetName val="\windows\TEMP\LinkReport\2_Mthp"/>
      <sheetName val="Fixed_Fee"/>
      <sheetName val="2%20Mthpetro2003_xls"/>
      <sheetName val="10-1_Media"/>
      <sheetName val="[2_Mthpetro2003_xls][2_Mthpetro"/>
      <sheetName val="[2_Mthpetro2003_xls]\windows\TE"/>
      <sheetName val="_2 Mthpetro2003.xls__2 Mthpetro"/>
      <sheetName val="_windows_TEMP_LinkReport_2 Mthp"/>
      <sheetName val="_2 Mthpetro2003.xls__windows_TE"/>
      <sheetName val="_windows_TEMP_LinkReport_2_Mthp"/>
      <sheetName val="_2_Mthpetro2003_xls__2_Mthpetro"/>
      <sheetName val="_2_Mthpetro2003_xls__windows_TE"/>
      <sheetName val="dtxl"/>
      <sheetName val="List"/>
      <sheetName val="General Assumption"/>
      <sheetName val="General_Assumption"/>
      <sheetName val="2_Mthpetro20031"/>
      <sheetName val="2_Mthpetro2003_xls1"/>
      <sheetName val="Compare_2012_&amp;_20111"/>
      <sheetName val="โรงงาน_20121"/>
      <sheetName val="Compare_Version1"/>
      <sheetName val="งบ_2011_ยังไม่ได้ดำเนินการ1"/>
      <sheetName val="งบคงเหลือ2011_ยกมา1"/>
      <sheetName val="BU-Summary_เฉพาะโรงงาน_20121"/>
      <sheetName val="Plan_061"/>
      <sheetName val="\windows\TEMP\LinkReport\2_Mth1"/>
      <sheetName val="Fixed_Fee1"/>
      <sheetName val="2%20Mthpetro2003_xls1"/>
      <sheetName val="10-1_Media1"/>
      <sheetName val="[2_Mthpetro2003_xls][2_Mthpetr1"/>
      <sheetName val="[2_Mthpetro2003_xls]\windows\T1"/>
      <sheetName val="_2_Mthpetro2003_xls__2_Mthpetr1"/>
      <sheetName val="_windows_TEMP_LinkReport_2_Mth1"/>
      <sheetName val="_2_Mthpetro2003_xls__windows_T1"/>
      <sheetName val="General_Assumption1"/>
      <sheetName val="2_Mthpetro20032"/>
      <sheetName val="2_Mthpetro2003_xls2"/>
      <sheetName val="Compare_2012_&amp;_20112"/>
      <sheetName val="โรงงาน_20122"/>
      <sheetName val="Compare_Version2"/>
      <sheetName val="งบ_2011_ยังไม่ได้ดำเนินการ2"/>
      <sheetName val="งบคงเหลือ2011_ยกมา2"/>
      <sheetName val="BU-Summary_เฉพาะโรงงาน_20122"/>
      <sheetName val="Plan_062"/>
      <sheetName val="\windows\TEMP\LinkReport\2_Mth2"/>
      <sheetName val="Fixed_Fee2"/>
      <sheetName val="2%20Mthpetro2003_xls2"/>
      <sheetName val="10-1_Media2"/>
      <sheetName val="[2_Mthpetro2003_xls]\windows\T2"/>
      <sheetName val="[2_Mthpetro2003_xls][2_Mthpetr2"/>
      <sheetName val="_2_Mthpetro2003_xls__2_Mthpetr2"/>
      <sheetName val="_windows_TEMP_LinkReport_2_Mth2"/>
      <sheetName val="_2_Mthpetro2003_xls__windows_T2"/>
      <sheetName val="General_Assumption2"/>
      <sheetName val="TOTAL"/>
      <sheetName val="[2 Mthpetro"/>
      <sheetName val="\windows\TE"/>
      <sheetName val="[2_Mthpetro"/>
      <sheetName val="Direct Non-Payroll"/>
      <sheetName val="for print"/>
    </sheetNames>
    <definedNames>
      <definedName name="FX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/>
      <sheetData sheetId="180"/>
      <sheetData sheetId="181"/>
      <sheetData sheetId="182" refreshError="1"/>
      <sheetData sheetId="18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s"/>
      <sheetName val="Data"/>
      <sheetName val="Sheet2"/>
      <sheetName val="Sheet1"/>
      <sheetName val="Actual"/>
      <sheetName val=""/>
      <sheetName val="She"/>
      <sheetName val="Sheet3"/>
      <sheetName val="Sheet5"/>
      <sheetName val="Sheet4"/>
      <sheetName val="Act"/>
      <sheetName val="#REF"/>
      <sheetName val="By In &amp; Ex Ton"/>
      <sheetName val="SUMMARY"/>
      <sheetName val="By_In_&amp;_Ex_Ton"/>
      <sheetName val="Act.xls"/>
      <sheetName val="5200"/>
      <sheetName val="Asia Pacific YTD"/>
      <sheetName val="ROC-2003"/>
      <sheetName val="MACRO2"/>
      <sheetName val="MANU"/>
      <sheetName val="Baht_2016"/>
      <sheetName val="Target Sales 2016"/>
      <sheetName val="Kg_2016"/>
      <sheetName val="Aug"/>
    </sheetNames>
    <definedNames>
      <definedName name="Macro1"/>
      <definedName name="Macro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is"/>
      <sheetName val="Data"/>
      <sheetName val="Sheet2"/>
      <sheetName val="Sheet1"/>
      <sheetName val="Actual"/>
      <sheetName val=""/>
      <sheetName val="She"/>
      <sheetName val="Sheet3"/>
      <sheetName val="Sheet5"/>
      <sheetName val="Sheet4"/>
      <sheetName val="Act"/>
      <sheetName val="By In &amp; Ex Ton"/>
      <sheetName val="#REF"/>
      <sheetName val="SUMMARY"/>
      <sheetName val="By_In_&amp;_Ex_Ton"/>
      <sheetName val="Act.xls"/>
      <sheetName val="5200"/>
      <sheetName val="Asia Pacific YTD"/>
      <sheetName val="ROC-2003"/>
      <sheetName val="MACRO2"/>
      <sheetName val="MANU"/>
      <sheetName val="Baht_2016"/>
      <sheetName val="Target Sales 2016"/>
      <sheetName val="Kg_2016"/>
      <sheetName val="Aug"/>
      <sheetName val="EST JULY"/>
      <sheetName val="Input CE"/>
      <sheetName val="Config"/>
      <sheetName val="LastYearPlanActualEstimate"/>
      <sheetName val="By_In_&amp;_Ex_Ton2"/>
      <sheetName val="Act_xls1"/>
      <sheetName val="Asia_Pacific_YTD1"/>
      <sheetName val="By_In_&amp;_Ex_Ton1"/>
      <sheetName val="Act_xls"/>
      <sheetName val="Asia_Pacific_YTD"/>
    </sheetNames>
    <definedNames>
      <definedName name="Macro1"/>
      <definedName name="Macro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."/>
      <sheetName val="JUNE1"/>
      <sheetName val="Summary (4)"/>
      <sheetName val="JUNE"/>
      <sheetName val="TR_A"/>
      <sheetName val="P&amp;HR_A"/>
      <sheetName val="P&amp;HR_A(2)"/>
      <sheetName val="SAFETY_A"/>
      <sheetName val="TRMAT"/>
      <sheetName val="TRPAS"/>
      <sheetName val="TR"/>
      <sheetName val="P&amp;HR"/>
      <sheetName val="Safety"/>
      <sheetName val="Feb"/>
      <sheetName val="Jan"/>
      <sheetName val="May"/>
      <sheetName val="Apr"/>
      <sheetName val="Mar"/>
      <sheetName val="Sheet1"/>
      <sheetName val="Sheet2"/>
      <sheetName val="Sheet3"/>
      <sheetName val="PGM_2LEVYTD"/>
      <sheetName val="Manual"/>
      <sheetName val="CE_A"/>
      <sheetName val="Drwing"/>
      <sheetName val="Elec"/>
      <sheetName val="Inst"/>
      <sheetName val="IT"/>
      <sheetName val="Mech"/>
      <sheetName val="CE"/>
      <sheetName val="Power"/>
      <sheetName val="Store"/>
      <sheetName val="Chart"/>
      <sheetName val="PA"/>
      <sheetName val="Cost"/>
      <sheetName val="KeyPeerformance"/>
      <sheetName val="REC_"/>
      <sheetName val="Summary_(4)"/>
      <sheetName val="Monthly-C4"/>
      <sheetName val="PGMMNG"/>
      <sheetName val="price"/>
      <sheetName val="3-2551"/>
      <sheetName val="code"/>
      <sheetName val="แยกตัวบ้าน"/>
      <sheetName val="Venture Key Assumptions"/>
      <sheetName val="Basic_Information"/>
      <sheetName val="Calendar"/>
      <sheetName val="BSLA"/>
      <sheetName val="REC_1"/>
      <sheetName val="Summary_(4)1"/>
      <sheetName val="REC_2"/>
      <sheetName val="Summary_(4)2"/>
      <sheetName val="REC_3"/>
      <sheetName val="Summary_(4)3"/>
      <sheetName val="REC_4"/>
      <sheetName val="Summary_(4)4"/>
      <sheetName val="payment (2)"/>
      <sheetName val="BASE"/>
      <sheetName val="DFL"/>
      <sheetName val="PEM"/>
      <sheetName val="PQN"/>
      <sheetName val="input data"/>
      <sheetName val="Raw Material"/>
      <sheetName val="Venture_Key_Assumptions"/>
      <sheetName val="Revised_2007"/>
      <sheetName val="Project"/>
      <sheetName val="Cover sheet"/>
      <sheetName val="Assistance"/>
      <sheetName val="Jan09"/>
      <sheetName val="Feb09"/>
      <sheetName val="OA"/>
      <sheetName val="REC_5"/>
      <sheetName val="Summary_(4)5"/>
      <sheetName val="Venture_Key_Assumptions1"/>
      <sheetName val="payment_(2)"/>
      <sheetName val="input_data"/>
      <sheetName val="Raw_Material"/>
      <sheetName val="Cover_sheet"/>
      <sheetName val="A1"/>
      <sheetName val="Load list"/>
      <sheetName val="Fixed Fee"/>
      <sheetName val="Consumption"/>
      <sheetName val="01000 (MD05)"/>
      <sheetName val="Data_Pay"/>
      <sheetName val="TB Dec 08"/>
      <sheetName val="DETAIL BY MONTH"/>
      <sheetName val="Assumption"/>
      <sheetName val="BAL"/>
      <sheetName val="Direct Non-Payroll"/>
      <sheetName val="REC_6"/>
      <sheetName val="Summary_(4)6"/>
      <sheetName val="Venture_Key_Assumptions2"/>
      <sheetName val="payment_(2)1"/>
      <sheetName val="input_data1"/>
      <sheetName val="Raw_Material1"/>
      <sheetName val="Cover_sheet1"/>
      <sheetName val="Load_list"/>
      <sheetName val="01000_(MD05)"/>
      <sheetName val="บริษัท"/>
      <sheetName val="MACRO2"/>
      <sheetName val="05-FOH"/>
      <sheetName val="Selection"/>
      <sheetName val="Project Status"/>
      <sheetName val="payment_(2)3"/>
      <sheetName val="payment_(2)2"/>
      <sheetName val="REC_7"/>
      <sheetName val="Summary_(4)7"/>
      <sheetName val="Venture_Key_Assumptions3"/>
      <sheetName val="input_data2"/>
      <sheetName val="Raw_Material2"/>
      <sheetName val="Cover_sheet2"/>
      <sheetName val="Load_list1"/>
      <sheetName val="01000_(MD05)1"/>
      <sheetName val="Direct_Non-Payroll"/>
      <sheetName val="Fixed_Fee"/>
      <sheetName val="TB_Dec_08"/>
      <sheetName val="DETAIL_BY_MONT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     "/>
      <sheetName val="xxxxxx"/>
      <sheetName val="laroux"/>
      <sheetName val="PM#4 (1)"/>
      <sheetName val="PM#4(2)"/>
      <sheetName val="PM#4(3)"/>
      <sheetName val="prod.graph_pm4 (2)"/>
      <sheetName val="Weekly PM#4"/>
      <sheetName val="Weekly Print"/>
      <sheetName val="Weekly Print (2)"/>
      <sheetName val="Weekly Print (3)"/>
      <sheetName val="Weekly Print (4)"/>
      <sheetName val="Graph"/>
      <sheetName val="Graph (2)"/>
      <sheetName val="DAILY  JUNE"/>
      <sheetName val="Data"/>
      <sheetName val="CPO"/>
      <sheetName val="Config"/>
      <sheetName val="Grade Mapping"/>
      <sheetName val="TOTAL"/>
      <sheetName val="Check_Production_Colour"/>
      <sheetName val="10-1 Media"/>
      <sheetName val="10-cut"/>
      <sheetName val="JUNE1"/>
      <sheetName val="DMD Office"/>
      <sheetName val="ADMIN OFFICE (2)"/>
      <sheetName val="list"/>
      <sheetName val="Gro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orecard-Need to be completed"/>
      <sheetName val="Scorecard-Revised 17June"/>
      <sheetName val="Scorecard-Revised"/>
      <sheetName val="Scorecard"/>
      <sheetName val="Scorecard (2)"/>
      <sheetName val="Sheet1"/>
      <sheetName val="Sheet2"/>
      <sheetName val="Sheet3"/>
      <sheetName val="May"/>
      <sheetName val="SAP"/>
      <sheetName val="SHARE"/>
      <sheetName val="Query1_SUMFREIGHT_"/>
      <sheetName val="Scorecard-Need_to_be_completed"/>
      <sheetName val="Scorecard-Revised_17June"/>
      <sheetName val="Scorecard_(2)"/>
      <sheetName val="Scorecard-Need_to_be_completed1"/>
      <sheetName val="Scorecard-Revised_17June1"/>
      <sheetName val="Scorecard_(2)1"/>
      <sheetName val="Scorecard-Need_to_be_completed2"/>
      <sheetName val="Scorecard-Revised_17June2"/>
      <sheetName val="Scorecard_(2)2"/>
      <sheetName val="total Brick cost"/>
      <sheetName val="total cost"/>
      <sheetName val="10wheel1jul05"/>
      <sheetName val="part-import"/>
      <sheetName val="01000(A)"/>
      <sheetName val="BAL"/>
      <sheetName val="production"/>
      <sheetName val="JUNE1"/>
      <sheetName val="6422xx"/>
      <sheetName val="P#1_MKT_GA_Month By Thousand"/>
      <sheetName val="%by heat Trend"/>
      <sheetName val="Costcenter"/>
      <sheetName val="Scorecard-Need_to_be_completed3"/>
      <sheetName val="Scorecard-Revised_17June3"/>
      <sheetName val="Scorecard_(2)3"/>
      <sheetName val="total_Brick_cost"/>
      <sheetName val="total_cost"/>
      <sheetName val="Ctr"/>
      <sheetName val="format"/>
      <sheetName val="TargetSales"/>
      <sheetName val="Chart"/>
      <sheetName val="SCC PL"/>
      <sheetName val="SCCC PL"/>
      <sheetName val="Tune SCCC"/>
      <sheetName val="ROC-2003"/>
      <sheetName val="pp_4202"/>
      <sheetName val="Table for pitot measurement"/>
      <sheetName val="Report_5 CE Budget (Conso)"/>
      <sheetName val="Scorecard-Need_to_be_completed4"/>
      <sheetName val="Scorecard-Revised_17June4"/>
      <sheetName val="Scorecard_(2)4"/>
      <sheetName val="total_Brick_cost1"/>
      <sheetName val="total_cost1"/>
      <sheetName val="P#1_MKT_GA_Month_By_Thousand"/>
      <sheetName val="%by_heat_Trend"/>
      <sheetName val="B"/>
      <sheetName val="Summary"/>
      <sheetName val="125110-EXP"/>
      <sheetName val="Table_for_pitot_measurement"/>
      <sheetName val="Report_5_CE_Budget_(Conso)"/>
      <sheetName val="SCC_PL"/>
      <sheetName val="SCCC_PL"/>
      <sheetName val="Tune_SC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AL331"/>
  <sheetViews>
    <sheetView showGridLines="0" showZeros="0" zoomScale="70" zoomScaleNormal="70" workbookViewId="0">
      <pane xSplit="6" ySplit="5" topLeftCell="G13" activePane="bottomRight" state="frozen"/>
      <selection pane="bottomRight" activeCell="H7" sqref="G7:H7"/>
      <selection pane="bottomLeft" activeCell="A6" sqref="A6"/>
      <selection pane="topRight" activeCell="F1" sqref="F1"/>
    </sheetView>
  </sheetViews>
  <sheetFormatPr defaultColWidth="8.125" defaultRowHeight="24.75" customHeight="1" outlineLevelRow="1" outlineLevelCol="1"/>
  <cols>
    <col min="1" max="1" width="6" style="326" hidden="1" customWidth="1"/>
    <col min="2" max="2" width="7.37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0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0</v>
      </c>
      <c r="H6" s="240">
        <v>0</v>
      </c>
      <c r="I6" s="240">
        <v>0</v>
      </c>
      <c r="J6" s="240">
        <v>0</v>
      </c>
      <c r="K6" s="240">
        <v>0</v>
      </c>
      <c r="L6" s="240">
        <v>0</v>
      </c>
      <c r="M6" s="240">
        <v>0</v>
      </c>
      <c r="N6" s="240">
        <v>0</v>
      </c>
      <c r="O6" s="240">
        <v>0</v>
      </c>
      <c r="P6" s="240">
        <v>0</v>
      </c>
      <c r="Q6" s="240">
        <v>0</v>
      </c>
      <c r="R6" s="240">
        <v>0</v>
      </c>
      <c r="S6" s="169">
        <f>G6</f>
        <v>0</v>
      </c>
      <c r="T6" s="170">
        <f>SUM($G6:H6)</f>
        <v>0</v>
      </c>
      <c r="U6" s="170">
        <f>SUM($G6:I6)</f>
        <v>0</v>
      </c>
      <c r="V6" s="170">
        <f>SUM($G6:J6)</f>
        <v>0</v>
      </c>
      <c r="W6" s="170">
        <f>SUM($G6:K6)</f>
        <v>0</v>
      </c>
      <c r="X6" s="170">
        <f>SUM($G6:L6)</f>
        <v>0</v>
      </c>
      <c r="Y6" s="170">
        <f>SUM($G6:M6)</f>
        <v>0</v>
      </c>
      <c r="Z6" s="170">
        <f>SUM($G6:N6)</f>
        <v>0</v>
      </c>
      <c r="AA6" s="170">
        <f>SUM($G6:O6)</f>
        <v>0</v>
      </c>
      <c r="AB6" s="170">
        <f>SUM($G6:P6)</f>
        <v>0</v>
      </c>
      <c r="AC6" s="170">
        <f>SUM($G6:Q6)</f>
        <v>0</v>
      </c>
      <c r="AD6" s="171">
        <f>SUM($G6:R6)</f>
        <v>0</v>
      </c>
      <c r="AE6" s="241">
        <f t="shared" ref="AE6:AE10" si="0">U6</f>
        <v>0</v>
      </c>
      <c r="AF6" s="241">
        <f t="shared" ref="AF6:AF10" si="1">X6-AE6</f>
        <v>0</v>
      </c>
      <c r="AG6" s="241">
        <f t="shared" ref="AG6:AG10" si="2">AA6-AF6-AE6</f>
        <v>0</v>
      </c>
      <c r="AH6" s="241">
        <f t="shared" ref="AH6:AH10" si="3">AD6-AG6-AF6-AE6</f>
        <v>0</v>
      </c>
      <c r="AI6" s="241">
        <f t="shared" ref="AI6:AI10" si="4">$AE6+$AF6</f>
        <v>0</v>
      </c>
      <c r="AJ6" s="241">
        <f t="shared" ref="AJ6:AJ10" si="5">$AG6+$AH6</f>
        <v>0</v>
      </c>
      <c r="AK6" s="241">
        <f t="shared" ref="AK6:AK10" si="6">$AI6+$AJ6</f>
        <v>0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 t="shared" si="0"/>
        <v>0</v>
      </c>
      <c r="AF7" s="241">
        <f t="shared" si="1"/>
        <v>0</v>
      </c>
      <c r="AG7" s="241">
        <f t="shared" si="2"/>
        <v>0</v>
      </c>
      <c r="AH7" s="241">
        <f t="shared" si="3"/>
        <v>0</v>
      </c>
      <c r="AI7" s="241">
        <f t="shared" si="4"/>
        <v>0</v>
      </c>
      <c r="AJ7" s="241">
        <f t="shared" si="5"/>
        <v>0</v>
      </c>
      <c r="AK7" s="241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 t="shared" si="0"/>
        <v>0</v>
      </c>
      <c r="AF8" s="241">
        <f t="shared" si="1"/>
        <v>0</v>
      </c>
      <c r="AG8" s="241">
        <f t="shared" si="2"/>
        <v>0</v>
      </c>
      <c r="AH8" s="241">
        <f t="shared" si="3"/>
        <v>0</v>
      </c>
      <c r="AI8" s="241">
        <f t="shared" si="4"/>
        <v>0</v>
      </c>
      <c r="AJ8" s="241">
        <f t="shared" si="5"/>
        <v>0</v>
      </c>
      <c r="AK8" s="241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 t="shared" si="0"/>
        <v>0</v>
      </c>
      <c r="AF9" s="241">
        <f t="shared" si="1"/>
        <v>0</v>
      </c>
      <c r="AG9" s="241">
        <f t="shared" si="2"/>
        <v>0</v>
      </c>
      <c r="AH9" s="241">
        <f t="shared" si="3"/>
        <v>0</v>
      </c>
      <c r="AI9" s="241">
        <f t="shared" si="4"/>
        <v>0</v>
      </c>
      <c r="AJ9" s="241">
        <f t="shared" si="5"/>
        <v>0</v>
      </c>
      <c r="AK9" s="241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 t="shared" si="0"/>
        <v>0</v>
      </c>
      <c r="AF10" s="244">
        <f t="shared" si="1"/>
        <v>0</v>
      </c>
      <c r="AG10" s="244">
        <f t="shared" si="2"/>
        <v>0</v>
      </c>
      <c r="AH10" s="244">
        <f t="shared" si="3"/>
        <v>0</v>
      </c>
      <c r="AI10" s="244">
        <f t="shared" si="4"/>
        <v>0</v>
      </c>
      <c r="AJ10" s="244">
        <f t="shared" si="5"/>
        <v>0</v>
      </c>
      <c r="AK10" s="244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>SUM(G6:G10)</f>
        <v>0</v>
      </c>
      <c r="H11" s="240">
        <f t="shared" ref="H11:R11" si="9">SUM(H6:H10)</f>
        <v>0</v>
      </c>
      <c r="I11" s="240">
        <f t="shared" si="9"/>
        <v>0</v>
      </c>
      <c r="J11" s="240">
        <f t="shared" si="9"/>
        <v>0</v>
      </c>
      <c r="K11" s="240">
        <f t="shared" si="9"/>
        <v>0</v>
      </c>
      <c r="L11" s="240">
        <f t="shared" si="9"/>
        <v>0</v>
      </c>
      <c r="M11" s="240">
        <f t="shared" si="9"/>
        <v>0</v>
      </c>
      <c r="N11" s="240">
        <f t="shared" si="9"/>
        <v>0</v>
      </c>
      <c r="O11" s="240">
        <f t="shared" si="9"/>
        <v>0</v>
      </c>
      <c r="P11" s="240">
        <f t="shared" si="9"/>
        <v>0</v>
      </c>
      <c r="Q11" s="240">
        <f t="shared" si="9"/>
        <v>0</v>
      </c>
      <c r="R11" s="240">
        <f t="shared" si="9"/>
        <v>0</v>
      </c>
      <c r="S11" s="169">
        <f>SUM(S6:S10)</f>
        <v>0</v>
      </c>
      <c r="T11" s="170">
        <f t="shared" ref="T11:AK11" si="10">SUM(T6:T10)</f>
        <v>0</v>
      </c>
      <c r="U11" s="170">
        <f t="shared" si="10"/>
        <v>0</v>
      </c>
      <c r="V11" s="170">
        <f t="shared" si="10"/>
        <v>0</v>
      </c>
      <c r="W11" s="170">
        <f t="shared" si="10"/>
        <v>0</v>
      </c>
      <c r="X11" s="170">
        <f t="shared" si="10"/>
        <v>0</v>
      </c>
      <c r="Y11" s="170">
        <f t="shared" si="10"/>
        <v>0</v>
      </c>
      <c r="Z11" s="170">
        <f t="shared" si="10"/>
        <v>0</v>
      </c>
      <c r="AA11" s="170">
        <f t="shared" si="10"/>
        <v>0</v>
      </c>
      <c r="AB11" s="170">
        <f t="shared" si="10"/>
        <v>0</v>
      </c>
      <c r="AC11" s="170">
        <f t="shared" si="10"/>
        <v>0</v>
      </c>
      <c r="AD11" s="171">
        <f t="shared" si="10"/>
        <v>0</v>
      </c>
      <c r="AE11" s="241">
        <f t="shared" si="10"/>
        <v>0</v>
      </c>
      <c r="AF11" s="241">
        <f t="shared" si="10"/>
        <v>0</v>
      </c>
      <c r="AG11" s="241">
        <f t="shared" si="10"/>
        <v>0</v>
      </c>
      <c r="AH11" s="241">
        <f t="shared" si="10"/>
        <v>0</v>
      </c>
      <c r="AI11" s="241">
        <f t="shared" si="10"/>
        <v>0</v>
      </c>
      <c r="AJ11" s="241">
        <f t="shared" si="10"/>
        <v>0</v>
      </c>
      <c r="AK11" s="241">
        <f t="shared" si="10"/>
        <v>0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176">
        <f>G12</f>
        <v>0</v>
      </c>
      <c r="T12" s="177">
        <f>SUM($G12:H12)</f>
        <v>0</v>
      </c>
      <c r="U12" s="177">
        <f>SUM($G12:I12)</f>
        <v>0</v>
      </c>
      <c r="V12" s="177">
        <f>SUM($G12:J12)</f>
        <v>0</v>
      </c>
      <c r="W12" s="177">
        <f>SUM($G12:K12)</f>
        <v>0</v>
      </c>
      <c r="X12" s="177">
        <f>SUM($G12:L12)</f>
        <v>0</v>
      </c>
      <c r="Y12" s="177">
        <f>SUM($G12:M12)</f>
        <v>0</v>
      </c>
      <c r="Z12" s="177">
        <f>SUM($G12:N12)</f>
        <v>0</v>
      </c>
      <c r="AA12" s="177">
        <f>SUM($G12:O12)</f>
        <v>0</v>
      </c>
      <c r="AB12" s="177">
        <f>SUM($G12:P12)</f>
        <v>0</v>
      </c>
      <c r="AC12" s="177">
        <f>SUM($G12:Q12)</f>
        <v>0</v>
      </c>
      <c r="AD12" s="178">
        <f>SUM($G12:R12)</f>
        <v>0</v>
      </c>
      <c r="AE12" s="244">
        <f>U12</f>
        <v>0</v>
      </c>
      <c r="AF12" s="244">
        <f>X12-AE12</f>
        <v>0</v>
      </c>
      <c r="AG12" s="244">
        <f>AA12-AF12-AE12</f>
        <v>0</v>
      </c>
      <c r="AH12" s="244">
        <f>AD12-AG12-AF12-AE12</f>
        <v>0</v>
      </c>
      <c r="AI12" s="244">
        <f>$AE12+$AF12</f>
        <v>0</v>
      </c>
      <c r="AJ12" s="244">
        <f>$AG12+$AH12</f>
        <v>0</v>
      </c>
      <c r="AK12" s="244">
        <f>$AI12+$AJ12</f>
        <v>0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11">SUM(G11:G12)</f>
        <v>0</v>
      </c>
      <c r="H13" s="240">
        <f t="shared" si="11"/>
        <v>0</v>
      </c>
      <c r="I13" s="240">
        <f t="shared" si="11"/>
        <v>0</v>
      </c>
      <c r="J13" s="240">
        <f t="shared" si="11"/>
        <v>0</v>
      </c>
      <c r="K13" s="240">
        <f t="shared" si="11"/>
        <v>0</v>
      </c>
      <c r="L13" s="240">
        <f t="shared" si="11"/>
        <v>0</v>
      </c>
      <c r="M13" s="240">
        <f t="shared" si="11"/>
        <v>0</v>
      </c>
      <c r="N13" s="240">
        <f t="shared" si="11"/>
        <v>0</v>
      </c>
      <c r="O13" s="240">
        <f t="shared" si="11"/>
        <v>0</v>
      </c>
      <c r="P13" s="240">
        <f t="shared" si="11"/>
        <v>0</v>
      </c>
      <c r="Q13" s="240">
        <f t="shared" si="11"/>
        <v>0</v>
      </c>
      <c r="R13" s="240">
        <f t="shared" si="11"/>
        <v>0</v>
      </c>
      <c r="S13" s="169">
        <f t="shared" si="11"/>
        <v>0</v>
      </c>
      <c r="T13" s="170">
        <f t="shared" si="11"/>
        <v>0</v>
      </c>
      <c r="U13" s="170">
        <f t="shared" si="11"/>
        <v>0</v>
      </c>
      <c r="V13" s="170">
        <f t="shared" si="11"/>
        <v>0</v>
      </c>
      <c r="W13" s="170">
        <f t="shared" si="11"/>
        <v>0</v>
      </c>
      <c r="X13" s="170">
        <f t="shared" si="11"/>
        <v>0</v>
      </c>
      <c r="Y13" s="170">
        <f t="shared" si="11"/>
        <v>0</v>
      </c>
      <c r="Z13" s="170">
        <f t="shared" si="11"/>
        <v>0</v>
      </c>
      <c r="AA13" s="170">
        <f t="shared" si="11"/>
        <v>0</v>
      </c>
      <c r="AB13" s="170">
        <f t="shared" si="11"/>
        <v>0</v>
      </c>
      <c r="AC13" s="170">
        <f t="shared" si="11"/>
        <v>0</v>
      </c>
      <c r="AD13" s="171">
        <f t="shared" si="11"/>
        <v>0</v>
      </c>
      <c r="AE13" s="241">
        <f t="shared" si="11"/>
        <v>0</v>
      </c>
      <c r="AF13" s="241">
        <f t="shared" si="11"/>
        <v>0</v>
      </c>
      <c r="AG13" s="241">
        <f t="shared" si="11"/>
        <v>0</v>
      </c>
      <c r="AH13" s="241">
        <f t="shared" si="11"/>
        <v>0</v>
      </c>
      <c r="AI13" s="241">
        <f t="shared" si="11"/>
        <v>0</v>
      </c>
      <c r="AJ13" s="241">
        <f t="shared" si="11"/>
        <v>0</v>
      </c>
      <c r="AK13" s="241">
        <f t="shared" si="11"/>
        <v>0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0</v>
      </c>
      <c r="M14" s="243">
        <v>0</v>
      </c>
      <c r="N14" s="243">
        <v>0</v>
      </c>
      <c r="O14" s="243">
        <v>0</v>
      </c>
      <c r="P14" s="243">
        <v>0</v>
      </c>
      <c r="Q14" s="243">
        <v>0</v>
      </c>
      <c r="R14" s="243">
        <v>0</v>
      </c>
      <c r="S14" s="176">
        <f>G14</f>
        <v>0</v>
      </c>
      <c r="T14" s="177">
        <f>SUM($G14:H14)</f>
        <v>0</v>
      </c>
      <c r="U14" s="177">
        <f>SUM($G14:I14)</f>
        <v>0</v>
      </c>
      <c r="V14" s="177">
        <f>SUM($G14:J14)</f>
        <v>0</v>
      </c>
      <c r="W14" s="177">
        <f>SUM($G14:K14)</f>
        <v>0</v>
      </c>
      <c r="X14" s="177">
        <f>SUM($G14:L14)</f>
        <v>0</v>
      </c>
      <c r="Y14" s="177">
        <f>SUM($G14:M14)</f>
        <v>0</v>
      </c>
      <c r="Z14" s="177">
        <f>SUM($G14:N14)</f>
        <v>0</v>
      </c>
      <c r="AA14" s="177">
        <f>SUM($G14:O14)</f>
        <v>0</v>
      </c>
      <c r="AB14" s="177">
        <f>SUM($G14:P14)</f>
        <v>0</v>
      </c>
      <c r="AC14" s="177">
        <f>SUM($G14:Q14)</f>
        <v>0</v>
      </c>
      <c r="AD14" s="178">
        <f>SUM($G14:R14)</f>
        <v>0</v>
      </c>
      <c r="AE14" s="244">
        <f>U14</f>
        <v>0</v>
      </c>
      <c r="AF14" s="244">
        <f>X14-AE14</f>
        <v>0</v>
      </c>
      <c r="AG14" s="244">
        <f>AA14-AF14-AE14</f>
        <v>0</v>
      </c>
      <c r="AH14" s="244">
        <f>AD14-AG14-AF14-AE14</f>
        <v>0</v>
      </c>
      <c r="AI14" s="244">
        <f>$AE14+$AF14</f>
        <v>0</v>
      </c>
      <c r="AJ14" s="244">
        <f>$AG14+$AH14</f>
        <v>0</v>
      </c>
      <c r="AK14" s="244">
        <f>$AI14+$AJ14</f>
        <v>0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12">SUM(G13:G14)</f>
        <v>0</v>
      </c>
      <c r="H15" s="240">
        <f t="shared" si="12"/>
        <v>0</v>
      </c>
      <c r="I15" s="240">
        <f t="shared" si="12"/>
        <v>0</v>
      </c>
      <c r="J15" s="240">
        <f t="shared" si="12"/>
        <v>0</v>
      </c>
      <c r="K15" s="240">
        <f t="shared" si="12"/>
        <v>0</v>
      </c>
      <c r="L15" s="240">
        <f t="shared" si="12"/>
        <v>0</v>
      </c>
      <c r="M15" s="240">
        <f t="shared" si="12"/>
        <v>0</v>
      </c>
      <c r="N15" s="240">
        <f t="shared" si="12"/>
        <v>0</v>
      </c>
      <c r="O15" s="240">
        <f t="shared" si="12"/>
        <v>0</v>
      </c>
      <c r="P15" s="240">
        <f t="shared" si="12"/>
        <v>0</v>
      </c>
      <c r="Q15" s="240">
        <f t="shared" si="12"/>
        <v>0</v>
      </c>
      <c r="R15" s="240">
        <f t="shared" si="12"/>
        <v>0</v>
      </c>
      <c r="S15" s="169">
        <f t="shared" si="12"/>
        <v>0</v>
      </c>
      <c r="T15" s="170">
        <f t="shared" si="12"/>
        <v>0</v>
      </c>
      <c r="U15" s="170">
        <f t="shared" si="12"/>
        <v>0</v>
      </c>
      <c r="V15" s="170">
        <f t="shared" si="12"/>
        <v>0</v>
      </c>
      <c r="W15" s="170">
        <f t="shared" si="12"/>
        <v>0</v>
      </c>
      <c r="X15" s="170">
        <f t="shared" si="12"/>
        <v>0</v>
      </c>
      <c r="Y15" s="170">
        <f t="shared" si="12"/>
        <v>0</v>
      </c>
      <c r="Z15" s="170">
        <f t="shared" si="12"/>
        <v>0</v>
      </c>
      <c r="AA15" s="170">
        <f t="shared" si="12"/>
        <v>0</v>
      </c>
      <c r="AB15" s="170">
        <f t="shared" si="12"/>
        <v>0</v>
      </c>
      <c r="AC15" s="170">
        <f t="shared" si="12"/>
        <v>0</v>
      </c>
      <c r="AD15" s="171">
        <f t="shared" si="12"/>
        <v>0</v>
      </c>
      <c r="AE15" s="241">
        <f t="shared" si="12"/>
        <v>0</v>
      </c>
      <c r="AF15" s="241">
        <f t="shared" si="12"/>
        <v>0</v>
      </c>
      <c r="AG15" s="241">
        <f t="shared" si="12"/>
        <v>0</v>
      </c>
      <c r="AH15" s="241">
        <f t="shared" si="12"/>
        <v>0</v>
      </c>
      <c r="AI15" s="241">
        <f t="shared" si="12"/>
        <v>0</v>
      </c>
      <c r="AJ15" s="241">
        <f t="shared" si="12"/>
        <v>0</v>
      </c>
      <c r="AK15" s="241">
        <f t="shared" si="12"/>
        <v>0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241">
        <f>U16</f>
        <v>0</v>
      </c>
      <c r="AF16" s="241">
        <f>X16-AE16</f>
        <v>0</v>
      </c>
      <c r="AG16" s="241">
        <f>AA16-AF16-AE16</f>
        <v>0</v>
      </c>
      <c r="AH16" s="241">
        <f>AD16-AG16-AF16-AE16</f>
        <v>0</v>
      </c>
      <c r="AI16" s="241">
        <f>$AE16+$AF16</f>
        <v>0</v>
      </c>
      <c r="AJ16" s="241">
        <f>$AG16+$AH16</f>
        <v>0</v>
      </c>
      <c r="AK16" s="241">
        <f>$AI16+$AJ16</f>
        <v>0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244">
        <f>U17</f>
        <v>0</v>
      </c>
      <c r="AF17" s="244">
        <f>X17-AE17</f>
        <v>0</v>
      </c>
      <c r="AG17" s="244">
        <f>AA17-AF17-AE17</f>
        <v>0</v>
      </c>
      <c r="AH17" s="244">
        <f>AD17-AG17-AF17-AE17</f>
        <v>0</v>
      </c>
      <c r="AI17" s="244">
        <f>$AE17+$AF17</f>
        <v>0</v>
      </c>
      <c r="AJ17" s="244">
        <f>$AG17+$AH17</f>
        <v>0</v>
      </c>
      <c r="AK17" s="244">
        <f>$AI17+$AJ17</f>
        <v>0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13">SUM(G15:G17)</f>
        <v>0</v>
      </c>
      <c r="H18" s="246">
        <f t="shared" si="13"/>
        <v>0</v>
      </c>
      <c r="I18" s="246">
        <f t="shared" si="13"/>
        <v>0</v>
      </c>
      <c r="J18" s="246">
        <f t="shared" si="13"/>
        <v>0</v>
      </c>
      <c r="K18" s="246">
        <f t="shared" si="13"/>
        <v>0</v>
      </c>
      <c r="L18" s="246">
        <f t="shared" si="13"/>
        <v>0</v>
      </c>
      <c r="M18" s="246">
        <f t="shared" si="13"/>
        <v>0</v>
      </c>
      <c r="N18" s="246">
        <f t="shared" si="13"/>
        <v>0</v>
      </c>
      <c r="O18" s="246">
        <f t="shared" si="13"/>
        <v>0</v>
      </c>
      <c r="P18" s="246">
        <f t="shared" si="13"/>
        <v>0</v>
      </c>
      <c r="Q18" s="246">
        <f t="shared" si="13"/>
        <v>0</v>
      </c>
      <c r="R18" s="246">
        <f t="shared" si="13"/>
        <v>0</v>
      </c>
      <c r="S18" s="169">
        <f t="shared" si="13"/>
        <v>0</v>
      </c>
      <c r="T18" s="170">
        <f t="shared" si="13"/>
        <v>0</v>
      </c>
      <c r="U18" s="170">
        <f t="shared" si="13"/>
        <v>0</v>
      </c>
      <c r="V18" s="170">
        <f t="shared" si="13"/>
        <v>0</v>
      </c>
      <c r="W18" s="170">
        <f t="shared" si="13"/>
        <v>0</v>
      </c>
      <c r="X18" s="170">
        <f t="shared" si="13"/>
        <v>0</v>
      </c>
      <c r="Y18" s="170">
        <f t="shared" si="13"/>
        <v>0</v>
      </c>
      <c r="Z18" s="170">
        <f t="shared" si="13"/>
        <v>0</v>
      </c>
      <c r="AA18" s="170">
        <f t="shared" si="13"/>
        <v>0</v>
      </c>
      <c r="AB18" s="170">
        <f t="shared" si="13"/>
        <v>0</v>
      </c>
      <c r="AC18" s="170">
        <f t="shared" si="13"/>
        <v>0</v>
      </c>
      <c r="AD18" s="171">
        <f t="shared" si="13"/>
        <v>0</v>
      </c>
      <c r="AE18" s="241">
        <f t="shared" si="13"/>
        <v>0</v>
      </c>
      <c r="AF18" s="241">
        <f t="shared" si="13"/>
        <v>0</v>
      </c>
      <c r="AG18" s="241">
        <f t="shared" si="13"/>
        <v>0</v>
      </c>
      <c r="AH18" s="241">
        <f t="shared" si="13"/>
        <v>0</v>
      </c>
      <c r="AI18" s="241">
        <f t="shared" si="13"/>
        <v>0</v>
      </c>
      <c r="AJ18" s="241">
        <f t="shared" si="13"/>
        <v>0</v>
      </c>
      <c r="AK18" s="241">
        <f t="shared" si="13"/>
        <v>0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0</v>
      </c>
      <c r="H19" s="240">
        <v>0</v>
      </c>
      <c r="I19" s="240">
        <v>0</v>
      </c>
      <c r="J19" s="240">
        <v>0</v>
      </c>
      <c r="K19" s="240">
        <v>0</v>
      </c>
      <c r="L19" s="240">
        <v>0</v>
      </c>
      <c r="M19" s="240">
        <v>0</v>
      </c>
      <c r="N19" s="240">
        <v>0</v>
      </c>
      <c r="O19" s="240">
        <v>0</v>
      </c>
      <c r="P19" s="240">
        <v>0</v>
      </c>
      <c r="Q19" s="240">
        <v>0</v>
      </c>
      <c r="R19" s="240">
        <v>0</v>
      </c>
      <c r="S19" s="169">
        <f>G19</f>
        <v>0</v>
      </c>
      <c r="T19" s="170">
        <f>SUM($G19:H19)</f>
        <v>0</v>
      </c>
      <c r="U19" s="170">
        <f>SUM($G19:I19)</f>
        <v>0</v>
      </c>
      <c r="V19" s="170">
        <f>SUM($G19:J19)</f>
        <v>0</v>
      </c>
      <c r="W19" s="170">
        <f>SUM($G19:K19)</f>
        <v>0</v>
      </c>
      <c r="X19" s="170">
        <f>SUM($G19:L19)</f>
        <v>0</v>
      </c>
      <c r="Y19" s="170">
        <f>SUM($G19:M19)</f>
        <v>0</v>
      </c>
      <c r="Z19" s="170">
        <f>SUM($G19:N19)</f>
        <v>0</v>
      </c>
      <c r="AA19" s="170">
        <f>SUM($G19:O19)</f>
        <v>0</v>
      </c>
      <c r="AB19" s="170">
        <f>SUM($G19:P19)</f>
        <v>0</v>
      </c>
      <c r="AC19" s="170">
        <f>SUM($G19:Q19)</f>
        <v>0</v>
      </c>
      <c r="AD19" s="171">
        <f>SUM($G19:R19)</f>
        <v>0</v>
      </c>
      <c r="AE19" s="241">
        <f>U19</f>
        <v>0</v>
      </c>
      <c r="AF19" s="241">
        <f>X19-AE19</f>
        <v>0</v>
      </c>
      <c r="AG19" s="241">
        <f>AA19-AF19-AE19</f>
        <v>0</v>
      </c>
      <c r="AH19" s="241">
        <f>AD19-AG19-AF19-AE19</f>
        <v>0</v>
      </c>
      <c r="AI19" s="241">
        <f>$AE19+$AF19</f>
        <v>0</v>
      </c>
      <c r="AJ19" s="241">
        <f>$AG19+$AH19</f>
        <v>0</v>
      </c>
      <c r="AK19" s="241">
        <f>$AI19+$AJ19</f>
        <v>0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169">
        <f>G20</f>
        <v>0</v>
      </c>
      <c r="T20" s="170">
        <f>SUM($G20:H20)</f>
        <v>0</v>
      </c>
      <c r="U20" s="170">
        <f>SUM($G20:I20)</f>
        <v>0</v>
      </c>
      <c r="V20" s="170">
        <f>SUM($G20:J20)</f>
        <v>0</v>
      </c>
      <c r="W20" s="170">
        <f>SUM($G20:K20)</f>
        <v>0</v>
      </c>
      <c r="X20" s="170">
        <f>SUM($G20:L20)</f>
        <v>0</v>
      </c>
      <c r="Y20" s="170">
        <f>SUM($G20:M20)</f>
        <v>0</v>
      </c>
      <c r="Z20" s="170">
        <f>SUM($G20:N20)</f>
        <v>0</v>
      </c>
      <c r="AA20" s="170">
        <f>SUM($G20:O20)</f>
        <v>0</v>
      </c>
      <c r="AB20" s="170">
        <f>SUM($G20:P20)</f>
        <v>0</v>
      </c>
      <c r="AC20" s="170">
        <f>SUM($G20:Q20)</f>
        <v>0</v>
      </c>
      <c r="AD20" s="171">
        <f>SUM($G20:R20)</f>
        <v>0</v>
      </c>
      <c r="AE20" s="241">
        <f>U20</f>
        <v>0</v>
      </c>
      <c r="AF20" s="241">
        <f>X20-AE20</f>
        <v>0</v>
      </c>
      <c r="AG20" s="241">
        <f>AA20-AF20-AE20</f>
        <v>0</v>
      </c>
      <c r="AH20" s="241">
        <f>AD20-AG20-AF20-AE20</f>
        <v>0</v>
      </c>
      <c r="AI20" s="241">
        <f>$AE20+$AF20</f>
        <v>0</v>
      </c>
      <c r="AJ20" s="241">
        <f>$AG20+$AH20</f>
        <v>0</v>
      </c>
      <c r="AK20" s="241">
        <f>$AI20+$AJ20</f>
        <v>0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0</v>
      </c>
      <c r="P21" s="243">
        <v>0</v>
      </c>
      <c r="Q21" s="243">
        <v>0</v>
      </c>
      <c r="R21" s="243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244">
        <f>U21</f>
        <v>0</v>
      </c>
      <c r="AF21" s="244">
        <f>X21-AE21</f>
        <v>0</v>
      </c>
      <c r="AG21" s="244">
        <f>AA21-AF21-AE21</f>
        <v>0</v>
      </c>
      <c r="AH21" s="244">
        <f>AD21-AG21-AF21-AE21</f>
        <v>0</v>
      </c>
      <c r="AI21" s="244">
        <f>$AE21+$AF21</f>
        <v>0</v>
      </c>
      <c r="AJ21" s="244">
        <f>$AG21+$AH21</f>
        <v>0</v>
      </c>
      <c r="AK21" s="244">
        <f>$AI21+$AJ21</f>
        <v>0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14">SUM(G18:G21)</f>
        <v>0</v>
      </c>
      <c r="H22" s="240">
        <f t="shared" si="14"/>
        <v>0</v>
      </c>
      <c r="I22" s="240">
        <f t="shared" si="14"/>
        <v>0</v>
      </c>
      <c r="J22" s="240">
        <f t="shared" si="14"/>
        <v>0</v>
      </c>
      <c r="K22" s="240">
        <f t="shared" si="14"/>
        <v>0</v>
      </c>
      <c r="L22" s="240">
        <f t="shared" si="14"/>
        <v>0</v>
      </c>
      <c r="M22" s="240">
        <f t="shared" si="14"/>
        <v>0</v>
      </c>
      <c r="N22" s="240">
        <f t="shared" si="14"/>
        <v>0</v>
      </c>
      <c r="O22" s="240">
        <f t="shared" si="14"/>
        <v>0</v>
      </c>
      <c r="P22" s="240">
        <f t="shared" si="14"/>
        <v>0</v>
      </c>
      <c r="Q22" s="240">
        <f t="shared" si="14"/>
        <v>0</v>
      </c>
      <c r="R22" s="240">
        <f t="shared" si="14"/>
        <v>0</v>
      </c>
      <c r="S22" s="169">
        <f t="shared" si="14"/>
        <v>0</v>
      </c>
      <c r="T22" s="170">
        <f t="shared" si="14"/>
        <v>0</v>
      </c>
      <c r="U22" s="170">
        <f t="shared" si="14"/>
        <v>0</v>
      </c>
      <c r="V22" s="170">
        <f t="shared" si="14"/>
        <v>0</v>
      </c>
      <c r="W22" s="170">
        <f t="shared" si="14"/>
        <v>0</v>
      </c>
      <c r="X22" s="170">
        <f t="shared" si="14"/>
        <v>0</v>
      </c>
      <c r="Y22" s="170">
        <f t="shared" si="14"/>
        <v>0</v>
      </c>
      <c r="Z22" s="170">
        <f t="shared" si="14"/>
        <v>0</v>
      </c>
      <c r="AA22" s="170">
        <f t="shared" si="14"/>
        <v>0</v>
      </c>
      <c r="AB22" s="170">
        <f t="shared" si="14"/>
        <v>0</v>
      </c>
      <c r="AC22" s="170">
        <f t="shared" si="14"/>
        <v>0</v>
      </c>
      <c r="AD22" s="171">
        <f t="shared" si="14"/>
        <v>0</v>
      </c>
      <c r="AE22" s="241">
        <f t="shared" si="14"/>
        <v>0</v>
      </c>
      <c r="AF22" s="241">
        <f t="shared" si="14"/>
        <v>0</v>
      </c>
      <c r="AG22" s="241">
        <f t="shared" si="14"/>
        <v>0</v>
      </c>
      <c r="AH22" s="241">
        <f t="shared" si="14"/>
        <v>0</v>
      </c>
      <c r="AI22" s="241">
        <f t="shared" si="14"/>
        <v>0</v>
      </c>
      <c r="AJ22" s="241">
        <f t="shared" si="14"/>
        <v>0</v>
      </c>
      <c r="AK22" s="241">
        <f t="shared" si="14"/>
        <v>0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-77.076130000000006</v>
      </c>
      <c r="H23" s="240">
        <v>-80.864260000000002</v>
      </c>
      <c r="I23" s="240">
        <v>-218.12895</v>
      </c>
      <c r="J23" s="240">
        <v>-63.872529999999998</v>
      </c>
      <c r="K23" s="240">
        <v>-73.222220000000007</v>
      </c>
      <c r="L23" s="240">
        <v>-62.580330000000004</v>
      </c>
      <c r="M23" s="240">
        <v>-62.623269999999998</v>
      </c>
      <c r="N23" s="240">
        <v>-89.928070000000005</v>
      </c>
      <c r="O23" s="240">
        <v>-96.347920000000002</v>
      </c>
      <c r="P23" s="240">
        <v>-57.897080000000003</v>
      </c>
      <c r="Q23" s="240">
        <v>-60.922160000000005</v>
      </c>
      <c r="R23" s="240">
        <v>-62.9514</v>
      </c>
      <c r="S23" s="169">
        <f>G23</f>
        <v>-77.076130000000006</v>
      </c>
      <c r="T23" s="170">
        <f>SUM($G23:H23)</f>
        <v>-157.94039000000001</v>
      </c>
      <c r="U23" s="170">
        <f>SUM($G23:I23)</f>
        <v>-376.06934000000001</v>
      </c>
      <c r="V23" s="170">
        <f>SUM($G23:J23)</f>
        <v>-439.94186999999999</v>
      </c>
      <c r="W23" s="170">
        <f>SUM($G23:K23)</f>
        <v>-513.16408999999999</v>
      </c>
      <c r="X23" s="170">
        <f>SUM($G23:L23)</f>
        <v>-575.74441999999999</v>
      </c>
      <c r="Y23" s="170">
        <f>SUM($G23:M23)</f>
        <v>-638.36769000000004</v>
      </c>
      <c r="Z23" s="170">
        <f>SUM($G23:N23)</f>
        <v>-728.29576000000009</v>
      </c>
      <c r="AA23" s="170">
        <f>SUM($G23:O23)</f>
        <v>-824.64368000000013</v>
      </c>
      <c r="AB23" s="170">
        <f>SUM($G23:P23)</f>
        <v>-882.54076000000009</v>
      </c>
      <c r="AC23" s="170">
        <f>SUM($G23:Q23)</f>
        <v>-943.46292000000005</v>
      </c>
      <c r="AD23" s="171">
        <f>SUM($G23:R23)</f>
        <v>-1006.4143200000001</v>
      </c>
      <c r="AE23" s="241">
        <f>U23</f>
        <v>-376.06934000000001</v>
      </c>
      <c r="AF23" s="241">
        <f>X23-AE23</f>
        <v>-199.67507999999998</v>
      </c>
      <c r="AG23" s="241">
        <f>AA23-AF23-AE23</f>
        <v>-248.89926000000014</v>
      </c>
      <c r="AH23" s="241">
        <f>AD23-AG23-AF23-AE23</f>
        <v>-181.77063999999996</v>
      </c>
      <c r="AI23" s="241">
        <f>$AE23+$AF23</f>
        <v>-575.74441999999999</v>
      </c>
      <c r="AJ23" s="241">
        <f>$AG23+$AH23</f>
        <v>-430.6699000000001</v>
      </c>
      <c r="AK23" s="241">
        <f>$AI23+$AJ23</f>
        <v>-1006.4143200000001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0</v>
      </c>
      <c r="H24" s="240">
        <v>0</v>
      </c>
      <c r="I24" s="240">
        <v>0</v>
      </c>
      <c r="J24" s="240">
        <v>0</v>
      </c>
      <c r="K24" s="240">
        <v>0</v>
      </c>
      <c r="L24" s="240">
        <v>0</v>
      </c>
      <c r="M24" s="240">
        <v>0</v>
      </c>
      <c r="N24" s="240">
        <v>0</v>
      </c>
      <c r="O24" s="240">
        <v>0</v>
      </c>
      <c r="P24" s="240">
        <v>0</v>
      </c>
      <c r="Q24" s="240">
        <v>0</v>
      </c>
      <c r="R24" s="240">
        <v>0</v>
      </c>
      <c r="S24" s="169">
        <f>G24</f>
        <v>0</v>
      </c>
      <c r="T24" s="170">
        <f>SUM($G24:H24)</f>
        <v>0</v>
      </c>
      <c r="U24" s="170">
        <f>SUM($G24:I24)</f>
        <v>0</v>
      </c>
      <c r="V24" s="170">
        <f>SUM($G24:J24)</f>
        <v>0</v>
      </c>
      <c r="W24" s="170">
        <f>SUM($G24:K24)</f>
        <v>0</v>
      </c>
      <c r="X24" s="170">
        <f>SUM($G24:L24)</f>
        <v>0</v>
      </c>
      <c r="Y24" s="170">
        <f>SUM($G24:M24)</f>
        <v>0</v>
      </c>
      <c r="Z24" s="170">
        <f>SUM($G24:N24)</f>
        <v>0</v>
      </c>
      <c r="AA24" s="170">
        <f>SUM($G24:O24)</f>
        <v>0</v>
      </c>
      <c r="AB24" s="170">
        <f>SUM($G24:P24)</f>
        <v>0</v>
      </c>
      <c r="AC24" s="170">
        <f>SUM($G24:Q24)</f>
        <v>0</v>
      </c>
      <c r="AD24" s="171">
        <f>SUM($G24:R24)</f>
        <v>0</v>
      </c>
      <c r="AE24" s="241">
        <f>U24</f>
        <v>0</v>
      </c>
      <c r="AF24" s="241">
        <f>X24-AE24</f>
        <v>0</v>
      </c>
      <c r="AG24" s="241">
        <f>AA24-AF24-AE24</f>
        <v>0</v>
      </c>
      <c r="AH24" s="241">
        <f>AD24-AG24-AF24-AE24</f>
        <v>0</v>
      </c>
      <c r="AI24" s="241">
        <f>$AE24+$AF24</f>
        <v>0</v>
      </c>
      <c r="AJ24" s="241">
        <f>$AG24+$AH24</f>
        <v>0</v>
      </c>
      <c r="AK24" s="241">
        <f>$AI24+$AJ24</f>
        <v>0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1.6074900000000001</v>
      </c>
      <c r="H25" s="240">
        <v>-5.7538800000000005</v>
      </c>
      <c r="I25" s="240">
        <v>7.7811199999999996</v>
      </c>
      <c r="J25" s="240">
        <v>5.2186300000000001</v>
      </c>
      <c r="K25" s="240">
        <v>-2.9438400000000002</v>
      </c>
      <c r="L25" s="240">
        <v>5.7534999999999998</v>
      </c>
      <c r="M25" s="240">
        <v>7.6653000000000002</v>
      </c>
      <c r="N25" s="240">
        <v>-2.1764399999999999</v>
      </c>
      <c r="O25" s="240">
        <v>4.4178599999999992</v>
      </c>
      <c r="P25" s="240">
        <v>-7.8986000000000001</v>
      </c>
      <c r="Q25" s="240">
        <v>-13.789069999999999</v>
      </c>
      <c r="R25" s="240">
        <v>4.5514799999999997</v>
      </c>
      <c r="S25" s="169">
        <f>G25</f>
        <v>1.6074900000000001</v>
      </c>
      <c r="T25" s="170">
        <f>SUM($G25:H25)</f>
        <v>-4.1463900000000002</v>
      </c>
      <c r="U25" s="170">
        <f>SUM($G25:I25)</f>
        <v>3.6347299999999994</v>
      </c>
      <c r="V25" s="170">
        <f>SUM($G25:J25)</f>
        <v>8.8533599999999986</v>
      </c>
      <c r="W25" s="170">
        <f>SUM($G25:K25)</f>
        <v>5.9095199999999988</v>
      </c>
      <c r="X25" s="170">
        <f>SUM($G25:L25)</f>
        <v>11.663019999999999</v>
      </c>
      <c r="Y25" s="170">
        <f>SUM($G25:M25)</f>
        <v>19.328319999999998</v>
      </c>
      <c r="Z25" s="170">
        <f>SUM($G25:N25)</f>
        <v>17.151879999999998</v>
      </c>
      <c r="AA25" s="170">
        <f>SUM($G25:O25)</f>
        <v>21.569739999999996</v>
      </c>
      <c r="AB25" s="170">
        <f>SUM($G25:P25)</f>
        <v>13.671139999999996</v>
      </c>
      <c r="AC25" s="170">
        <f>SUM($G25:Q25)</f>
        <v>-0.11793000000000298</v>
      </c>
      <c r="AD25" s="171">
        <f>SUM($G25:R25)</f>
        <v>4.4335499999999968</v>
      </c>
      <c r="AE25" s="241">
        <f>U25</f>
        <v>3.6347299999999994</v>
      </c>
      <c r="AF25" s="241">
        <f>X25-AE25</f>
        <v>8.0282900000000001</v>
      </c>
      <c r="AG25" s="241">
        <f>AA25-AF25-AE25</f>
        <v>9.9067199999999964</v>
      </c>
      <c r="AH25" s="241">
        <f>AD25-AG25-AF25-AE25</f>
        <v>-17.136189999999999</v>
      </c>
      <c r="AI25" s="241">
        <f>$AE25+$AF25</f>
        <v>11.663019999999999</v>
      </c>
      <c r="AJ25" s="241">
        <f>$AG25+$AH25</f>
        <v>-7.2294700000000027</v>
      </c>
      <c r="AK25" s="241">
        <f>$AI25+$AJ25</f>
        <v>4.4335499999999968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0</v>
      </c>
      <c r="H26" s="240">
        <v>0</v>
      </c>
      <c r="I26" s="240">
        <v>0</v>
      </c>
      <c r="J26" s="240">
        <v>0</v>
      </c>
      <c r="K26" s="240">
        <v>0</v>
      </c>
      <c r="L26" s="240">
        <v>-97.521380000000008</v>
      </c>
      <c r="M26" s="240">
        <v>0</v>
      </c>
      <c r="N26" s="240">
        <v>0</v>
      </c>
      <c r="O26" s="240">
        <v>0</v>
      </c>
      <c r="P26" s="240">
        <v>0</v>
      </c>
      <c r="Q26" s="240">
        <v>0</v>
      </c>
      <c r="R26" s="240">
        <v>9.8000000000000004E-2</v>
      </c>
      <c r="S26" s="176">
        <f>G26</f>
        <v>0</v>
      </c>
      <c r="T26" s="177">
        <f>SUM($G26:H26)</f>
        <v>0</v>
      </c>
      <c r="U26" s="177">
        <f>SUM($G26:I26)</f>
        <v>0</v>
      </c>
      <c r="V26" s="177">
        <f>SUM($G26:J26)</f>
        <v>0</v>
      </c>
      <c r="W26" s="177">
        <f>SUM($G26:K26)</f>
        <v>0</v>
      </c>
      <c r="X26" s="177">
        <f>SUM($G26:L26)</f>
        <v>-97.521380000000008</v>
      </c>
      <c r="Y26" s="177">
        <f>SUM($G26:M26)</f>
        <v>-97.521380000000008</v>
      </c>
      <c r="Z26" s="177">
        <f>SUM($G26:N26)</f>
        <v>-97.521380000000008</v>
      </c>
      <c r="AA26" s="177">
        <f>SUM($G26:O26)</f>
        <v>-97.521380000000008</v>
      </c>
      <c r="AB26" s="177">
        <f>SUM($G26:P26)</f>
        <v>-97.521380000000008</v>
      </c>
      <c r="AC26" s="177">
        <f>SUM($G26:Q26)</f>
        <v>-97.521380000000008</v>
      </c>
      <c r="AD26" s="178">
        <f>SUM($G26:R26)</f>
        <v>-97.423380000000009</v>
      </c>
      <c r="AE26" s="244">
        <f>U26</f>
        <v>0</v>
      </c>
      <c r="AF26" s="244">
        <f>X26-AE26</f>
        <v>-97.521380000000008</v>
      </c>
      <c r="AG26" s="244">
        <f>AA26-AF26-AE26</f>
        <v>0</v>
      </c>
      <c r="AH26" s="244">
        <f>AD26-AG26-AF26-AE26</f>
        <v>9.7999999999998977E-2</v>
      </c>
      <c r="AI26" s="244">
        <f>$AE26+$AF26</f>
        <v>-97.521380000000008</v>
      </c>
      <c r="AJ26" s="244">
        <f>$AG26+$AH26</f>
        <v>9.7999999999998977E-2</v>
      </c>
      <c r="AK26" s="244">
        <f>$AI26+$AJ26</f>
        <v>-97.423380000000009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15">SUM(G22:G26)</f>
        <v>-75.468640000000008</v>
      </c>
      <c r="H27" s="248">
        <f t="shared" si="15"/>
        <v>-86.618139999999997</v>
      </c>
      <c r="I27" s="248">
        <f t="shared" si="15"/>
        <v>-210.34783000000002</v>
      </c>
      <c r="J27" s="248">
        <f t="shared" si="15"/>
        <v>-58.6539</v>
      </c>
      <c r="K27" s="248">
        <f t="shared" si="15"/>
        <v>-76.166060000000002</v>
      </c>
      <c r="L27" s="248">
        <f t="shared" si="15"/>
        <v>-154.34820999999999</v>
      </c>
      <c r="M27" s="248">
        <f t="shared" si="15"/>
        <v>-54.957969999999996</v>
      </c>
      <c r="N27" s="248">
        <f t="shared" si="15"/>
        <v>-92.104510000000005</v>
      </c>
      <c r="O27" s="248">
        <f t="shared" si="15"/>
        <v>-91.930059999999997</v>
      </c>
      <c r="P27" s="248">
        <f t="shared" si="15"/>
        <v>-65.795680000000004</v>
      </c>
      <c r="Q27" s="248">
        <f t="shared" si="15"/>
        <v>-74.71123</v>
      </c>
      <c r="R27" s="248">
        <f t="shared" si="15"/>
        <v>-58.301920000000003</v>
      </c>
      <c r="S27" s="169">
        <f t="shared" si="15"/>
        <v>-75.468640000000008</v>
      </c>
      <c r="T27" s="170">
        <f t="shared" si="15"/>
        <v>-162.08678</v>
      </c>
      <c r="U27" s="170">
        <f t="shared" si="15"/>
        <v>-372.43461000000002</v>
      </c>
      <c r="V27" s="170">
        <f t="shared" si="15"/>
        <v>-431.08850999999999</v>
      </c>
      <c r="W27" s="170">
        <f t="shared" si="15"/>
        <v>-507.25457</v>
      </c>
      <c r="X27" s="170">
        <f t="shared" si="15"/>
        <v>-661.60278000000005</v>
      </c>
      <c r="Y27" s="170">
        <f t="shared" si="15"/>
        <v>-716.5607500000001</v>
      </c>
      <c r="Z27" s="170">
        <f t="shared" si="15"/>
        <v>-808.6652600000001</v>
      </c>
      <c r="AA27" s="170">
        <f t="shared" si="15"/>
        <v>-900.59532000000013</v>
      </c>
      <c r="AB27" s="170">
        <f t="shared" si="15"/>
        <v>-966.39100000000008</v>
      </c>
      <c r="AC27" s="170">
        <f t="shared" si="15"/>
        <v>-1041.10223</v>
      </c>
      <c r="AD27" s="171">
        <f t="shared" si="15"/>
        <v>-1099.4041500000001</v>
      </c>
      <c r="AE27" s="241">
        <f t="shared" si="15"/>
        <v>-372.43461000000002</v>
      </c>
      <c r="AF27" s="241">
        <f t="shared" si="15"/>
        <v>-289.16816999999998</v>
      </c>
      <c r="AG27" s="241">
        <f t="shared" si="15"/>
        <v>-238.99254000000013</v>
      </c>
      <c r="AH27" s="241">
        <f t="shared" si="15"/>
        <v>-198.80882999999994</v>
      </c>
      <c r="AI27" s="241">
        <f t="shared" si="15"/>
        <v>-661.60278000000005</v>
      </c>
      <c r="AJ27" s="241">
        <f t="shared" si="15"/>
        <v>-437.80137000000008</v>
      </c>
      <c r="AK27" s="241">
        <f t="shared" si="15"/>
        <v>-1099.4041500000001</v>
      </c>
      <c r="AL27" s="173">
        <f t="shared" si="8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-517.48348999999996</v>
      </c>
      <c r="H28" s="243">
        <v>-468.64753000000002</v>
      </c>
      <c r="I28" s="243">
        <v>-519.92075</v>
      </c>
      <c r="J28" s="243">
        <v>-514.22424000000001</v>
      </c>
      <c r="K28" s="243">
        <v>-556.24018000000001</v>
      </c>
      <c r="L28" s="243">
        <v>-540.81426999999996</v>
      </c>
      <c r="M28" s="243">
        <v>-559.89399000000003</v>
      </c>
      <c r="N28" s="243">
        <v>-700.91860999999994</v>
      </c>
      <c r="O28" s="243">
        <v>-679.71690000000001</v>
      </c>
      <c r="P28" s="243">
        <v>-703.89435000000003</v>
      </c>
      <c r="Q28" s="243">
        <v>-682.64139</v>
      </c>
      <c r="R28" s="243">
        <v>-848.27494999999999</v>
      </c>
      <c r="S28" s="176">
        <f>G28</f>
        <v>-517.48348999999996</v>
      </c>
      <c r="T28" s="177">
        <f>SUM($G28:H28)</f>
        <v>-986.13102000000003</v>
      </c>
      <c r="U28" s="177">
        <f>SUM($G28:I28)</f>
        <v>-1506.05177</v>
      </c>
      <c r="V28" s="177">
        <f>SUM($G28:J28)</f>
        <v>-2020.27601</v>
      </c>
      <c r="W28" s="177">
        <f>SUM($G28:K28)</f>
        <v>-2576.5161900000003</v>
      </c>
      <c r="X28" s="177">
        <f>SUM($G28:L28)</f>
        <v>-3117.3304600000001</v>
      </c>
      <c r="Y28" s="177">
        <f>SUM($G28:M28)</f>
        <v>-3677.2244500000002</v>
      </c>
      <c r="Z28" s="177">
        <f>SUM($G28:N28)</f>
        <v>-4378.1430600000003</v>
      </c>
      <c r="AA28" s="177">
        <f>SUM($G28:O28)</f>
        <v>-5057.8599600000007</v>
      </c>
      <c r="AB28" s="177">
        <f>SUM($G28:P28)</f>
        <v>-5761.7543100000003</v>
      </c>
      <c r="AC28" s="177">
        <f>SUM($G28:Q28)</f>
        <v>-6444.3957</v>
      </c>
      <c r="AD28" s="178">
        <f>SUM($G28:R28)</f>
        <v>-7292.67065</v>
      </c>
      <c r="AE28" s="244">
        <f>U28</f>
        <v>-1506.05177</v>
      </c>
      <c r="AF28" s="244">
        <f>X28-AE28</f>
        <v>-1611.2786900000001</v>
      </c>
      <c r="AG28" s="244">
        <f>AA28-AF28-AE28</f>
        <v>-1940.5295000000006</v>
      </c>
      <c r="AH28" s="244">
        <f>AD28-AG28-AF28-AE28</f>
        <v>-2234.8106899999993</v>
      </c>
      <c r="AI28" s="244">
        <f>$AE28+$AF28</f>
        <v>-3117.3304600000001</v>
      </c>
      <c r="AJ28" s="244">
        <f>$AG28+$AH28</f>
        <v>-4175.3401899999999</v>
      </c>
      <c r="AK28" s="244">
        <f>$AI28+$AJ28</f>
        <v>-7292.67065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16">SUM(G27:G28)</f>
        <v>-592.95213000000001</v>
      </c>
      <c r="H29" s="248">
        <f t="shared" si="16"/>
        <v>-555.26567</v>
      </c>
      <c r="I29" s="248">
        <f t="shared" si="16"/>
        <v>-730.26858000000004</v>
      </c>
      <c r="J29" s="248">
        <f t="shared" si="16"/>
        <v>-572.87814000000003</v>
      </c>
      <c r="K29" s="248">
        <f t="shared" si="16"/>
        <v>-632.40624000000003</v>
      </c>
      <c r="L29" s="248">
        <f t="shared" si="16"/>
        <v>-695.16247999999996</v>
      </c>
      <c r="M29" s="248">
        <f t="shared" si="16"/>
        <v>-614.85196000000008</v>
      </c>
      <c r="N29" s="248">
        <f t="shared" si="16"/>
        <v>-793.02311999999995</v>
      </c>
      <c r="O29" s="248">
        <f t="shared" si="16"/>
        <v>-771.64696000000004</v>
      </c>
      <c r="P29" s="248">
        <f t="shared" si="16"/>
        <v>-769.69002999999998</v>
      </c>
      <c r="Q29" s="248">
        <f t="shared" si="16"/>
        <v>-757.35262</v>
      </c>
      <c r="R29" s="248">
        <f t="shared" si="16"/>
        <v>-906.57686999999999</v>
      </c>
      <c r="S29" s="184">
        <f t="shared" si="16"/>
        <v>-592.95213000000001</v>
      </c>
      <c r="T29" s="185">
        <f t="shared" si="16"/>
        <v>-1148.2178000000001</v>
      </c>
      <c r="U29" s="185">
        <f t="shared" si="16"/>
        <v>-1878.4863800000001</v>
      </c>
      <c r="V29" s="185">
        <f t="shared" si="16"/>
        <v>-2451.3645200000001</v>
      </c>
      <c r="W29" s="185">
        <f t="shared" si="16"/>
        <v>-3083.7707600000003</v>
      </c>
      <c r="X29" s="185">
        <f t="shared" si="16"/>
        <v>-3778.9332400000003</v>
      </c>
      <c r="Y29" s="185">
        <f t="shared" si="16"/>
        <v>-4393.7852000000003</v>
      </c>
      <c r="Z29" s="185">
        <f t="shared" si="16"/>
        <v>-5186.8083200000001</v>
      </c>
      <c r="AA29" s="185">
        <f t="shared" si="16"/>
        <v>-5958.455280000001</v>
      </c>
      <c r="AB29" s="185">
        <f t="shared" si="16"/>
        <v>-6728.1453099999999</v>
      </c>
      <c r="AC29" s="185">
        <f t="shared" si="16"/>
        <v>-7485.4979299999995</v>
      </c>
      <c r="AD29" s="186">
        <f t="shared" si="16"/>
        <v>-8392.0748000000003</v>
      </c>
      <c r="AE29" s="249">
        <f t="shared" si="16"/>
        <v>-1878.4863800000001</v>
      </c>
      <c r="AF29" s="249">
        <f t="shared" si="16"/>
        <v>-1900.44686</v>
      </c>
      <c r="AG29" s="249">
        <f t="shared" si="16"/>
        <v>-2179.5220400000007</v>
      </c>
      <c r="AH29" s="249">
        <f t="shared" si="16"/>
        <v>-2433.6195199999993</v>
      </c>
      <c r="AI29" s="249">
        <f t="shared" si="16"/>
        <v>-3778.9332400000003</v>
      </c>
      <c r="AJ29" s="249">
        <f t="shared" si="16"/>
        <v>-4613.14156</v>
      </c>
      <c r="AK29" s="249">
        <f t="shared" si="16"/>
        <v>-8392.0748000000003</v>
      </c>
      <c r="AL29" s="173">
        <f t="shared" si="8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0</v>
      </c>
      <c r="H30" s="251">
        <v>0</v>
      </c>
      <c r="I30" s="251">
        <v>0</v>
      </c>
      <c r="J30" s="251">
        <v>0</v>
      </c>
      <c r="K30" s="251">
        <v>0</v>
      </c>
      <c r="L30" s="251">
        <v>0</v>
      </c>
      <c r="M30" s="251">
        <v>0</v>
      </c>
      <c r="N30" s="251">
        <v>0</v>
      </c>
      <c r="O30" s="251">
        <v>0</v>
      </c>
      <c r="P30" s="251">
        <v>0</v>
      </c>
      <c r="Q30" s="251">
        <v>0</v>
      </c>
      <c r="R30" s="251">
        <v>0</v>
      </c>
      <c r="S30" s="176">
        <f>G30</f>
        <v>0</v>
      </c>
      <c r="T30" s="177">
        <f>SUM($G30:H30)</f>
        <v>0</v>
      </c>
      <c r="U30" s="177">
        <f>SUM($G30:I30)</f>
        <v>0</v>
      </c>
      <c r="V30" s="177">
        <f>SUM($G30:J30)</f>
        <v>0</v>
      </c>
      <c r="W30" s="177">
        <f>SUM($G30:K30)</f>
        <v>0</v>
      </c>
      <c r="X30" s="177">
        <f>SUM($G30:L30)</f>
        <v>0</v>
      </c>
      <c r="Y30" s="177">
        <f>SUM($G30:M30)</f>
        <v>0</v>
      </c>
      <c r="Z30" s="177">
        <f>SUM($G30:N30)</f>
        <v>0</v>
      </c>
      <c r="AA30" s="177">
        <f>SUM($G30:O30)</f>
        <v>0</v>
      </c>
      <c r="AB30" s="177">
        <f>SUM($G30:P30)</f>
        <v>0</v>
      </c>
      <c r="AC30" s="177">
        <f>SUM($G30:Q30)</f>
        <v>0</v>
      </c>
      <c r="AD30" s="178">
        <f>SUM($G30:R30)</f>
        <v>0</v>
      </c>
      <c r="AE30" s="244">
        <f>U30</f>
        <v>0</v>
      </c>
      <c r="AF30" s="244">
        <f>X30-AE30</f>
        <v>0</v>
      </c>
      <c r="AG30" s="244">
        <f>AA30-AF30-AE30</f>
        <v>0</v>
      </c>
      <c r="AH30" s="244">
        <f>AD30-AG30-AF30-AE30</f>
        <v>0</v>
      </c>
      <c r="AI30" s="244">
        <f>$AE30+$AF30</f>
        <v>0</v>
      </c>
      <c r="AJ30" s="244">
        <f>$AG30+$AH30</f>
        <v>0</v>
      </c>
      <c r="AK30" s="244">
        <f>$AI30+$AJ30</f>
        <v>0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>SUM(G29:G30)</f>
        <v>-592.95213000000001</v>
      </c>
      <c r="H31" s="240">
        <f t="shared" ref="H31:AK33" si="17">SUM(H29:H30)</f>
        <v>-555.26567</v>
      </c>
      <c r="I31" s="240">
        <f t="shared" si="17"/>
        <v>-730.26858000000004</v>
      </c>
      <c r="J31" s="240">
        <f t="shared" si="17"/>
        <v>-572.87814000000003</v>
      </c>
      <c r="K31" s="240">
        <f t="shared" si="17"/>
        <v>-632.40624000000003</v>
      </c>
      <c r="L31" s="240">
        <f t="shared" si="17"/>
        <v>-695.16247999999996</v>
      </c>
      <c r="M31" s="240">
        <f t="shared" si="17"/>
        <v>-614.85196000000008</v>
      </c>
      <c r="N31" s="240">
        <f t="shared" si="17"/>
        <v>-793.02311999999995</v>
      </c>
      <c r="O31" s="240">
        <f t="shared" si="17"/>
        <v>-771.64696000000004</v>
      </c>
      <c r="P31" s="240">
        <f t="shared" si="17"/>
        <v>-769.69002999999998</v>
      </c>
      <c r="Q31" s="240">
        <f t="shared" si="17"/>
        <v>-757.35262</v>
      </c>
      <c r="R31" s="240">
        <f t="shared" si="17"/>
        <v>-906.57686999999999</v>
      </c>
      <c r="S31" s="169">
        <f t="shared" si="17"/>
        <v>-592.95213000000001</v>
      </c>
      <c r="T31" s="170">
        <f t="shared" si="17"/>
        <v>-1148.2178000000001</v>
      </c>
      <c r="U31" s="170">
        <f t="shared" si="17"/>
        <v>-1878.4863800000001</v>
      </c>
      <c r="V31" s="170">
        <f t="shared" si="17"/>
        <v>-2451.3645200000001</v>
      </c>
      <c r="W31" s="170">
        <f t="shared" si="17"/>
        <v>-3083.7707600000003</v>
      </c>
      <c r="X31" s="170">
        <f t="shared" si="17"/>
        <v>-3778.9332400000003</v>
      </c>
      <c r="Y31" s="170">
        <f t="shared" si="17"/>
        <v>-4393.7852000000003</v>
      </c>
      <c r="Z31" s="170">
        <f t="shared" si="17"/>
        <v>-5186.8083200000001</v>
      </c>
      <c r="AA31" s="170">
        <f t="shared" si="17"/>
        <v>-5958.455280000001</v>
      </c>
      <c r="AB31" s="170">
        <f t="shared" si="17"/>
        <v>-6728.1453099999999</v>
      </c>
      <c r="AC31" s="170">
        <f t="shared" si="17"/>
        <v>-7485.4979299999995</v>
      </c>
      <c r="AD31" s="171">
        <f t="shared" si="17"/>
        <v>-8392.0748000000003</v>
      </c>
      <c r="AE31" s="241">
        <f t="shared" si="17"/>
        <v>-1878.4863800000001</v>
      </c>
      <c r="AF31" s="241">
        <f t="shared" si="17"/>
        <v>-1900.44686</v>
      </c>
      <c r="AG31" s="241">
        <f t="shared" si="17"/>
        <v>-2179.5220400000007</v>
      </c>
      <c r="AH31" s="241">
        <f t="shared" si="17"/>
        <v>-2433.6195199999993</v>
      </c>
      <c r="AI31" s="241">
        <f t="shared" si="17"/>
        <v>-3778.9332400000003</v>
      </c>
      <c r="AJ31" s="241">
        <f t="shared" si="17"/>
        <v>-4613.14156</v>
      </c>
      <c r="AK31" s="241">
        <f t="shared" si="17"/>
        <v>-8392.0748000000003</v>
      </c>
      <c r="AL31" s="173">
        <f t="shared" si="8"/>
        <v>0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>SUM(G31:G32)</f>
        <v>-592.95213000000001</v>
      </c>
      <c r="H33" s="240">
        <f t="shared" ref="H33:R33" si="18">SUM(H31:H32)</f>
        <v>-555.26567</v>
      </c>
      <c r="I33" s="240">
        <f t="shared" si="18"/>
        <v>-730.26858000000004</v>
      </c>
      <c r="J33" s="240">
        <f t="shared" si="18"/>
        <v>-572.87814000000003</v>
      </c>
      <c r="K33" s="240">
        <f t="shared" si="18"/>
        <v>-632.40624000000003</v>
      </c>
      <c r="L33" s="240">
        <f t="shared" si="18"/>
        <v>-695.16247999999996</v>
      </c>
      <c r="M33" s="240">
        <f t="shared" si="18"/>
        <v>-614.85196000000008</v>
      </c>
      <c r="N33" s="240">
        <f t="shared" si="18"/>
        <v>-793.02311999999995</v>
      </c>
      <c r="O33" s="240">
        <f t="shared" si="18"/>
        <v>-771.64696000000004</v>
      </c>
      <c r="P33" s="240">
        <f t="shared" si="18"/>
        <v>-769.69002999999998</v>
      </c>
      <c r="Q33" s="240">
        <f t="shared" si="18"/>
        <v>-757.35262</v>
      </c>
      <c r="R33" s="240">
        <f t="shared" si="18"/>
        <v>-906.57686999999999</v>
      </c>
      <c r="S33" s="169">
        <f t="shared" si="17"/>
        <v>-592.95213000000001</v>
      </c>
      <c r="T33" s="170">
        <f t="shared" si="17"/>
        <v>-1148.2178000000001</v>
      </c>
      <c r="U33" s="170">
        <f t="shared" si="17"/>
        <v>-1878.4863800000001</v>
      </c>
      <c r="V33" s="170">
        <f t="shared" si="17"/>
        <v>-2451.3645200000001</v>
      </c>
      <c r="W33" s="170">
        <f t="shared" si="17"/>
        <v>-3083.7707600000003</v>
      </c>
      <c r="X33" s="170">
        <f t="shared" si="17"/>
        <v>-3778.9332400000003</v>
      </c>
      <c r="Y33" s="170">
        <f t="shared" si="17"/>
        <v>-4393.7852000000003</v>
      </c>
      <c r="Z33" s="170">
        <f t="shared" si="17"/>
        <v>-5186.8083200000001</v>
      </c>
      <c r="AA33" s="170">
        <f t="shared" si="17"/>
        <v>-5958.455280000001</v>
      </c>
      <c r="AB33" s="170">
        <f t="shared" si="17"/>
        <v>-6728.1453099999999</v>
      </c>
      <c r="AC33" s="170">
        <f t="shared" si="17"/>
        <v>-7485.4979299999995</v>
      </c>
      <c r="AD33" s="171">
        <f t="shared" si="17"/>
        <v>-8392.0748000000003</v>
      </c>
      <c r="AE33" s="241">
        <f t="shared" si="17"/>
        <v>-1878.4863800000001</v>
      </c>
      <c r="AF33" s="241">
        <f t="shared" si="17"/>
        <v>-1900.44686</v>
      </c>
      <c r="AG33" s="241">
        <f t="shared" si="17"/>
        <v>-2179.5220400000007</v>
      </c>
      <c r="AH33" s="241">
        <f t="shared" si="17"/>
        <v>-2433.6195199999993</v>
      </c>
      <c r="AI33" s="241">
        <f t="shared" si="17"/>
        <v>-3778.9332400000003</v>
      </c>
      <c r="AJ33" s="241">
        <f t="shared" si="17"/>
        <v>-4613.14156</v>
      </c>
      <c r="AK33" s="241">
        <f t="shared" si="17"/>
        <v>-8392.0748000000003</v>
      </c>
      <c r="AL33" s="173">
        <f t="shared" si="8"/>
        <v>0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9">SUM(G33:G34)</f>
        <v>-592.95213000000001</v>
      </c>
      <c r="H35" s="253">
        <f t="shared" si="19"/>
        <v>-555.26567</v>
      </c>
      <c r="I35" s="253">
        <f t="shared" si="19"/>
        <v>-730.26858000000004</v>
      </c>
      <c r="J35" s="253">
        <f t="shared" si="19"/>
        <v>-572.87814000000003</v>
      </c>
      <c r="K35" s="253">
        <f t="shared" si="19"/>
        <v>-632.40624000000003</v>
      </c>
      <c r="L35" s="253">
        <f t="shared" si="19"/>
        <v>-695.16247999999996</v>
      </c>
      <c r="M35" s="253">
        <f t="shared" si="19"/>
        <v>-614.85196000000008</v>
      </c>
      <c r="N35" s="253">
        <f t="shared" si="19"/>
        <v>-793.02311999999995</v>
      </c>
      <c r="O35" s="253">
        <f t="shared" si="19"/>
        <v>-771.64696000000004</v>
      </c>
      <c r="P35" s="253">
        <f t="shared" si="19"/>
        <v>-769.69002999999998</v>
      </c>
      <c r="Q35" s="253">
        <f t="shared" si="19"/>
        <v>-757.35262</v>
      </c>
      <c r="R35" s="253">
        <f t="shared" si="19"/>
        <v>-906.57686999999999</v>
      </c>
      <c r="S35" s="192">
        <f t="shared" si="19"/>
        <v>-592.95213000000001</v>
      </c>
      <c r="T35" s="193">
        <f t="shared" si="19"/>
        <v>-1148.2178000000001</v>
      </c>
      <c r="U35" s="193">
        <f t="shared" si="19"/>
        <v>-1878.4863800000001</v>
      </c>
      <c r="V35" s="193">
        <f t="shared" si="19"/>
        <v>-2451.3645200000001</v>
      </c>
      <c r="W35" s="193">
        <f t="shared" si="19"/>
        <v>-3083.7707600000003</v>
      </c>
      <c r="X35" s="193">
        <f t="shared" si="19"/>
        <v>-3778.9332400000003</v>
      </c>
      <c r="Y35" s="193">
        <f t="shared" si="19"/>
        <v>-4393.7852000000003</v>
      </c>
      <c r="Z35" s="193">
        <f t="shared" si="19"/>
        <v>-5186.8083200000001</v>
      </c>
      <c r="AA35" s="193">
        <f t="shared" si="19"/>
        <v>-5958.455280000001</v>
      </c>
      <c r="AB35" s="193">
        <f t="shared" si="19"/>
        <v>-6728.1453099999999</v>
      </c>
      <c r="AC35" s="193">
        <f t="shared" si="19"/>
        <v>-7485.4979299999995</v>
      </c>
      <c r="AD35" s="194">
        <f t="shared" si="19"/>
        <v>-8392.0748000000003</v>
      </c>
      <c r="AE35" s="254">
        <f t="shared" si="19"/>
        <v>-1878.4863800000001</v>
      </c>
      <c r="AF35" s="254">
        <f t="shared" si="19"/>
        <v>-1900.44686</v>
      </c>
      <c r="AG35" s="254">
        <f t="shared" si="19"/>
        <v>-2179.5220400000007</v>
      </c>
      <c r="AH35" s="254">
        <f t="shared" si="19"/>
        <v>-2433.6195199999993</v>
      </c>
      <c r="AI35" s="254">
        <f t="shared" si="19"/>
        <v>-3778.9332400000003</v>
      </c>
      <c r="AJ35" s="254">
        <f t="shared" si="19"/>
        <v>-4613.14156</v>
      </c>
      <c r="AK35" s="254">
        <f t="shared" si="19"/>
        <v>-8392.0748000000003</v>
      </c>
      <c r="AL35" s="173">
        <f t="shared" si="8"/>
        <v>0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0</v>
      </c>
      <c r="H36" s="256">
        <v>0</v>
      </c>
      <c r="I36" s="256">
        <v>0</v>
      </c>
      <c r="J36" s="256">
        <v>0</v>
      </c>
      <c r="K36" s="256">
        <v>0</v>
      </c>
      <c r="L36" s="256">
        <v>0</v>
      </c>
      <c r="M36" s="256">
        <v>0</v>
      </c>
      <c r="N36" s="256">
        <v>0</v>
      </c>
      <c r="O36" s="256">
        <v>0</v>
      </c>
      <c r="P36" s="256">
        <v>0</v>
      </c>
      <c r="Q36" s="256">
        <v>0</v>
      </c>
      <c r="R36" s="256">
        <v>0</v>
      </c>
      <c r="S36" s="196">
        <f>G36</f>
        <v>0</v>
      </c>
      <c r="T36" s="197">
        <f>SUM($G36:H36)</f>
        <v>0</v>
      </c>
      <c r="U36" s="197">
        <f>SUM($G36:I36)</f>
        <v>0</v>
      </c>
      <c r="V36" s="197">
        <f>SUM($G36:J36)</f>
        <v>0</v>
      </c>
      <c r="W36" s="197">
        <f>SUM($G36:K36)</f>
        <v>0</v>
      </c>
      <c r="X36" s="197">
        <f>SUM($G36:L36)</f>
        <v>0</v>
      </c>
      <c r="Y36" s="197">
        <f>SUM($G36:M36)</f>
        <v>0</v>
      </c>
      <c r="Z36" s="197">
        <f>SUM($G36:N36)</f>
        <v>0</v>
      </c>
      <c r="AA36" s="197">
        <f>SUM($G36:O36)</f>
        <v>0</v>
      </c>
      <c r="AB36" s="197">
        <f>SUM($G36:P36)</f>
        <v>0</v>
      </c>
      <c r="AC36" s="197">
        <f>SUM($G36:Q36)</f>
        <v>0</v>
      </c>
      <c r="AD36" s="198">
        <f>SUM($G36:R36)</f>
        <v>0</v>
      </c>
      <c r="AE36" s="257">
        <f>U36</f>
        <v>0</v>
      </c>
      <c r="AF36" s="257">
        <f>X36-AE36</f>
        <v>0</v>
      </c>
      <c r="AG36" s="257">
        <f>AA36-AF36-AE36</f>
        <v>0</v>
      </c>
      <c r="AH36" s="257">
        <f>AD36-AG36-AF36-AE36</f>
        <v>0</v>
      </c>
      <c r="AI36" s="257">
        <f>$AE36+$AF36</f>
        <v>0</v>
      </c>
      <c r="AJ36" s="257">
        <f>$AG36+$AH36</f>
        <v>0</v>
      </c>
      <c r="AK36" s="257">
        <f>$AI36+$AJ36</f>
        <v>0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0</v>
      </c>
      <c r="H37" s="259">
        <v>0</v>
      </c>
      <c r="I37" s="259">
        <v>0</v>
      </c>
      <c r="J37" s="259">
        <v>0</v>
      </c>
      <c r="K37" s="259">
        <v>0</v>
      </c>
      <c r="L37" s="259">
        <v>0</v>
      </c>
      <c r="M37" s="259">
        <v>0</v>
      </c>
      <c r="N37" s="259">
        <v>0</v>
      </c>
      <c r="O37" s="259">
        <v>0</v>
      </c>
      <c r="P37" s="259">
        <v>0</v>
      </c>
      <c r="Q37" s="259">
        <v>0</v>
      </c>
      <c r="R37" s="259">
        <v>0</v>
      </c>
      <c r="S37" s="200">
        <f>G37</f>
        <v>0</v>
      </c>
      <c r="T37" s="201">
        <f>SUM($G37:H37)</f>
        <v>0</v>
      </c>
      <c r="U37" s="201">
        <f>SUM($G37:I37)</f>
        <v>0</v>
      </c>
      <c r="V37" s="201">
        <f>SUM($G37:J37)</f>
        <v>0</v>
      </c>
      <c r="W37" s="201">
        <f>SUM($G37:K37)</f>
        <v>0</v>
      </c>
      <c r="X37" s="201">
        <f>SUM($G37:L37)</f>
        <v>0</v>
      </c>
      <c r="Y37" s="201">
        <f>SUM($G37:M37)</f>
        <v>0</v>
      </c>
      <c r="Z37" s="201">
        <f>SUM($G37:N37)</f>
        <v>0</v>
      </c>
      <c r="AA37" s="201">
        <f>SUM($G37:O37)</f>
        <v>0</v>
      </c>
      <c r="AB37" s="201">
        <f>SUM($G37:P37)</f>
        <v>0</v>
      </c>
      <c r="AC37" s="201">
        <f>SUM($G37:Q37)</f>
        <v>0</v>
      </c>
      <c r="AD37" s="202">
        <f>SUM($G37:R37)</f>
        <v>0</v>
      </c>
      <c r="AE37" s="260">
        <f>U37</f>
        <v>0</v>
      </c>
      <c r="AF37" s="260">
        <f>X37-AE37</f>
        <v>0</v>
      </c>
      <c r="AG37" s="260">
        <f>AA37-AF37-AE37</f>
        <v>0</v>
      </c>
      <c r="AH37" s="260">
        <f>AD37-AG37-AF37-AE37</f>
        <v>0</v>
      </c>
      <c r="AI37" s="260">
        <f>$AE37+$AF37</f>
        <v>0</v>
      </c>
      <c r="AJ37" s="260">
        <f>$AG37+$AH37</f>
        <v>0</v>
      </c>
      <c r="AK37" s="260">
        <f>$AI37+$AJ37</f>
        <v>0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20">IF(G36=0,0,(G11*1000)/G36)</f>
        <v>0</v>
      </c>
      <c r="H38" s="262">
        <f t="shared" si="20"/>
        <v>0</v>
      </c>
      <c r="I38" s="262">
        <f t="shared" si="20"/>
        <v>0</v>
      </c>
      <c r="J38" s="262">
        <f t="shared" si="20"/>
        <v>0</v>
      </c>
      <c r="K38" s="262">
        <f t="shared" si="20"/>
        <v>0</v>
      </c>
      <c r="L38" s="262">
        <f t="shared" si="20"/>
        <v>0</v>
      </c>
      <c r="M38" s="262">
        <f t="shared" si="20"/>
        <v>0</v>
      </c>
      <c r="N38" s="262">
        <f t="shared" si="20"/>
        <v>0</v>
      </c>
      <c r="O38" s="262">
        <f t="shared" si="20"/>
        <v>0</v>
      </c>
      <c r="P38" s="262">
        <f t="shared" si="20"/>
        <v>0</v>
      </c>
      <c r="Q38" s="262">
        <f t="shared" si="20"/>
        <v>0</v>
      </c>
      <c r="R38" s="262">
        <f t="shared" si="20"/>
        <v>0</v>
      </c>
      <c r="S38" s="200">
        <f>IFERROR(SUMPRODUCT($G36:G36,$G38:G38)/SUM($G36:G36),0)</f>
        <v>0</v>
      </c>
      <c r="T38" s="200">
        <f>IFERROR(SUMPRODUCT($G36:H36,$G38:H38)/SUM($G36:H36),0)</f>
        <v>0</v>
      </c>
      <c r="U38" s="200">
        <f>IFERROR(SUMPRODUCT($G36:I36,$G38:I38)/SUM($G36:I36),0)</f>
        <v>0</v>
      </c>
      <c r="V38" s="200">
        <f>IFERROR(SUMPRODUCT($G36:J36,$G38:J38)/SUM($G36:J36),0)</f>
        <v>0</v>
      </c>
      <c r="W38" s="200">
        <f>IFERROR(SUMPRODUCT($G36:K36,$G38:K38)/SUM($G36:K36),0)</f>
        <v>0</v>
      </c>
      <c r="X38" s="200">
        <f>IFERROR(SUMPRODUCT($G36:L36,$G38:L38)/SUM($G36:L36),0)</f>
        <v>0</v>
      </c>
      <c r="Y38" s="200">
        <f>IFERROR(SUMPRODUCT($G36:M36,$G38:M38)/SUM($G36:M36),0)</f>
        <v>0</v>
      </c>
      <c r="Z38" s="200">
        <f>IFERROR(SUMPRODUCT($G36:N36,$G38:N38)/SUM($G36:N36),0)</f>
        <v>0</v>
      </c>
      <c r="AA38" s="200">
        <f>IFERROR(SUMPRODUCT($G36:O36,$G38:O38)/SUM($G36:O36),0)</f>
        <v>0</v>
      </c>
      <c r="AB38" s="200">
        <f>IFERROR(SUMPRODUCT($G36:P36,$G38:P38)/SUM($G36:P36),0)</f>
        <v>0</v>
      </c>
      <c r="AC38" s="200">
        <f>IFERROR(SUMPRODUCT($G36:Q36,$G38:Q38)/SUM($G36:Q36),0)</f>
        <v>0</v>
      </c>
      <c r="AD38" s="200">
        <f>IFERROR(SUMPRODUCT($G36:R36,$G38:R38)/SUM($G36:R36),0)</f>
        <v>0</v>
      </c>
      <c r="AE38" s="260">
        <f>IFERROR(SUMPRODUCT($G36:I36,$G38:I38)/SUM($G36:I36),0)</f>
        <v>0</v>
      </c>
      <c r="AF38" s="260">
        <f>IFERROR(SUMPRODUCT($J36:L36,$J38:L38)/SUM($J36:L36),0)</f>
        <v>0</v>
      </c>
      <c r="AG38" s="260">
        <f>IFERROR(SUMPRODUCT($M36:O36,$M38:O38)/SUM($M36:O36),0)</f>
        <v>0</v>
      </c>
      <c r="AH38" s="260">
        <f>IFERROR(SUMPRODUCT($P36:R36,$P38:R38)/SUM($P36:R36),0)</f>
        <v>0</v>
      </c>
      <c r="AI38" s="260">
        <f>IFERROR(SUMPRODUCT($G36:L36,$G38:L38)/SUM($G36:L36),0)</f>
        <v>0</v>
      </c>
      <c r="AJ38" s="260">
        <f>IFERROR(SUMPRODUCT($M36:R36,$M38:R38)/SUM($M36:R36),0)</f>
        <v>0</v>
      </c>
      <c r="AK38" s="260">
        <f>IFERROR(SUMPRODUCT($G36:R36,$G38:R38)/SUM($G36:R36),0)</f>
        <v>0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21">IF(G36=0,0,(G18*1000)/G36)</f>
        <v>0</v>
      </c>
      <c r="H39" s="262">
        <f t="shared" si="21"/>
        <v>0</v>
      </c>
      <c r="I39" s="262">
        <f t="shared" si="21"/>
        <v>0</v>
      </c>
      <c r="J39" s="262">
        <f t="shared" si="21"/>
        <v>0</v>
      </c>
      <c r="K39" s="262">
        <f t="shared" si="21"/>
        <v>0</v>
      </c>
      <c r="L39" s="262">
        <f t="shared" si="21"/>
        <v>0</v>
      </c>
      <c r="M39" s="262">
        <f t="shared" si="21"/>
        <v>0</v>
      </c>
      <c r="N39" s="262">
        <f t="shared" si="21"/>
        <v>0</v>
      </c>
      <c r="O39" s="262">
        <f t="shared" si="21"/>
        <v>0</v>
      </c>
      <c r="P39" s="262">
        <f t="shared" si="21"/>
        <v>0</v>
      </c>
      <c r="Q39" s="262">
        <f t="shared" si="21"/>
        <v>0</v>
      </c>
      <c r="R39" s="262">
        <f t="shared" si="21"/>
        <v>0</v>
      </c>
      <c r="S39" s="200">
        <f>IFERROR(SUMPRODUCT($G36:G36,$G39:G39)/SUM($G36:G36),0)</f>
        <v>0</v>
      </c>
      <c r="T39" s="200">
        <f>IFERROR(SUMPRODUCT($G36:H36,$G39:H39)/SUM($G36:H36),0)</f>
        <v>0</v>
      </c>
      <c r="U39" s="200">
        <f>IFERROR(SUMPRODUCT($G36:I36,$G39:I39)/SUM($G36:I36),0)</f>
        <v>0</v>
      </c>
      <c r="V39" s="200">
        <f>IFERROR(SUMPRODUCT($G36:J36,$G39:J39)/SUM($G36:J36),0)</f>
        <v>0</v>
      </c>
      <c r="W39" s="200">
        <f>IFERROR(SUMPRODUCT($G36:K36,$G39:K39)/SUM($G36:K36),0)</f>
        <v>0</v>
      </c>
      <c r="X39" s="200">
        <f>IFERROR(SUMPRODUCT($G36:L36,$G39:L39)/SUM($G36:L36),0)</f>
        <v>0</v>
      </c>
      <c r="Y39" s="200">
        <f>IFERROR(SUMPRODUCT($G36:M36,$G39:M39)/SUM($G36:M36),0)</f>
        <v>0</v>
      </c>
      <c r="Z39" s="200">
        <f>IFERROR(SUMPRODUCT($G36:N36,$G39:N39)/SUM($G36:N36),0)</f>
        <v>0</v>
      </c>
      <c r="AA39" s="200">
        <f>IFERROR(SUMPRODUCT($G36:O36,$G39:O39)/SUM($G36:O36),0)</f>
        <v>0</v>
      </c>
      <c r="AB39" s="200">
        <f>IFERROR(SUMPRODUCT($G36:P36,$G39:P39)/SUM($G36:P36),0)</f>
        <v>0</v>
      </c>
      <c r="AC39" s="200">
        <f>IFERROR(SUMPRODUCT($G36:Q36,$G39:Q39)/SUM($G36:Q36),0)</f>
        <v>0</v>
      </c>
      <c r="AD39" s="200">
        <f>IFERROR(SUMPRODUCT($G36:R36,$G39:R39)/SUM($G36:R36),0)</f>
        <v>0</v>
      </c>
      <c r="AE39" s="260">
        <f>IFERROR(SUMPRODUCT($G36:I36,$G39:I39)/SUM($G36:I36),0)</f>
        <v>0</v>
      </c>
      <c r="AF39" s="260">
        <f>IFERROR(SUMPRODUCT($J36:L36,$J39:L39)/SUM($J36:L36),0)</f>
        <v>0</v>
      </c>
      <c r="AG39" s="260">
        <f>IFERROR(SUMPRODUCT($M36:O36,$M39:O39)/SUM($M36:O36),0)</f>
        <v>0</v>
      </c>
      <c r="AH39" s="260">
        <f>IFERROR(SUMPRODUCT($P36:R36,$P39:R39)/SUM($P36:R36),0)</f>
        <v>0</v>
      </c>
      <c r="AI39" s="260">
        <f>IFERROR(SUMPRODUCT($G36:L36,$G39:L39)/SUM($G36:L36),0)</f>
        <v>0</v>
      </c>
      <c r="AJ39" s="260">
        <f>IFERROR(SUMPRODUCT($M36:R36,$M39:R39)/SUM($M36:R36),0)</f>
        <v>0</v>
      </c>
      <c r="AK39" s="260">
        <f>IFERROR(SUMPRODUCT($G36:R36,$G39:R39)/SUM($G36:R36),0)</f>
        <v>0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0</v>
      </c>
      <c r="H40" s="264">
        <f t="shared" si="22"/>
        <v>0</v>
      </c>
      <c r="I40" s="264">
        <f t="shared" si="22"/>
        <v>0</v>
      </c>
      <c r="J40" s="264">
        <f t="shared" si="22"/>
        <v>0</v>
      </c>
      <c r="K40" s="264">
        <f t="shared" si="22"/>
        <v>0</v>
      </c>
      <c r="L40" s="264">
        <f t="shared" si="22"/>
        <v>0</v>
      </c>
      <c r="M40" s="264">
        <f t="shared" si="22"/>
        <v>0</v>
      </c>
      <c r="N40" s="264">
        <f t="shared" si="22"/>
        <v>0</v>
      </c>
      <c r="O40" s="264">
        <f t="shared" si="22"/>
        <v>0</v>
      </c>
      <c r="P40" s="264">
        <f t="shared" si="22"/>
        <v>0</v>
      </c>
      <c r="Q40" s="264">
        <f t="shared" si="22"/>
        <v>0</v>
      </c>
      <c r="R40" s="264">
        <f t="shared" si="22"/>
        <v>0</v>
      </c>
      <c r="S40" s="265">
        <f t="shared" si="22"/>
        <v>0</v>
      </c>
      <c r="T40" s="266">
        <f t="shared" si="22"/>
        <v>0</v>
      </c>
      <c r="U40" s="266">
        <f t="shared" si="22"/>
        <v>0</v>
      </c>
      <c r="V40" s="266">
        <f t="shared" si="22"/>
        <v>0</v>
      </c>
      <c r="W40" s="266">
        <f t="shared" si="22"/>
        <v>0</v>
      </c>
      <c r="X40" s="266">
        <f t="shared" si="22"/>
        <v>0</v>
      </c>
      <c r="Y40" s="266">
        <f t="shared" si="22"/>
        <v>0</v>
      </c>
      <c r="Z40" s="266">
        <f t="shared" si="22"/>
        <v>0</v>
      </c>
      <c r="AA40" s="266">
        <f t="shared" si="22"/>
        <v>0</v>
      </c>
      <c r="AB40" s="266">
        <f t="shared" si="22"/>
        <v>0</v>
      </c>
      <c r="AC40" s="266">
        <f t="shared" si="22"/>
        <v>0</v>
      </c>
      <c r="AD40" s="267">
        <f t="shared" si="22"/>
        <v>0</v>
      </c>
      <c r="AE40" s="268">
        <f t="shared" si="22"/>
        <v>0</v>
      </c>
      <c r="AF40" s="268">
        <f t="shared" si="22"/>
        <v>0</v>
      </c>
      <c r="AG40" s="268">
        <f t="shared" si="22"/>
        <v>0</v>
      </c>
      <c r="AH40" s="268">
        <f t="shared" si="22"/>
        <v>0</v>
      </c>
      <c r="AI40" s="268">
        <f t="shared" si="22"/>
        <v>0</v>
      </c>
      <c r="AJ40" s="268">
        <f t="shared" si="22"/>
        <v>0</v>
      </c>
      <c r="AK40" s="268">
        <f t="shared" si="22"/>
        <v>0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-75.468639999999994</v>
      </c>
      <c r="H41" s="270">
        <v>-86.618139999999997</v>
      </c>
      <c r="I41" s="270">
        <v>-210.34782999999999</v>
      </c>
      <c r="J41" s="270">
        <v>-58.6539</v>
      </c>
      <c r="K41" s="270">
        <v>-76.166060000000002</v>
      </c>
      <c r="L41" s="270">
        <v>-56.725650000000002</v>
      </c>
      <c r="M41" s="270">
        <v>-54.957970000000003</v>
      </c>
      <c r="N41" s="270">
        <v>-92.104509999999991</v>
      </c>
      <c r="O41" s="270">
        <v>-91.930059999999997</v>
      </c>
      <c r="P41" s="270">
        <v>-65.79567999999999</v>
      </c>
      <c r="Q41" s="270">
        <v>-74.71123</v>
      </c>
      <c r="R41" s="270">
        <v>-58.301919999999996</v>
      </c>
      <c r="S41" s="200">
        <f>G41</f>
        <v>-75.468639999999994</v>
      </c>
      <c r="T41" s="201">
        <f>SUM($G41:H41)</f>
        <v>-162.08677999999998</v>
      </c>
      <c r="U41" s="201">
        <f>SUM($G41:I41)</f>
        <v>-372.43460999999996</v>
      </c>
      <c r="V41" s="201">
        <f>SUM($G41:J41)</f>
        <v>-431.08850999999999</v>
      </c>
      <c r="W41" s="201">
        <f>SUM($G41:K41)</f>
        <v>-507.25457</v>
      </c>
      <c r="X41" s="201">
        <f>SUM($G41:L41)</f>
        <v>-563.98022000000003</v>
      </c>
      <c r="Y41" s="201">
        <f>SUM($G41:M41)</f>
        <v>-618.93819000000008</v>
      </c>
      <c r="Z41" s="201">
        <f>SUM($G41:N41)</f>
        <v>-711.04270000000008</v>
      </c>
      <c r="AA41" s="201">
        <f>SUM($G41:O41)</f>
        <v>-802.97276000000011</v>
      </c>
      <c r="AB41" s="201">
        <f>SUM($G41:P41)</f>
        <v>-868.76844000000006</v>
      </c>
      <c r="AC41" s="201">
        <f>SUM($G41:Q41)</f>
        <v>-943.47967000000006</v>
      </c>
      <c r="AD41" s="202">
        <f>SUM($G41:R41)</f>
        <v>-1001.7815900000001</v>
      </c>
      <c r="AE41" s="260">
        <f>U41</f>
        <v>-372.43460999999996</v>
      </c>
      <c r="AF41" s="260">
        <f>X41-AE41</f>
        <v>-191.54561000000007</v>
      </c>
      <c r="AG41" s="260">
        <f>AA41-AF41-AE41</f>
        <v>-238.99254000000002</v>
      </c>
      <c r="AH41" s="260">
        <f>AD41-AG41-AF41-AE41</f>
        <v>-198.80883</v>
      </c>
      <c r="AI41" s="260">
        <f>$AE41+$AF41</f>
        <v>-563.98022000000003</v>
      </c>
      <c r="AJ41" s="260">
        <f>$AG41+$AH41</f>
        <v>-437.80137000000002</v>
      </c>
      <c r="AK41" s="260">
        <f>$AI41+$AJ41</f>
        <v>-1001.7815900000001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0</v>
      </c>
      <c r="H42" s="272">
        <f t="shared" si="23"/>
        <v>0</v>
      </c>
      <c r="I42" s="272">
        <f t="shared" si="23"/>
        <v>0</v>
      </c>
      <c r="J42" s="272">
        <f t="shared" si="23"/>
        <v>0</v>
      </c>
      <c r="K42" s="272">
        <f t="shared" si="23"/>
        <v>0</v>
      </c>
      <c r="L42" s="272">
        <f t="shared" si="23"/>
        <v>0</v>
      </c>
      <c r="M42" s="272">
        <f t="shared" si="23"/>
        <v>0</v>
      </c>
      <c r="N42" s="272">
        <f t="shared" si="23"/>
        <v>0</v>
      </c>
      <c r="O42" s="272">
        <f t="shared" si="23"/>
        <v>0</v>
      </c>
      <c r="P42" s="272">
        <f t="shared" si="23"/>
        <v>0</v>
      </c>
      <c r="Q42" s="272">
        <f t="shared" si="23"/>
        <v>0</v>
      </c>
      <c r="R42" s="272">
        <f t="shared" si="23"/>
        <v>0</v>
      </c>
      <c r="S42" s="273">
        <f t="shared" si="23"/>
        <v>0</v>
      </c>
      <c r="T42" s="274">
        <f t="shared" si="23"/>
        <v>0</v>
      </c>
      <c r="U42" s="274">
        <f t="shared" si="23"/>
        <v>0</v>
      </c>
      <c r="V42" s="274">
        <f t="shared" si="23"/>
        <v>0</v>
      </c>
      <c r="W42" s="274">
        <f t="shared" si="23"/>
        <v>0</v>
      </c>
      <c r="X42" s="274">
        <f t="shared" si="23"/>
        <v>0</v>
      </c>
      <c r="Y42" s="274">
        <f t="shared" si="23"/>
        <v>0</v>
      </c>
      <c r="Z42" s="274">
        <f t="shared" si="23"/>
        <v>0</v>
      </c>
      <c r="AA42" s="274">
        <f t="shared" si="23"/>
        <v>0</v>
      </c>
      <c r="AB42" s="274">
        <f t="shared" si="23"/>
        <v>0</v>
      </c>
      <c r="AC42" s="274">
        <f t="shared" si="23"/>
        <v>0</v>
      </c>
      <c r="AD42" s="275">
        <f t="shared" si="23"/>
        <v>0</v>
      </c>
      <c r="AE42" s="276">
        <f t="shared" si="23"/>
        <v>0</v>
      </c>
      <c r="AF42" s="276">
        <f t="shared" si="23"/>
        <v>0</v>
      </c>
      <c r="AG42" s="276">
        <f t="shared" si="23"/>
        <v>0</v>
      </c>
      <c r="AH42" s="276">
        <f t="shared" si="23"/>
        <v>0</v>
      </c>
      <c r="AI42" s="276">
        <f t="shared" si="23"/>
        <v>0</v>
      </c>
      <c r="AJ42" s="276">
        <f t="shared" si="23"/>
        <v>0</v>
      </c>
      <c r="AK42" s="276">
        <f t="shared" si="23"/>
        <v>0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678.82655999999997</v>
      </c>
      <c r="H43" s="259">
        <v>548.38762999999994</v>
      </c>
      <c r="I43" s="259">
        <v>685.00424999999996</v>
      </c>
      <c r="J43" s="259">
        <v>690.08931000000007</v>
      </c>
      <c r="K43" s="259">
        <v>760.83712000000003</v>
      </c>
      <c r="L43" s="259">
        <v>643.02129000000002</v>
      </c>
      <c r="M43" s="259">
        <v>738.06714999999997</v>
      </c>
      <c r="N43" s="259">
        <v>814.19453999999996</v>
      </c>
      <c r="O43" s="259">
        <v>763.7060899999999</v>
      </c>
      <c r="P43" s="259">
        <v>831.61772999999994</v>
      </c>
      <c r="Q43" s="259">
        <v>756.52566999999999</v>
      </c>
      <c r="R43" s="259">
        <v>1003.54439</v>
      </c>
      <c r="S43" s="176">
        <f>IFERROR(SUM($G$43:G43)/COUNT($G$43:G43),0)</f>
        <v>678.82655999999997</v>
      </c>
      <c r="T43" s="176">
        <f>IFERROR(SUM($G$43:H43)/COUNT($G$43:H43),0)</f>
        <v>613.60709499999996</v>
      </c>
      <c r="U43" s="176">
        <f>IFERROR(SUM($G$43:I43)/COUNT($G$43:I43),0)</f>
        <v>637.40614666666659</v>
      </c>
      <c r="V43" s="176">
        <f>IFERROR(SUM($G$43:J43)/COUNT($G$43:J43),0)</f>
        <v>650.57693749999999</v>
      </c>
      <c r="W43" s="176">
        <f>IFERROR(SUM($G$43:K43)/COUNT($G$43:K43),0)</f>
        <v>672.62897399999997</v>
      </c>
      <c r="X43" s="176">
        <f>IFERROR(SUM($G$43:L43)/COUNT($G$43:L43),0)</f>
        <v>667.69436000000007</v>
      </c>
      <c r="Y43" s="176">
        <f>IFERROR(SUM($G$43:M43)/COUNT($G$43:M43),0)</f>
        <v>677.74761571428576</v>
      </c>
      <c r="Z43" s="176">
        <f>IFERROR(SUM($G$43:N43)/COUNT($G$43:N43),0)</f>
        <v>694.80348125</v>
      </c>
      <c r="AA43" s="176">
        <f>IFERROR(SUM($G$43:O43)/COUNT($G$43:O43),0)</f>
        <v>702.45932666666658</v>
      </c>
      <c r="AB43" s="176">
        <f>IFERROR(SUM($G$43:P43)/COUNT($G$43:P43),0)</f>
        <v>715.37516699999992</v>
      </c>
      <c r="AC43" s="176">
        <f>IFERROR(SUM($G$43:Q43)/COUNT($G$43:Q43),0)</f>
        <v>719.1161218181818</v>
      </c>
      <c r="AD43" s="176">
        <f>IFERROR(SUM($G$43:R43)/COUNT($G$43:R43),0)</f>
        <v>742.81847749999997</v>
      </c>
      <c r="AE43" s="244">
        <f>IFERROR(SUM($G$43:I43)/COUNT($G$43:I43),0)</f>
        <v>637.40614666666659</v>
      </c>
      <c r="AF43" s="244">
        <f>IFERROR(SUM($J$43:L43)/COUNT($J$43:L43),0)</f>
        <v>697.98257333333333</v>
      </c>
      <c r="AG43" s="244">
        <f>IFERROR(SUM($M$43:O43)/COUNT($M$43:O43),0)</f>
        <v>771.98925999999994</v>
      </c>
      <c r="AH43" s="244">
        <f>IFERROR(SUM($P$43:R43)/COUNT($P$43:R43),0)</f>
        <v>863.89593000000002</v>
      </c>
      <c r="AI43" s="244">
        <f>IFERROR(SUM($G$43:L43)/COUNT($G$43:L43),0)</f>
        <v>667.69436000000007</v>
      </c>
      <c r="AJ43" s="244">
        <f>IFERROR(SUM($M$43:R43)/COUNT($M$43:R43),0)</f>
        <v>817.94259499999998</v>
      </c>
      <c r="AK43" s="244">
        <f>IFERROR(SUM($G$43:R43)/COUNT($G$43:R43),0)</f>
        <v>742.81847749999997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-133.4101718117806</v>
      </c>
      <c r="H44" s="272">
        <f t="shared" si="24"/>
        <v>-189.54068675837934</v>
      </c>
      <c r="I44" s="272">
        <f t="shared" si="24"/>
        <v>-368.49026265165514</v>
      </c>
      <c r="J44" s="272">
        <f t="shared" si="24"/>
        <v>-101.99358109169957</v>
      </c>
      <c r="K44" s="272">
        <f t="shared" si="24"/>
        <v>-120.12988009838426</v>
      </c>
      <c r="L44" s="272">
        <f t="shared" si="24"/>
        <v>-105.86084949069104</v>
      </c>
      <c r="M44" s="272">
        <f t="shared" si="24"/>
        <v>-89.354422561686988</v>
      </c>
      <c r="N44" s="272">
        <f t="shared" si="24"/>
        <v>-135.74816161257971</v>
      </c>
      <c r="O44" s="272">
        <f t="shared" si="24"/>
        <v>-144.4483335205563</v>
      </c>
      <c r="P44" s="272">
        <f t="shared" si="24"/>
        <v>-94.941237003208187</v>
      </c>
      <c r="Q44" s="272">
        <f t="shared" si="24"/>
        <v>-118.50685251698069</v>
      </c>
      <c r="R44" s="272">
        <f t="shared" si="24"/>
        <v>-69.715206120578273</v>
      </c>
      <c r="S44" s="274">
        <f>IFERROR(S$41*100*(12/1)/S$43,0)</f>
        <v>-133.4101718117806</v>
      </c>
      <c r="T44" s="274">
        <f>IFERROR(T$41*100*(12/2)/T$43,0)</f>
        <v>-158.49241117396139</v>
      </c>
      <c r="U44" s="274">
        <f>IFERROR(U$41*100*(12/3)/U$43,0)</f>
        <v>-233.71886948229618</v>
      </c>
      <c r="V44" s="274">
        <f>IFERROR(V$41*100*(12/4)/V$43,0)</f>
        <v>-198.78748468546812</v>
      </c>
      <c r="W44" s="274">
        <f>IFERROR(W$41*100*(12/5)/W$43,0)</f>
        <v>-180.99294188299419</v>
      </c>
      <c r="X44" s="274">
        <f>IFERROR(X$41*100*(12/6)/X$43,0)</f>
        <v>-168.93364802422474</v>
      </c>
      <c r="Y44" s="274">
        <f>IFERROR(Y$41*100*(12/7)/Y$43,0)</f>
        <v>-156.55339429333418</v>
      </c>
      <c r="Z44" s="274">
        <f>IFERROR(Z$41*100*(12/8)/Z$43,0)</f>
        <v>-153.50585867548861</v>
      </c>
      <c r="AA44" s="274">
        <f>IFERROR(AA$41*100*(12/9)/AA$43,0)</f>
        <v>-152.41172065392848</v>
      </c>
      <c r="AB44" s="274">
        <f>IFERROR(AB$41*100*(12/10)/AB$43,0)</f>
        <v>-145.73082434101326</v>
      </c>
      <c r="AC44" s="274">
        <f>IFERROR(AC$41*100*(12/11)/AC$43,0)</f>
        <v>-143.12716929340937</v>
      </c>
      <c r="AD44" s="274">
        <f>IFERROR(AD$41*100*(12/12)/AD$43,0)</f>
        <v>-134.86223355288035</v>
      </c>
      <c r="AE44" s="276">
        <f>IFERROR(AE$41*100*(12/3)/AE$43,0)</f>
        <v>-233.71886948229618</v>
      </c>
      <c r="AF44" s="276">
        <f>IFERROR(AF$41*100*(12/3)/AF$43,0)</f>
        <v>-109.77099848510071</v>
      </c>
      <c r="AG44" s="276">
        <f>IFERROR(AG$41*100*(12/3)/AG$43,0)</f>
        <v>-123.83205434749185</v>
      </c>
      <c r="AH44" s="276">
        <f>IFERROR(AH$41*100*(12/3)/AH$43,0)</f>
        <v>-92.052212816884094</v>
      </c>
      <c r="AI44" s="276">
        <f>IFERROR(AI$41*100*(12/6)/AI$43,0)</f>
        <v>-168.93364802422474</v>
      </c>
      <c r="AJ44" s="276">
        <f>IFERROR(AJ$41*100*(12/6)/AJ$43,0)</f>
        <v>-107.04941219010608</v>
      </c>
      <c r="AK44" s="276">
        <f>IFERROR(AK$41*100*(12/12)/AK$43,0)</f>
        <v>-134.86223355288035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3486968.1173500004</v>
      </c>
      <c r="H45" s="278">
        <v>3478477.6106300005</v>
      </c>
      <c r="I45" s="278">
        <v>3482647.4788300004</v>
      </c>
      <c r="J45" s="278">
        <v>3566928.1191900005</v>
      </c>
      <c r="K45" s="278">
        <v>3599572.1622800007</v>
      </c>
      <c r="L45" s="278">
        <v>3633726.0620300006</v>
      </c>
      <c r="M45" s="278">
        <v>3651656.2611000002</v>
      </c>
      <c r="N45" s="278">
        <v>3614836.9592500003</v>
      </c>
      <c r="O45" s="278">
        <v>3594880.0250500003</v>
      </c>
      <c r="P45" s="278">
        <v>3582449.0471100006</v>
      </c>
      <c r="Q45" s="278">
        <v>3557968.6882000007</v>
      </c>
      <c r="R45" s="278">
        <v>3850519.1054100003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>IFERROR(G$41*100*12/G$45,0)</f>
        <v>-2.5971665054633448E-2</v>
      </c>
      <c r="H46" s="272">
        <f t="shared" ref="H46:R46" si="25">IFERROR(H$41*100*12/H$45,0)</f>
        <v>-2.9881396298875335E-2</v>
      </c>
      <c r="I46" s="272">
        <f t="shared" si="25"/>
        <v>-7.2478594958109266E-2</v>
      </c>
      <c r="J46" s="272">
        <f t="shared" si="25"/>
        <v>-1.9732575944362844E-2</v>
      </c>
      <c r="K46" s="272">
        <f t="shared" si="25"/>
        <v>-2.5391704313577894E-2</v>
      </c>
      <c r="L46" s="272">
        <f t="shared" si="25"/>
        <v>-1.8733052199860076E-2</v>
      </c>
      <c r="M46" s="272">
        <f t="shared" si="25"/>
        <v>-1.8060178528450488E-2</v>
      </c>
      <c r="N46" s="272">
        <f t="shared" si="25"/>
        <v>-3.0575490193873525E-2</v>
      </c>
      <c r="O46" s="272">
        <f t="shared" si="25"/>
        <v>-3.0686996848654394E-2</v>
      </c>
      <c r="P46" s="272">
        <f t="shared" si="25"/>
        <v>-2.2039340954114525E-2</v>
      </c>
      <c r="Q46" s="272">
        <f t="shared" si="25"/>
        <v>-2.519793844654554E-2</v>
      </c>
      <c r="R46" s="272">
        <f t="shared" si="25"/>
        <v>-1.8169577162129275E-2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-75.468639999999994</v>
      </c>
      <c r="H47" s="259">
        <f t="shared" ref="H47:R47" si="26">H41</f>
        <v>-86.618139999999997</v>
      </c>
      <c r="I47" s="259">
        <f t="shared" si="26"/>
        <v>-210.34782999999999</v>
      </c>
      <c r="J47" s="259">
        <f t="shared" si="26"/>
        <v>-58.6539</v>
      </c>
      <c r="K47" s="259">
        <f t="shared" si="26"/>
        <v>-76.166060000000002</v>
      </c>
      <c r="L47" s="259">
        <f t="shared" si="26"/>
        <v>-56.725650000000002</v>
      </c>
      <c r="M47" s="259">
        <f t="shared" si="26"/>
        <v>-54.957970000000003</v>
      </c>
      <c r="N47" s="259">
        <f t="shared" si="26"/>
        <v>-92.104509999999991</v>
      </c>
      <c r="O47" s="259">
        <f t="shared" si="26"/>
        <v>-91.930059999999997</v>
      </c>
      <c r="P47" s="259">
        <f t="shared" si="26"/>
        <v>-65.79567999999999</v>
      </c>
      <c r="Q47" s="259">
        <f t="shared" si="26"/>
        <v>-74.71123</v>
      </c>
      <c r="R47" s="259">
        <f t="shared" si="26"/>
        <v>-58.301919999999996</v>
      </c>
      <c r="S47" s="176">
        <f>G47</f>
        <v>-75.468639999999994</v>
      </c>
      <c r="T47" s="177">
        <f>SUM($G47:H47)</f>
        <v>-162.08677999999998</v>
      </c>
      <c r="U47" s="177">
        <f>SUM($G47:I47)</f>
        <v>-372.43460999999996</v>
      </c>
      <c r="V47" s="177">
        <f>SUM($G47:J47)</f>
        <v>-431.08850999999999</v>
      </c>
      <c r="W47" s="177">
        <f>SUM($G47:K47)</f>
        <v>-507.25457</v>
      </c>
      <c r="X47" s="177">
        <f>SUM($G47:L47)</f>
        <v>-563.98022000000003</v>
      </c>
      <c r="Y47" s="177">
        <f>SUM($G47:M47)</f>
        <v>-618.93819000000008</v>
      </c>
      <c r="Z47" s="177">
        <f>SUM($G47:N47)</f>
        <v>-711.04270000000008</v>
      </c>
      <c r="AA47" s="177">
        <f>SUM($G47:O47)</f>
        <v>-802.97276000000011</v>
      </c>
      <c r="AB47" s="177">
        <f>SUM($G47:P47)</f>
        <v>-868.76844000000006</v>
      </c>
      <c r="AC47" s="177">
        <f>SUM($G47:Q47)</f>
        <v>-943.47967000000006</v>
      </c>
      <c r="AD47" s="178">
        <f>SUM($G47:R47)</f>
        <v>-1001.7815900000001</v>
      </c>
      <c r="AE47" s="260">
        <f>U47</f>
        <v>-372.43460999999996</v>
      </c>
      <c r="AF47" s="260">
        <f>X47-AE47</f>
        <v>-191.54561000000007</v>
      </c>
      <c r="AG47" s="260">
        <f>AA47-AF47-AE47</f>
        <v>-238.99254000000002</v>
      </c>
      <c r="AH47" s="260">
        <f>AD47-AG47-AF47-AE47</f>
        <v>-198.80883</v>
      </c>
      <c r="AI47" s="260">
        <f>$AE47+$AF47</f>
        <v>-563.98022000000003</v>
      </c>
      <c r="AJ47" s="260">
        <f>$AG47+$AH47</f>
        <v>-437.80137000000002</v>
      </c>
      <c r="AK47" s="260">
        <f>$AI47+$AJ47</f>
        <v>-1001.7815900000001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0</v>
      </c>
      <c r="H48" s="272">
        <f t="shared" si="27"/>
        <v>0</v>
      </c>
      <c r="I48" s="272">
        <f t="shared" si="27"/>
        <v>0</v>
      </c>
      <c r="J48" s="272">
        <f t="shared" si="27"/>
        <v>0</v>
      </c>
      <c r="K48" s="272">
        <f t="shared" si="27"/>
        <v>0</v>
      </c>
      <c r="L48" s="272">
        <f t="shared" si="27"/>
        <v>0</v>
      </c>
      <c r="M48" s="272">
        <f t="shared" si="27"/>
        <v>0</v>
      </c>
      <c r="N48" s="272">
        <f t="shared" si="27"/>
        <v>0</v>
      </c>
      <c r="O48" s="272">
        <f t="shared" si="27"/>
        <v>0</v>
      </c>
      <c r="P48" s="272">
        <f t="shared" si="27"/>
        <v>0</v>
      </c>
      <c r="Q48" s="272">
        <f t="shared" si="27"/>
        <v>0</v>
      </c>
      <c r="R48" s="272">
        <f t="shared" si="27"/>
        <v>0</v>
      </c>
      <c r="S48" s="273">
        <f t="shared" si="27"/>
        <v>0</v>
      </c>
      <c r="T48" s="274">
        <f t="shared" si="27"/>
        <v>0</v>
      </c>
      <c r="U48" s="274">
        <f t="shared" si="27"/>
        <v>0</v>
      </c>
      <c r="V48" s="274">
        <f t="shared" si="27"/>
        <v>0</v>
      </c>
      <c r="W48" s="274">
        <f t="shared" si="27"/>
        <v>0</v>
      </c>
      <c r="X48" s="274">
        <f t="shared" si="27"/>
        <v>0</v>
      </c>
      <c r="Y48" s="274">
        <f t="shared" si="27"/>
        <v>0</v>
      </c>
      <c r="Z48" s="274">
        <f t="shared" si="27"/>
        <v>0</v>
      </c>
      <c r="AA48" s="274">
        <f t="shared" si="27"/>
        <v>0</v>
      </c>
      <c r="AB48" s="274">
        <f t="shared" si="27"/>
        <v>0</v>
      </c>
      <c r="AC48" s="274">
        <f t="shared" si="27"/>
        <v>0</v>
      </c>
      <c r="AD48" s="275">
        <f t="shared" si="27"/>
        <v>0</v>
      </c>
      <c r="AE48" s="276">
        <f t="shared" si="27"/>
        <v>0</v>
      </c>
      <c r="AF48" s="276">
        <f t="shared" si="27"/>
        <v>0</v>
      </c>
      <c r="AG48" s="276">
        <f t="shared" si="27"/>
        <v>0</v>
      </c>
      <c r="AH48" s="276">
        <f t="shared" si="27"/>
        <v>0</v>
      </c>
      <c r="AI48" s="276">
        <f t="shared" si="27"/>
        <v>0</v>
      </c>
      <c r="AJ48" s="276">
        <f t="shared" si="27"/>
        <v>0</v>
      </c>
      <c r="AK48" s="276">
        <f t="shared" si="27"/>
        <v>0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-592.95213000000001</v>
      </c>
      <c r="H49" s="278">
        <f t="shared" ref="H49:R49" si="28">H250</f>
        <v>-555.26567</v>
      </c>
      <c r="I49" s="278">
        <f t="shared" si="28"/>
        <v>-730.26858000000004</v>
      </c>
      <c r="J49" s="278">
        <f t="shared" si="28"/>
        <v>-572.87814000000003</v>
      </c>
      <c r="K49" s="278">
        <f t="shared" si="28"/>
        <v>-632.40624000000003</v>
      </c>
      <c r="L49" s="278">
        <f t="shared" si="28"/>
        <v>-695.16247999999996</v>
      </c>
      <c r="M49" s="278">
        <f t="shared" si="28"/>
        <v>-614.85196000000008</v>
      </c>
      <c r="N49" s="278">
        <f t="shared" si="28"/>
        <v>-793.02311999999995</v>
      </c>
      <c r="O49" s="278">
        <f t="shared" si="28"/>
        <v>-771.64696000000004</v>
      </c>
      <c r="P49" s="278">
        <f t="shared" si="28"/>
        <v>-769.69002999999998</v>
      </c>
      <c r="Q49" s="278">
        <f t="shared" si="28"/>
        <v>-757.35262</v>
      </c>
      <c r="R49" s="278">
        <f t="shared" si="28"/>
        <v>-906.57686999999999</v>
      </c>
      <c r="S49" s="176">
        <f t="shared" ref="S49:S50" si="29">G49</f>
        <v>-592.95213000000001</v>
      </c>
      <c r="T49" s="177">
        <f>SUM($G49:H49)</f>
        <v>-1148.2177999999999</v>
      </c>
      <c r="U49" s="177">
        <f>SUM($G49:I49)</f>
        <v>-1878.4863799999998</v>
      </c>
      <c r="V49" s="177">
        <f>SUM($G49:J49)</f>
        <v>-2451.3645200000001</v>
      </c>
      <c r="W49" s="177">
        <f>SUM($G49:K49)</f>
        <v>-3083.7707600000003</v>
      </c>
      <c r="X49" s="177">
        <f>SUM($G49:L49)</f>
        <v>-3778.9332400000003</v>
      </c>
      <c r="Y49" s="177">
        <f>SUM($G49:M49)</f>
        <v>-4393.7852000000003</v>
      </c>
      <c r="Z49" s="177">
        <f>SUM($G49:N49)</f>
        <v>-5186.8083200000001</v>
      </c>
      <c r="AA49" s="177">
        <f>SUM($G49:O49)</f>
        <v>-5958.4552800000001</v>
      </c>
      <c r="AB49" s="177">
        <f>SUM($G49:P49)</f>
        <v>-6728.1453099999999</v>
      </c>
      <c r="AC49" s="177">
        <f>SUM($G49:Q49)</f>
        <v>-7485.4979299999995</v>
      </c>
      <c r="AD49" s="178">
        <f>SUM($G49:R49)</f>
        <v>-8392.0748000000003</v>
      </c>
      <c r="AE49" s="260">
        <f t="shared" ref="AE49:AE50" si="30">U49</f>
        <v>-1878.4863799999998</v>
      </c>
      <c r="AF49" s="260">
        <f t="shared" ref="AF49:AF50" si="31">X49-AE49</f>
        <v>-1900.4468600000005</v>
      </c>
      <c r="AG49" s="260">
        <f t="shared" ref="AG49:AG50" si="32">AA49-AF49-AE49</f>
        <v>-2179.5220399999998</v>
      </c>
      <c r="AH49" s="260">
        <f t="shared" ref="AH49:AH50" si="33">AD49-AG49-AF49-AE49</f>
        <v>-2433.6195200000006</v>
      </c>
      <c r="AI49" s="260">
        <f t="shared" ref="AI49:AI50" si="34">$AE49+$AF49</f>
        <v>-3778.9332400000003</v>
      </c>
      <c r="AJ49" s="260">
        <f t="shared" ref="AJ49:AJ50" si="35">$AG49+$AH49</f>
        <v>-4613.14156</v>
      </c>
      <c r="AK49" s="260">
        <f t="shared" ref="AK49:AK50" si="36">$AI49+$AJ49</f>
        <v>-8392.0748000000003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-592.95213000000001</v>
      </c>
      <c r="H50" s="278">
        <f t="shared" ref="H50:R50" si="38">H328</f>
        <v>-555.26567</v>
      </c>
      <c r="I50" s="278">
        <f t="shared" si="38"/>
        <v>-730.26858000000004</v>
      </c>
      <c r="J50" s="278">
        <f t="shared" si="38"/>
        <v>-572.87814000000003</v>
      </c>
      <c r="K50" s="278">
        <f t="shared" si="38"/>
        <v>-632.40624000000003</v>
      </c>
      <c r="L50" s="278">
        <f t="shared" si="38"/>
        <v>-695.16247999999996</v>
      </c>
      <c r="M50" s="278">
        <f t="shared" si="38"/>
        <v>-614.85196000000008</v>
      </c>
      <c r="N50" s="278">
        <f t="shared" si="38"/>
        <v>-793.02311999999995</v>
      </c>
      <c r="O50" s="278">
        <f t="shared" si="38"/>
        <v>-771.64696000000004</v>
      </c>
      <c r="P50" s="278">
        <f t="shared" si="38"/>
        <v>-769.69002999999998</v>
      </c>
      <c r="Q50" s="278">
        <f t="shared" si="38"/>
        <v>-757.35262</v>
      </c>
      <c r="R50" s="278">
        <f t="shared" si="38"/>
        <v>-906.57686999999999</v>
      </c>
      <c r="S50" s="176">
        <f t="shared" si="29"/>
        <v>-592.95213000000001</v>
      </c>
      <c r="T50" s="177">
        <f>SUM($G50:H50)</f>
        <v>-1148.2177999999999</v>
      </c>
      <c r="U50" s="177">
        <f>SUM($G50:I50)</f>
        <v>-1878.4863799999998</v>
      </c>
      <c r="V50" s="177">
        <f>SUM($G50:J50)</f>
        <v>-2451.3645200000001</v>
      </c>
      <c r="W50" s="177">
        <f>SUM($G50:K50)</f>
        <v>-3083.7707600000003</v>
      </c>
      <c r="X50" s="177">
        <f>SUM($G50:L50)</f>
        <v>-3778.9332400000003</v>
      </c>
      <c r="Y50" s="177">
        <f>SUM($G50:M50)</f>
        <v>-4393.7852000000003</v>
      </c>
      <c r="Z50" s="177">
        <f>SUM($G50:N50)</f>
        <v>-5186.8083200000001</v>
      </c>
      <c r="AA50" s="177">
        <f>SUM($G50:O50)</f>
        <v>-5958.4552800000001</v>
      </c>
      <c r="AB50" s="177">
        <f>SUM($G50:P50)</f>
        <v>-6728.1453099999999</v>
      </c>
      <c r="AC50" s="177">
        <f>SUM($G50:Q50)</f>
        <v>-7485.4979299999995</v>
      </c>
      <c r="AD50" s="178">
        <f>SUM($G50:R50)</f>
        <v>-8392.0748000000003</v>
      </c>
      <c r="AE50" s="260">
        <f t="shared" si="30"/>
        <v>-1878.4863799999998</v>
      </c>
      <c r="AF50" s="260">
        <f t="shared" si="31"/>
        <v>-1900.4468600000005</v>
      </c>
      <c r="AG50" s="260">
        <f t="shared" si="32"/>
        <v>-2179.5220399999998</v>
      </c>
      <c r="AH50" s="260">
        <f t="shared" si="33"/>
        <v>-2433.6195200000006</v>
      </c>
      <c r="AI50" s="260">
        <f t="shared" si="34"/>
        <v>-3778.9332400000003</v>
      </c>
      <c r="AJ50" s="260">
        <f t="shared" si="35"/>
        <v>-4613.14156</v>
      </c>
      <c r="AK50" s="260">
        <f t="shared" si="36"/>
        <v>-8392.0748000000003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>-SUM(G$74,G$76,G$77)</f>
        <v>0</v>
      </c>
      <c r="H51" s="262">
        <f t="shared" ref="H51:AK51" si="39">-SUM(H$74,H$76,H$77)</f>
        <v>0</v>
      </c>
      <c r="I51" s="262">
        <f t="shared" si="39"/>
        <v>0</v>
      </c>
      <c r="J51" s="262">
        <f t="shared" si="39"/>
        <v>0</v>
      </c>
      <c r="K51" s="262">
        <f t="shared" si="39"/>
        <v>0</v>
      </c>
      <c r="L51" s="262">
        <f t="shared" si="39"/>
        <v>0</v>
      </c>
      <c r="M51" s="262">
        <f t="shared" si="39"/>
        <v>0</v>
      </c>
      <c r="N51" s="262">
        <f t="shared" si="39"/>
        <v>0</v>
      </c>
      <c r="O51" s="262">
        <f t="shared" si="39"/>
        <v>0</v>
      </c>
      <c r="P51" s="262">
        <f t="shared" si="39"/>
        <v>0</v>
      </c>
      <c r="Q51" s="262">
        <f t="shared" si="39"/>
        <v>0</v>
      </c>
      <c r="R51" s="262">
        <f t="shared" si="39"/>
        <v>0</v>
      </c>
      <c r="S51" s="200">
        <f t="shared" si="39"/>
        <v>0</v>
      </c>
      <c r="T51" s="201">
        <f t="shared" si="39"/>
        <v>0</v>
      </c>
      <c r="U51" s="201">
        <f t="shared" si="39"/>
        <v>0</v>
      </c>
      <c r="V51" s="201">
        <f t="shared" si="39"/>
        <v>0</v>
      </c>
      <c r="W51" s="201">
        <f t="shared" si="39"/>
        <v>0</v>
      </c>
      <c r="X51" s="201">
        <f t="shared" si="39"/>
        <v>0</v>
      </c>
      <c r="Y51" s="201">
        <f t="shared" si="39"/>
        <v>0</v>
      </c>
      <c r="Z51" s="201">
        <f t="shared" si="39"/>
        <v>0</v>
      </c>
      <c r="AA51" s="201">
        <f t="shared" si="39"/>
        <v>0</v>
      </c>
      <c r="AB51" s="201">
        <f t="shared" si="39"/>
        <v>0</v>
      </c>
      <c r="AC51" s="201">
        <f t="shared" si="39"/>
        <v>0</v>
      </c>
      <c r="AD51" s="218">
        <f t="shared" si="39"/>
        <v>0</v>
      </c>
      <c r="AE51" s="260">
        <f t="shared" si="39"/>
        <v>0</v>
      </c>
      <c r="AF51" s="260">
        <f t="shared" si="39"/>
        <v>0</v>
      </c>
      <c r="AG51" s="260">
        <f t="shared" si="39"/>
        <v>0</v>
      </c>
      <c r="AH51" s="260">
        <f t="shared" si="39"/>
        <v>0</v>
      </c>
      <c r="AI51" s="260">
        <f t="shared" si="39"/>
        <v>0</v>
      </c>
      <c r="AJ51" s="260">
        <f t="shared" si="39"/>
        <v>0</v>
      </c>
      <c r="AK51" s="260">
        <f t="shared" si="39"/>
        <v>0</v>
      </c>
    </row>
    <row r="52" spans="1:38" ht="24.75" customHeight="1">
      <c r="A52" s="1"/>
      <c r="B52" s="443"/>
      <c r="C52" s="121"/>
      <c r="D52" s="2"/>
      <c r="E52" s="2"/>
      <c r="F52" s="2"/>
      <c r="G52" s="160">
        <v>0</v>
      </c>
      <c r="H52" s="160">
        <v>0</v>
      </c>
      <c r="I52" s="160">
        <v>0</v>
      </c>
      <c r="J52" s="160">
        <v>0</v>
      </c>
      <c r="K52" s="160">
        <v>0</v>
      </c>
      <c r="L52" s="160">
        <v>0</v>
      </c>
      <c r="M52" s="160">
        <v>0</v>
      </c>
      <c r="N52" s="160">
        <v>0</v>
      </c>
      <c r="O52" s="160">
        <v>0</v>
      </c>
      <c r="P52" s="160">
        <v>0</v>
      </c>
      <c r="Q52" s="160">
        <v>0</v>
      </c>
      <c r="R52" s="160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219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80" customFormat="1" ht="24.75" hidden="1" customHeight="1" outlineLevel="1">
      <c r="A55" s="1"/>
      <c r="B55" s="443"/>
      <c r="C55" s="279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80" customFormat="1" ht="24.75" hidden="1" customHeight="1" outlineLevel="1">
      <c r="A56" s="1"/>
      <c r="B56" s="443"/>
      <c r="C56" s="279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80" customFormat="1" ht="24.75" hidden="1" customHeight="1" outlineLevel="1">
      <c r="A57" s="1"/>
      <c r="B57" s="443"/>
      <c r="C57" s="279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80" customFormat="1" ht="24.75" hidden="1" customHeight="1" outlineLevel="1">
      <c r="A58" s="1"/>
      <c r="B58" s="443"/>
      <c r="C58" s="279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80" customFormat="1" ht="24.75" hidden="1" customHeight="1" outlineLevel="1">
      <c r="A59" s="1"/>
      <c r="B59" s="443"/>
      <c r="C59" s="279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80" customFormat="1" ht="24.75" hidden="1" customHeight="1" outlineLevel="1">
      <c r="A60" s="1"/>
      <c r="B60" s="443"/>
      <c r="C60" s="279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Thai Containers Flexible Packaging Co.,Ltd. : TCFP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284">
        <f t="shared" ref="G66:AK66" si="41">IFERROR(G6*1000/G$36,0)</f>
        <v>0</v>
      </c>
      <c r="H66" s="285">
        <f t="shared" si="41"/>
        <v>0</v>
      </c>
      <c r="I66" s="285">
        <f t="shared" si="41"/>
        <v>0</v>
      </c>
      <c r="J66" s="285">
        <f t="shared" si="41"/>
        <v>0</v>
      </c>
      <c r="K66" s="285">
        <f t="shared" si="41"/>
        <v>0</v>
      </c>
      <c r="L66" s="285">
        <f t="shared" si="41"/>
        <v>0</v>
      </c>
      <c r="M66" s="285">
        <f t="shared" si="41"/>
        <v>0</v>
      </c>
      <c r="N66" s="285">
        <f t="shared" si="41"/>
        <v>0</v>
      </c>
      <c r="O66" s="285">
        <f t="shared" si="41"/>
        <v>0</v>
      </c>
      <c r="P66" s="285">
        <f t="shared" si="41"/>
        <v>0</v>
      </c>
      <c r="Q66" s="285">
        <f t="shared" si="41"/>
        <v>0</v>
      </c>
      <c r="R66" s="285">
        <f t="shared" si="41"/>
        <v>0</v>
      </c>
      <c r="S66" s="286">
        <f t="shared" si="41"/>
        <v>0</v>
      </c>
      <c r="T66" s="287">
        <f t="shared" si="41"/>
        <v>0</v>
      </c>
      <c r="U66" s="287">
        <f t="shared" si="41"/>
        <v>0</v>
      </c>
      <c r="V66" s="287">
        <f t="shared" si="41"/>
        <v>0</v>
      </c>
      <c r="W66" s="287">
        <f t="shared" si="41"/>
        <v>0</v>
      </c>
      <c r="X66" s="287">
        <f t="shared" si="41"/>
        <v>0</v>
      </c>
      <c r="Y66" s="287">
        <f t="shared" si="41"/>
        <v>0</v>
      </c>
      <c r="Z66" s="287">
        <f t="shared" si="41"/>
        <v>0</v>
      </c>
      <c r="AA66" s="287">
        <f t="shared" si="41"/>
        <v>0</v>
      </c>
      <c r="AB66" s="287">
        <f t="shared" si="41"/>
        <v>0</v>
      </c>
      <c r="AC66" s="287">
        <f t="shared" si="41"/>
        <v>0</v>
      </c>
      <c r="AD66" s="288">
        <f t="shared" si="41"/>
        <v>0</v>
      </c>
      <c r="AE66" s="289">
        <f t="shared" si="41"/>
        <v>0</v>
      </c>
      <c r="AF66" s="289">
        <f t="shared" si="41"/>
        <v>0</v>
      </c>
      <c r="AG66" s="289">
        <f t="shared" si="41"/>
        <v>0</v>
      </c>
      <c r="AH66" s="289">
        <f t="shared" si="41"/>
        <v>0</v>
      </c>
      <c r="AI66" s="289">
        <f t="shared" si="41"/>
        <v>0</v>
      </c>
      <c r="AJ66" s="289">
        <f t="shared" si="41"/>
        <v>0</v>
      </c>
      <c r="AK66" s="289">
        <f t="shared" si="41"/>
        <v>0</v>
      </c>
    </row>
    <row r="67" spans="1:37" ht="24" customHeight="1">
      <c r="A67" s="166" t="s">
        <v>132</v>
      </c>
      <c r="B67" s="444" t="s">
        <v>132</v>
      </c>
      <c r="C67" s="33" t="str">
        <f t="shared" si="40"/>
        <v>Normal Sales Discounts</v>
      </c>
      <c r="D67" s="34"/>
      <c r="E67" s="34"/>
      <c r="F67" s="35"/>
      <c r="G67" s="284">
        <f t="shared" ref="G67:AK67" si="42">IFERROR(G7*1000/G$36,0)</f>
        <v>0</v>
      </c>
      <c r="H67" s="285">
        <f t="shared" si="42"/>
        <v>0</v>
      </c>
      <c r="I67" s="285">
        <f t="shared" si="42"/>
        <v>0</v>
      </c>
      <c r="J67" s="285">
        <f t="shared" si="42"/>
        <v>0</v>
      </c>
      <c r="K67" s="285">
        <f t="shared" si="42"/>
        <v>0</v>
      </c>
      <c r="L67" s="285">
        <f t="shared" si="42"/>
        <v>0</v>
      </c>
      <c r="M67" s="285">
        <f t="shared" si="42"/>
        <v>0</v>
      </c>
      <c r="N67" s="285">
        <f t="shared" si="42"/>
        <v>0</v>
      </c>
      <c r="O67" s="285">
        <f t="shared" si="42"/>
        <v>0</v>
      </c>
      <c r="P67" s="285">
        <f t="shared" si="42"/>
        <v>0</v>
      </c>
      <c r="Q67" s="285">
        <f t="shared" si="42"/>
        <v>0</v>
      </c>
      <c r="R67" s="285">
        <f t="shared" si="42"/>
        <v>0</v>
      </c>
      <c r="S67" s="286">
        <f t="shared" si="42"/>
        <v>0</v>
      </c>
      <c r="T67" s="287">
        <f t="shared" si="42"/>
        <v>0</v>
      </c>
      <c r="U67" s="287">
        <f t="shared" si="42"/>
        <v>0</v>
      </c>
      <c r="V67" s="287">
        <f t="shared" si="42"/>
        <v>0</v>
      </c>
      <c r="W67" s="287">
        <f t="shared" si="42"/>
        <v>0</v>
      </c>
      <c r="X67" s="287">
        <f t="shared" si="42"/>
        <v>0</v>
      </c>
      <c r="Y67" s="287">
        <f t="shared" si="42"/>
        <v>0</v>
      </c>
      <c r="Z67" s="287">
        <f t="shared" si="42"/>
        <v>0</v>
      </c>
      <c r="AA67" s="287">
        <f t="shared" si="42"/>
        <v>0</v>
      </c>
      <c r="AB67" s="287">
        <f t="shared" si="42"/>
        <v>0</v>
      </c>
      <c r="AC67" s="287">
        <f t="shared" si="42"/>
        <v>0</v>
      </c>
      <c r="AD67" s="288">
        <f t="shared" si="42"/>
        <v>0</v>
      </c>
      <c r="AE67" s="289">
        <f t="shared" si="42"/>
        <v>0</v>
      </c>
      <c r="AF67" s="289">
        <f t="shared" si="42"/>
        <v>0</v>
      </c>
      <c r="AG67" s="289">
        <f t="shared" si="42"/>
        <v>0</v>
      </c>
      <c r="AH67" s="289">
        <f t="shared" si="42"/>
        <v>0</v>
      </c>
      <c r="AI67" s="289">
        <f t="shared" si="42"/>
        <v>0</v>
      </c>
      <c r="AJ67" s="289">
        <f t="shared" si="42"/>
        <v>0</v>
      </c>
      <c r="AK67" s="289">
        <f t="shared" si="42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40"/>
        <v>Special Sales Discounts</v>
      </c>
      <c r="D68" s="34"/>
      <c r="E68" s="34"/>
      <c r="F68" s="35"/>
      <c r="G68" s="284">
        <f t="shared" ref="G68:AK68" si="43">IFERROR(G8*1000/G$36,0)</f>
        <v>0</v>
      </c>
      <c r="H68" s="285">
        <f t="shared" si="43"/>
        <v>0</v>
      </c>
      <c r="I68" s="285">
        <f t="shared" si="43"/>
        <v>0</v>
      </c>
      <c r="J68" s="285">
        <f t="shared" si="43"/>
        <v>0</v>
      </c>
      <c r="K68" s="285">
        <f t="shared" si="43"/>
        <v>0</v>
      </c>
      <c r="L68" s="285">
        <f t="shared" si="43"/>
        <v>0</v>
      </c>
      <c r="M68" s="285">
        <f t="shared" si="43"/>
        <v>0</v>
      </c>
      <c r="N68" s="285">
        <f t="shared" si="43"/>
        <v>0</v>
      </c>
      <c r="O68" s="285">
        <f t="shared" si="43"/>
        <v>0</v>
      </c>
      <c r="P68" s="285">
        <f t="shared" si="43"/>
        <v>0</v>
      </c>
      <c r="Q68" s="285">
        <f t="shared" si="43"/>
        <v>0</v>
      </c>
      <c r="R68" s="285">
        <f t="shared" si="43"/>
        <v>0</v>
      </c>
      <c r="S68" s="286">
        <f t="shared" si="43"/>
        <v>0</v>
      </c>
      <c r="T68" s="287">
        <f t="shared" si="43"/>
        <v>0</v>
      </c>
      <c r="U68" s="287">
        <f t="shared" si="43"/>
        <v>0</v>
      </c>
      <c r="V68" s="287">
        <f t="shared" si="43"/>
        <v>0</v>
      </c>
      <c r="W68" s="287">
        <f t="shared" si="43"/>
        <v>0</v>
      </c>
      <c r="X68" s="287">
        <f t="shared" si="43"/>
        <v>0</v>
      </c>
      <c r="Y68" s="287">
        <f t="shared" si="43"/>
        <v>0</v>
      </c>
      <c r="Z68" s="287">
        <f t="shared" si="43"/>
        <v>0</v>
      </c>
      <c r="AA68" s="287">
        <f t="shared" si="43"/>
        <v>0</v>
      </c>
      <c r="AB68" s="287">
        <f t="shared" si="43"/>
        <v>0</v>
      </c>
      <c r="AC68" s="287">
        <f t="shared" si="43"/>
        <v>0</v>
      </c>
      <c r="AD68" s="288">
        <f t="shared" si="43"/>
        <v>0</v>
      </c>
      <c r="AE68" s="289">
        <f t="shared" si="43"/>
        <v>0</v>
      </c>
      <c r="AF68" s="289">
        <f t="shared" si="43"/>
        <v>0</v>
      </c>
      <c r="AG68" s="289">
        <f t="shared" si="43"/>
        <v>0</v>
      </c>
      <c r="AH68" s="289">
        <f t="shared" si="43"/>
        <v>0</v>
      </c>
      <c r="AI68" s="289">
        <f t="shared" si="43"/>
        <v>0</v>
      </c>
      <c r="AJ68" s="289">
        <f t="shared" si="43"/>
        <v>0</v>
      </c>
      <c r="AK68" s="289">
        <f t="shared" si="43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40"/>
        <v>Cash Discounts</v>
      </c>
      <c r="D69" s="34"/>
      <c r="E69" s="34"/>
      <c r="F69" s="35"/>
      <c r="G69" s="284">
        <f t="shared" ref="G69:AK69" si="44">IFERROR(G9*1000/G$36,0)</f>
        <v>0</v>
      </c>
      <c r="H69" s="285">
        <f t="shared" si="44"/>
        <v>0</v>
      </c>
      <c r="I69" s="285">
        <f t="shared" si="44"/>
        <v>0</v>
      </c>
      <c r="J69" s="285">
        <f t="shared" si="44"/>
        <v>0</v>
      </c>
      <c r="K69" s="285">
        <f t="shared" si="44"/>
        <v>0</v>
      </c>
      <c r="L69" s="285">
        <f t="shared" si="44"/>
        <v>0</v>
      </c>
      <c r="M69" s="285">
        <f t="shared" si="44"/>
        <v>0</v>
      </c>
      <c r="N69" s="285">
        <f t="shared" si="44"/>
        <v>0</v>
      </c>
      <c r="O69" s="285">
        <f t="shared" si="44"/>
        <v>0</v>
      </c>
      <c r="P69" s="285">
        <f t="shared" si="44"/>
        <v>0</v>
      </c>
      <c r="Q69" s="285">
        <f t="shared" si="44"/>
        <v>0</v>
      </c>
      <c r="R69" s="285">
        <f t="shared" si="44"/>
        <v>0</v>
      </c>
      <c r="S69" s="286">
        <f t="shared" si="44"/>
        <v>0</v>
      </c>
      <c r="T69" s="287">
        <f t="shared" si="44"/>
        <v>0</v>
      </c>
      <c r="U69" s="287">
        <f t="shared" si="44"/>
        <v>0</v>
      </c>
      <c r="V69" s="287">
        <f t="shared" si="44"/>
        <v>0</v>
      </c>
      <c r="W69" s="287">
        <f t="shared" si="44"/>
        <v>0</v>
      </c>
      <c r="X69" s="287">
        <f t="shared" si="44"/>
        <v>0</v>
      </c>
      <c r="Y69" s="287">
        <f t="shared" si="44"/>
        <v>0</v>
      </c>
      <c r="Z69" s="287">
        <f t="shared" si="44"/>
        <v>0</v>
      </c>
      <c r="AA69" s="287">
        <f t="shared" si="44"/>
        <v>0</v>
      </c>
      <c r="AB69" s="287">
        <f t="shared" si="44"/>
        <v>0</v>
      </c>
      <c r="AC69" s="287">
        <f t="shared" si="44"/>
        <v>0</v>
      </c>
      <c r="AD69" s="288">
        <f t="shared" si="44"/>
        <v>0</v>
      </c>
      <c r="AE69" s="289">
        <f t="shared" si="44"/>
        <v>0</v>
      </c>
      <c r="AF69" s="289">
        <f t="shared" si="44"/>
        <v>0</v>
      </c>
      <c r="AG69" s="289">
        <f t="shared" si="44"/>
        <v>0</v>
      </c>
      <c r="AH69" s="289">
        <f t="shared" si="44"/>
        <v>0</v>
      </c>
      <c r="AI69" s="289">
        <f t="shared" si="44"/>
        <v>0</v>
      </c>
      <c r="AJ69" s="289">
        <f t="shared" si="44"/>
        <v>0</v>
      </c>
      <c r="AK69" s="289">
        <f t="shared" si="44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40"/>
        <v>Freight Income</v>
      </c>
      <c r="D70" s="34"/>
      <c r="E70" s="34"/>
      <c r="F70" s="35"/>
      <c r="G70" s="290">
        <f t="shared" ref="G70:AK70" si="45">IFERROR(G10*1000/G$36,0)</f>
        <v>0</v>
      </c>
      <c r="H70" s="291">
        <f t="shared" si="45"/>
        <v>0</v>
      </c>
      <c r="I70" s="291">
        <f t="shared" si="45"/>
        <v>0</v>
      </c>
      <c r="J70" s="291">
        <f t="shared" si="45"/>
        <v>0</v>
      </c>
      <c r="K70" s="291">
        <f t="shared" si="45"/>
        <v>0</v>
      </c>
      <c r="L70" s="291">
        <f t="shared" si="45"/>
        <v>0</v>
      </c>
      <c r="M70" s="291">
        <f t="shared" si="45"/>
        <v>0</v>
      </c>
      <c r="N70" s="291">
        <f t="shared" si="45"/>
        <v>0</v>
      </c>
      <c r="O70" s="291">
        <f t="shared" si="45"/>
        <v>0</v>
      </c>
      <c r="P70" s="291">
        <f t="shared" si="45"/>
        <v>0</v>
      </c>
      <c r="Q70" s="291">
        <f t="shared" si="45"/>
        <v>0</v>
      </c>
      <c r="R70" s="291">
        <f t="shared" si="45"/>
        <v>0</v>
      </c>
      <c r="S70" s="292">
        <f t="shared" si="45"/>
        <v>0</v>
      </c>
      <c r="T70" s="293">
        <f t="shared" si="45"/>
        <v>0</v>
      </c>
      <c r="U70" s="293">
        <f t="shared" si="45"/>
        <v>0</v>
      </c>
      <c r="V70" s="293">
        <f t="shared" si="45"/>
        <v>0</v>
      </c>
      <c r="W70" s="293">
        <f t="shared" si="45"/>
        <v>0</v>
      </c>
      <c r="X70" s="293">
        <f t="shared" si="45"/>
        <v>0</v>
      </c>
      <c r="Y70" s="293">
        <f t="shared" si="45"/>
        <v>0</v>
      </c>
      <c r="Z70" s="293">
        <f t="shared" si="45"/>
        <v>0</v>
      </c>
      <c r="AA70" s="293">
        <f t="shared" si="45"/>
        <v>0</v>
      </c>
      <c r="AB70" s="293">
        <f t="shared" si="45"/>
        <v>0</v>
      </c>
      <c r="AC70" s="293">
        <f t="shared" si="45"/>
        <v>0</v>
      </c>
      <c r="AD70" s="294">
        <f t="shared" si="45"/>
        <v>0</v>
      </c>
      <c r="AE70" s="295">
        <f t="shared" si="45"/>
        <v>0</v>
      </c>
      <c r="AF70" s="295">
        <f t="shared" si="45"/>
        <v>0</v>
      </c>
      <c r="AG70" s="295">
        <f t="shared" si="45"/>
        <v>0</v>
      </c>
      <c r="AH70" s="295">
        <f t="shared" si="45"/>
        <v>0</v>
      </c>
      <c r="AI70" s="295">
        <f t="shared" si="45"/>
        <v>0</v>
      </c>
      <c r="AJ70" s="295">
        <f t="shared" si="45"/>
        <v>0</v>
      </c>
      <c r="AK70" s="295">
        <f t="shared" si="45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40"/>
        <v>Revenue from Sales</v>
      </c>
      <c r="D71" s="34"/>
      <c r="E71" s="34"/>
      <c r="F71" s="35"/>
      <c r="G71" s="284">
        <f t="shared" ref="G71:AK71" si="46">IFERROR(G11*1000/G$36,0)</f>
        <v>0</v>
      </c>
      <c r="H71" s="285">
        <f t="shared" si="46"/>
        <v>0</v>
      </c>
      <c r="I71" s="285">
        <f t="shared" si="46"/>
        <v>0</v>
      </c>
      <c r="J71" s="285">
        <f t="shared" si="46"/>
        <v>0</v>
      </c>
      <c r="K71" s="285">
        <f t="shared" si="46"/>
        <v>0</v>
      </c>
      <c r="L71" s="285">
        <f t="shared" si="46"/>
        <v>0</v>
      </c>
      <c r="M71" s="285">
        <f t="shared" si="46"/>
        <v>0</v>
      </c>
      <c r="N71" s="285">
        <f t="shared" si="46"/>
        <v>0</v>
      </c>
      <c r="O71" s="285">
        <f t="shared" si="46"/>
        <v>0</v>
      </c>
      <c r="P71" s="285">
        <f t="shared" si="46"/>
        <v>0</v>
      </c>
      <c r="Q71" s="285">
        <f t="shared" si="46"/>
        <v>0</v>
      </c>
      <c r="R71" s="285">
        <f t="shared" si="46"/>
        <v>0</v>
      </c>
      <c r="S71" s="286">
        <f t="shared" si="46"/>
        <v>0</v>
      </c>
      <c r="T71" s="287">
        <f t="shared" si="46"/>
        <v>0</v>
      </c>
      <c r="U71" s="287">
        <f t="shared" si="46"/>
        <v>0</v>
      </c>
      <c r="V71" s="287">
        <f t="shared" si="46"/>
        <v>0</v>
      </c>
      <c r="W71" s="287">
        <f t="shared" si="46"/>
        <v>0</v>
      </c>
      <c r="X71" s="287">
        <f t="shared" si="46"/>
        <v>0</v>
      </c>
      <c r="Y71" s="287">
        <f t="shared" si="46"/>
        <v>0</v>
      </c>
      <c r="Z71" s="287">
        <f t="shared" si="46"/>
        <v>0</v>
      </c>
      <c r="AA71" s="287">
        <f t="shared" si="46"/>
        <v>0</v>
      </c>
      <c r="AB71" s="287">
        <f t="shared" si="46"/>
        <v>0</v>
      </c>
      <c r="AC71" s="287">
        <f t="shared" si="46"/>
        <v>0</v>
      </c>
      <c r="AD71" s="288">
        <f t="shared" si="46"/>
        <v>0</v>
      </c>
      <c r="AE71" s="289">
        <f t="shared" si="46"/>
        <v>0</v>
      </c>
      <c r="AF71" s="289">
        <f t="shared" si="46"/>
        <v>0</v>
      </c>
      <c r="AG71" s="289">
        <f t="shared" si="46"/>
        <v>0</v>
      </c>
      <c r="AH71" s="289">
        <f t="shared" si="46"/>
        <v>0</v>
      </c>
      <c r="AI71" s="289">
        <f t="shared" si="46"/>
        <v>0</v>
      </c>
      <c r="AJ71" s="289">
        <f t="shared" si="46"/>
        <v>0</v>
      </c>
      <c r="AK71" s="289">
        <f t="shared" si="46"/>
        <v>0</v>
      </c>
    </row>
    <row r="72" spans="1:37" ht="24" customHeight="1">
      <c r="A72" s="166" t="s">
        <v>137</v>
      </c>
      <c r="B72" s="444" t="s">
        <v>137</v>
      </c>
      <c r="C72" s="33" t="str">
        <f t="shared" si="40"/>
        <v>Direct Selling and Delivery Expenses</v>
      </c>
      <c r="D72" s="34"/>
      <c r="E72" s="34"/>
      <c r="F72" s="35"/>
      <c r="G72" s="290">
        <f t="shared" ref="G72:AK72" si="47">IFERROR(G12*1000/G$36,0)</f>
        <v>0</v>
      </c>
      <c r="H72" s="291">
        <f t="shared" si="47"/>
        <v>0</v>
      </c>
      <c r="I72" s="291">
        <f t="shared" si="47"/>
        <v>0</v>
      </c>
      <c r="J72" s="291">
        <f t="shared" si="47"/>
        <v>0</v>
      </c>
      <c r="K72" s="291">
        <f t="shared" si="47"/>
        <v>0</v>
      </c>
      <c r="L72" s="291">
        <f t="shared" si="47"/>
        <v>0</v>
      </c>
      <c r="M72" s="291">
        <f t="shared" si="47"/>
        <v>0</v>
      </c>
      <c r="N72" s="291">
        <f t="shared" si="47"/>
        <v>0</v>
      </c>
      <c r="O72" s="291">
        <f t="shared" si="47"/>
        <v>0</v>
      </c>
      <c r="P72" s="291">
        <f t="shared" si="47"/>
        <v>0</v>
      </c>
      <c r="Q72" s="291">
        <f t="shared" si="47"/>
        <v>0</v>
      </c>
      <c r="R72" s="291">
        <f t="shared" si="47"/>
        <v>0</v>
      </c>
      <c r="S72" s="292">
        <f t="shared" si="47"/>
        <v>0</v>
      </c>
      <c r="T72" s="293">
        <f t="shared" si="47"/>
        <v>0</v>
      </c>
      <c r="U72" s="293">
        <f t="shared" si="47"/>
        <v>0</v>
      </c>
      <c r="V72" s="293">
        <f t="shared" si="47"/>
        <v>0</v>
      </c>
      <c r="W72" s="293">
        <f t="shared" si="47"/>
        <v>0</v>
      </c>
      <c r="X72" s="293">
        <f t="shared" si="47"/>
        <v>0</v>
      </c>
      <c r="Y72" s="293">
        <f t="shared" si="47"/>
        <v>0</v>
      </c>
      <c r="Z72" s="293">
        <f t="shared" si="47"/>
        <v>0</v>
      </c>
      <c r="AA72" s="293">
        <f t="shared" si="47"/>
        <v>0</v>
      </c>
      <c r="AB72" s="293">
        <f t="shared" si="47"/>
        <v>0</v>
      </c>
      <c r="AC72" s="293">
        <f t="shared" si="47"/>
        <v>0</v>
      </c>
      <c r="AD72" s="294">
        <f t="shared" si="47"/>
        <v>0</v>
      </c>
      <c r="AE72" s="295">
        <f t="shared" si="47"/>
        <v>0</v>
      </c>
      <c r="AF72" s="295">
        <f t="shared" si="47"/>
        <v>0</v>
      </c>
      <c r="AG72" s="295">
        <f t="shared" si="47"/>
        <v>0</v>
      </c>
      <c r="AH72" s="295">
        <f t="shared" si="47"/>
        <v>0</v>
      </c>
      <c r="AI72" s="295">
        <f t="shared" si="47"/>
        <v>0</v>
      </c>
      <c r="AJ72" s="295">
        <f t="shared" si="47"/>
        <v>0</v>
      </c>
      <c r="AK72" s="295">
        <f t="shared" si="47"/>
        <v>0</v>
      </c>
    </row>
    <row r="73" spans="1:37" ht="24" customHeight="1">
      <c r="A73" s="166" t="s">
        <v>138</v>
      </c>
      <c r="B73" s="444" t="s">
        <v>138</v>
      </c>
      <c r="C73" s="49" t="str">
        <f t="shared" si="40"/>
        <v>Net Revenue from Sales</v>
      </c>
      <c r="D73" s="34"/>
      <c r="E73" s="34"/>
      <c r="F73" s="35"/>
      <c r="G73" s="284">
        <f t="shared" ref="G73:AK73" si="48">IFERROR(G13*1000/G$36,0)</f>
        <v>0</v>
      </c>
      <c r="H73" s="285">
        <f t="shared" si="48"/>
        <v>0</v>
      </c>
      <c r="I73" s="285">
        <f t="shared" si="48"/>
        <v>0</v>
      </c>
      <c r="J73" s="285">
        <f t="shared" si="48"/>
        <v>0</v>
      </c>
      <c r="K73" s="285">
        <f t="shared" si="48"/>
        <v>0</v>
      </c>
      <c r="L73" s="285">
        <f t="shared" si="48"/>
        <v>0</v>
      </c>
      <c r="M73" s="285">
        <f t="shared" si="48"/>
        <v>0</v>
      </c>
      <c r="N73" s="285">
        <f t="shared" si="48"/>
        <v>0</v>
      </c>
      <c r="O73" s="285">
        <f t="shared" si="48"/>
        <v>0</v>
      </c>
      <c r="P73" s="285">
        <f t="shared" si="48"/>
        <v>0</v>
      </c>
      <c r="Q73" s="285">
        <f t="shared" si="48"/>
        <v>0</v>
      </c>
      <c r="R73" s="285">
        <f t="shared" si="48"/>
        <v>0</v>
      </c>
      <c r="S73" s="286">
        <f t="shared" si="48"/>
        <v>0</v>
      </c>
      <c r="T73" s="287">
        <f t="shared" si="48"/>
        <v>0</v>
      </c>
      <c r="U73" s="287">
        <f t="shared" si="48"/>
        <v>0</v>
      </c>
      <c r="V73" s="287">
        <f t="shared" si="48"/>
        <v>0</v>
      </c>
      <c r="W73" s="287">
        <f t="shared" si="48"/>
        <v>0</v>
      </c>
      <c r="X73" s="287">
        <f t="shared" si="48"/>
        <v>0</v>
      </c>
      <c r="Y73" s="287">
        <f t="shared" si="48"/>
        <v>0</v>
      </c>
      <c r="Z73" s="287">
        <f t="shared" si="48"/>
        <v>0</v>
      </c>
      <c r="AA73" s="287">
        <f t="shared" si="48"/>
        <v>0</v>
      </c>
      <c r="AB73" s="287">
        <f t="shared" si="48"/>
        <v>0</v>
      </c>
      <c r="AC73" s="287">
        <f t="shared" si="48"/>
        <v>0</v>
      </c>
      <c r="AD73" s="288">
        <f t="shared" si="48"/>
        <v>0</v>
      </c>
      <c r="AE73" s="289">
        <f t="shared" si="48"/>
        <v>0</v>
      </c>
      <c r="AF73" s="289">
        <f t="shared" si="48"/>
        <v>0</v>
      </c>
      <c r="AG73" s="289">
        <f t="shared" si="48"/>
        <v>0</v>
      </c>
      <c r="AH73" s="289">
        <f t="shared" si="48"/>
        <v>0</v>
      </c>
      <c r="AI73" s="289">
        <f t="shared" si="48"/>
        <v>0</v>
      </c>
      <c r="AJ73" s="289">
        <f t="shared" si="48"/>
        <v>0</v>
      </c>
      <c r="AK73" s="289">
        <f t="shared" si="48"/>
        <v>0</v>
      </c>
    </row>
    <row r="74" spans="1:37" ht="24" customHeight="1">
      <c r="A74" s="166" t="s">
        <v>139</v>
      </c>
      <c r="B74" s="444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290">
        <f t="shared" ref="G74:AK74" si="49">IFERROR(G14*1000/G$36,0)</f>
        <v>0</v>
      </c>
      <c r="H74" s="291">
        <f t="shared" si="49"/>
        <v>0</v>
      </c>
      <c r="I74" s="291">
        <f t="shared" si="49"/>
        <v>0</v>
      </c>
      <c r="J74" s="291">
        <f t="shared" si="49"/>
        <v>0</v>
      </c>
      <c r="K74" s="291">
        <f t="shared" si="49"/>
        <v>0</v>
      </c>
      <c r="L74" s="291">
        <f t="shared" si="49"/>
        <v>0</v>
      </c>
      <c r="M74" s="291">
        <f t="shared" si="49"/>
        <v>0</v>
      </c>
      <c r="N74" s="291">
        <f t="shared" si="49"/>
        <v>0</v>
      </c>
      <c r="O74" s="291">
        <f t="shared" si="49"/>
        <v>0</v>
      </c>
      <c r="P74" s="291">
        <f t="shared" si="49"/>
        <v>0</v>
      </c>
      <c r="Q74" s="291">
        <f t="shared" si="49"/>
        <v>0</v>
      </c>
      <c r="R74" s="291">
        <f t="shared" si="49"/>
        <v>0</v>
      </c>
      <c r="S74" s="292">
        <f t="shared" si="49"/>
        <v>0</v>
      </c>
      <c r="T74" s="293">
        <f t="shared" si="49"/>
        <v>0</v>
      </c>
      <c r="U74" s="293">
        <f t="shared" si="49"/>
        <v>0</v>
      </c>
      <c r="V74" s="293">
        <f t="shared" si="49"/>
        <v>0</v>
      </c>
      <c r="W74" s="293">
        <f t="shared" si="49"/>
        <v>0</v>
      </c>
      <c r="X74" s="293">
        <f t="shared" si="49"/>
        <v>0</v>
      </c>
      <c r="Y74" s="293">
        <f t="shared" si="49"/>
        <v>0</v>
      </c>
      <c r="Z74" s="293">
        <f t="shared" si="49"/>
        <v>0</v>
      </c>
      <c r="AA74" s="293">
        <f t="shared" si="49"/>
        <v>0</v>
      </c>
      <c r="AB74" s="293">
        <f t="shared" si="49"/>
        <v>0</v>
      </c>
      <c r="AC74" s="293">
        <f t="shared" si="49"/>
        <v>0</v>
      </c>
      <c r="AD74" s="294">
        <f t="shared" si="49"/>
        <v>0</v>
      </c>
      <c r="AE74" s="295">
        <f t="shared" si="49"/>
        <v>0</v>
      </c>
      <c r="AF74" s="295">
        <f t="shared" si="49"/>
        <v>0</v>
      </c>
      <c r="AG74" s="295">
        <f t="shared" si="49"/>
        <v>0</v>
      </c>
      <c r="AH74" s="295">
        <f t="shared" si="49"/>
        <v>0</v>
      </c>
      <c r="AI74" s="295">
        <f t="shared" si="49"/>
        <v>0</v>
      </c>
      <c r="AJ74" s="295">
        <f t="shared" si="49"/>
        <v>0</v>
      </c>
      <c r="AK74" s="295">
        <f t="shared" si="49"/>
        <v>0</v>
      </c>
    </row>
    <row r="75" spans="1:37" ht="24" customHeight="1">
      <c r="A75" s="166" t="s">
        <v>140</v>
      </c>
      <c r="B75" s="444" t="s">
        <v>140</v>
      </c>
      <c r="C75" s="49" t="str">
        <f t="shared" si="40"/>
        <v>Contribution at Standard Variable Cost</v>
      </c>
      <c r="D75" s="34"/>
      <c r="E75" s="34"/>
      <c r="F75" s="35"/>
      <c r="G75" s="284">
        <f t="shared" ref="G75:AK75" si="50">IFERROR(G15*1000/G$36,0)</f>
        <v>0</v>
      </c>
      <c r="H75" s="285">
        <f t="shared" si="50"/>
        <v>0</v>
      </c>
      <c r="I75" s="285">
        <f t="shared" si="50"/>
        <v>0</v>
      </c>
      <c r="J75" s="285">
        <f t="shared" si="50"/>
        <v>0</v>
      </c>
      <c r="K75" s="285">
        <f t="shared" si="50"/>
        <v>0</v>
      </c>
      <c r="L75" s="285">
        <f t="shared" si="50"/>
        <v>0</v>
      </c>
      <c r="M75" s="285">
        <f t="shared" si="50"/>
        <v>0</v>
      </c>
      <c r="N75" s="285">
        <f t="shared" si="50"/>
        <v>0</v>
      </c>
      <c r="O75" s="285">
        <f t="shared" si="50"/>
        <v>0</v>
      </c>
      <c r="P75" s="285">
        <f t="shared" si="50"/>
        <v>0</v>
      </c>
      <c r="Q75" s="285">
        <f t="shared" si="50"/>
        <v>0</v>
      </c>
      <c r="R75" s="285">
        <f t="shared" si="50"/>
        <v>0</v>
      </c>
      <c r="S75" s="286">
        <f t="shared" si="50"/>
        <v>0</v>
      </c>
      <c r="T75" s="287">
        <f t="shared" si="50"/>
        <v>0</v>
      </c>
      <c r="U75" s="287">
        <f t="shared" si="50"/>
        <v>0</v>
      </c>
      <c r="V75" s="287">
        <f t="shared" si="50"/>
        <v>0</v>
      </c>
      <c r="W75" s="287">
        <f t="shared" si="50"/>
        <v>0</v>
      </c>
      <c r="X75" s="287">
        <f t="shared" si="50"/>
        <v>0</v>
      </c>
      <c r="Y75" s="287">
        <f t="shared" si="50"/>
        <v>0</v>
      </c>
      <c r="Z75" s="287">
        <f t="shared" si="50"/>
        <v>0</v>
      </c>
      <c r="AA75" s="287">
        <f t="shared" si="50"/>
        <v>0</v>
      </c>
      <c r="AB75" s="287">
        <f t="shared" si="50"/>
        <v>0</v>
      </c>
      <c r="AC75" s="287">
        <f t="shared" si="50"/>
        <v>0</v>
      </c>
      <c r="AD75" s="288">
        <f t="shared" si="50"/>
        <v>0</v>
      </c>
      <c r="AE75" s="289">
        <f t="shared" si="50"/>
        <v>0</v>
      </c>
      <c r="AF75" s="289">
        <f t="shared" si="50"/>
        <v>0</v>
      </c>
      <c r="AG75" s="289">
        <f t="shared" si="50"/>
        <v>0</v>
      </c>
      <c r="AH75" s="289">
        <f t="shared" si="50"/>
        <v>0</v>
      </c>
      <c r="AI75" s="289">
        <f t="shared" si="50"/>
        <v>0</v>
      </c>
      <c r="AJ75" s="289">
        <f t="shared" si="50"/>
        <v>0</v>
      </c>
      <c r="AK75" s="289">
        <f t="shared" si="50"/>
        <v>0</v>
      </c>
    </row>
    <row r="76" spans="1:37" ht="24" customHeight="1">
      <c r="A76" s="166" t="s">
        <v>141</v>
      </c>
      <c r="B76" s="444" t="s">
        <v>141</v>
      </c>
      <c r="C76" s="33" t="str">
        <f t="shared" si="40"/>
        <v>Standard Cost Variance</v>
      </c>
      <c r="D76" s="34"/>
      <c r="E76" s="34"/>
      <c r="F76" s="35"/>
      <c r="G76" s="284">
        <f t="shared" ref="G76:AK76" si="51">IFERROR(G16*1000/G$36,0)</f>
        <v>0</v>
      </c>
      <c r="H76" s="285">
        <f t="shared" si="51"/>
        <v>0</v>
      </c>
      <c r="I76" s="285">
        <f t="shared" si="51"/>
        <v>0</v>
      </c>
      <c r="J76" s="285">
        <f t="shared" si="51"/>
        <v>0</v>
      </c>
      <c r="K76" s="285">
        <f t="shared" si="51"/>
        <v>0</v>
      </c>
      <c r="L76" s="285">
        <f t="shared" si="51"/>
        <v>0</v>
      </c>
      <c r="M76" s="285">
        <f t="shared" si="51"/>
        <v>0</v>
      </c>
      <c r="N76" s="285">
        <f t="shared" si="51"/>
        <v>0</v>
      </c>
      <c r="O76" s="285">
        <f t="shared" si="51"/>
        <v>0</v>
      </c>
      <c r="P76" s="285">
        <f t="shared" si="51"/>
        <v>0</v>
      </c>
      <c r="Q76" s="285">
        <f t="shared" si="51"/>
        <v>0</v>
      </c>
      <c r="R76" s="285">
        <f t="shared" si="51"/>
        <v>0</v>
      </c>
      <c r="S76" s="286">
        <f t="shared" si="51"/>
        <v>0</v>
      </c>
      <c r="T76" s="287">
        <f t="shared" si="51"/>
        <v>0</v>
      </c>
      <c r="U76" s="287">
        <f t="shared" si="51"/>
        <v>0</v>
      </c>
      <c r="V76" s="287">
        <f t="shared" si="51"/>
        <v>0</v>
      </c>
      <c r="W76" s="287">
        <f t="shared" si="51"/>
        <v>0</v>
      </c>
      <c r="X76" s="287">
        <f t="shared" si="51"/>
        <v>0</v>
      </c>
      <c r="Y76" s="287">
        <f t="shared" si="51"/>
        <v>0</v>
      </c>
      <c r="Z76" s="287">
        <f t="shared" si="51"/>
        <v>0</v>
      </c>
      <c r="AA76" s="287">
        <f t="shared" si="51"/>
        <v>0</v>
      </c>
      <c r="AB76" s="287">
        <f t="shared" si="51"/>
        <v>0</v>
      </c>
      <c r="AC76" s="287">
        <f t="shared" si="51"/>
        <v>0</v>
      </c>
      <c r="AD76" s="288">
        <f t="shared" si="51"/>
        <v>0</v>
      </c>
      <c r="AE76" s="289">
        <f t="shared" si="51"/>
        <v>0</v>
      </c>
      <c r="AF76" s="289">
        <f t="shared" si="51"/>
        <v>0</v>
      </c>
      <c r="AG76" s="289">
        <f t="shared" si="51"/>
        <v>0</v>
      </c>
      <c r="AH76" s="289">
        <f t="shared" si="51"/>
        <v>0</v>
      </c>
      <c r="AI76" s="289">
        <f t="shared" si="51"/>
        <v>0</v>
      </c>
      <c r="AJ76" s="289">
        <f t="shared" si="51"/>
        <v>0</v>
      </c>
      <c r="AK76" s="289">
        <f t="shared" si="51"/>
        <v>0</v>
      </c>
    </row>
    <row r="77" spans="1:37" ht="24" customHeight="1">
      <c r="A77" s="166" t="s">
        <v>142</v>
      </c>
      <c r="B77" s="444" t="s">
        <v>142</v>
      </c>
      <c r="C77" s="33" t="str">
        <f t="shared" si="40"/>
        <v>Actual Cost Variance</v>
      </c>
      <c r="D77" s="34"/>
      <c r="E77" s="34"/>
      <c r="F77" s="35"/>
      <c r="G77" s="290">
        <f t="shared" ref="G77:AK77" si="52">IFERROR(G17*1000/G$36,0)</f>
        <v>0</v>
      </c>
      <c r="H77" s="291">
        <f t="shared" si="52"/>
        <v>0</v>
      </c>
      <c r="I77" s="291">
        <f t="shared" si="52"/>
        <v>0</v>
      </c>
      <c r="J77" s="291">
        <f t="shared" si="52"/>
        <v>0</v>
      </c>
      <c r="K77" s="291">
        <f t="shared" si="52"/>
        <v>0</v>
      </c>
      <c r="L77" s="291">
        <f t="shared" si="52"/>
        <v>0</v>
      </c>
      <c r="M77" s="291">
        <f t="shared" si="52"/>
        <v>0</v>
      </c>
      <c r="N77" s="291">
        <f t="shared" si="52"/>
        <v>0</v>
      </c>
      <c r="O77" s="291">
        <f t="shared" si="52"/>
        <v>0</v>
      </c>
      <c r="P77" s="291">
        <f t="shared" si="52"/>
        <v>0</v>
      </c>
      <c r="Q77" s="291">
        <f t="shared" si="52"/>
        <v>0</v>
      </c>
      <c r="R77" s="291">
        <f t="shared" si="52"/>
        <v>0</v>
      </c>
      <c r="S77" s="292">
        <f t="shared" si="52"/>
        <v>0</v>
      </c>
      <c r="T77" s="293">
        <f t="shared" si="52"/>
        <v>0</v>
      </c>
      <c r="U77" s="293">
        <f t="shared" si="52"/>
        <v>0</v>
      </c>
      <c r="V77" s="293">
        <f t="shared" si="52"/>
        <v>0</v>
      </c>
      <c r="W77" s="293">
        <f t="shared" si="52"/>
        <v>0</v>
      </c>
      <c r="X77" s="293">
        <f t="shared" si="52"/>
        <v>0</v>
      </c>
      <c r="Y77" s="293">
        <f t="shared" si="52"/>
        <v>0</v>
      </c>
      <c r="Z77" s="293">
        <f t="shared" si="52"/>
        <v>0</v>
      </c>
      <c r="AA77" s="293">
        <f t="shared" si="52"/>
        <v>0</v>
      </c>
      <c r="AB77" s="293">
        <f t="shared" si="52"/>
        <v>0</v>
      </c>
      <c r="AC77" s="293">
        <f t="shared" si="52"/>
        <v>0</v>
      </c>
      <c r="AD77" s="294">
        <f t="shared" si="52"/>
        <v>0</v>
      </c>
      <c r="AE77" s="295">
        <f t="shared" si="52"/>
        <v>0</v>
      </c>
      <c r="AF77" s="295">
        <f t="shared" si="52"/>
        <v>0</v>
      </c>
      <c r="AG77" s="295">
        <f t="shared" si="52"/>
        <v>0</v>
      </c>
      <c r="AH77" s="295">
        <f t="shared" si="52"/>
        <v>0</v>
      </c>
      <c r="AI77" s="295">
        <f t="shared" si="52"/>
        <v>0</v>
      </c>
      <c r="AJ77" s="295">
        <f t="shared" si="52"/>
        <v>0</v>
      </c>
      <c r="AK77" s="295">
        <f t="shared" si="52"/>
        <v>0</v>
      </c>
    </row>
    <row r="78" spans="1:37" ht="24" customHeight="1">
      <c r="A78" s="166" t="s">
        <v>143</v>
      </c>
      <c r="B78" s="444" t="s">
        <v>143</v>
      </c>
      <c r="C78" s="49" t="str">
        <f t="shared" si="40"/>
        <v>Net Contribution</v>
      </c>
      <c r="D78" s="34"/>
      <c r="E78" s="34"/>
      <c r="F78" s="35"/>
      <c r="G78" s="296">
        <f t="shared" ref="G78:AK78" si="53">IFERROR(G18*1000/G$36,0)</f>
        <v>0</v>
      </c>
      <c r="H78" s="297">
        <f t="shared" si="53"/>
        <v>0</v>
      </c>
      <c r="I78" s="297">
        <f t="shared" si="53"/>
        <v>0</v>
      </c>
      <c r="J78" s="297">
        <f t="shared" si="53"/>
        <v>0</v>
      </c>
      <c r="K78" s="297">
        <f t="shared" si="53"/>
        <v>0</v>
      </c>
      <c r="L78" s="297">
        <f t="shared" si="53"/>
        <v>0</v>
      </c>
      <c r="M78" s="297">
        <f t="shared" si="53"/>
        <v>0</v>
      </c>
      <c r="N78" s="297">
        <f t="shared" si="53"/>
        <v>0</v>
      </c>
      <c r="O78" s="297">
        <f t="shared" si="53"/>
        <v>0</v>
      </c>
      <c r="P78" s="297">
        <f t="shared" si="53"/>
        <v>0</v>
      </c>
      <c r="Q78" s="297">
        <f t="shared" si="53"/>
        <v>0</v>
      </c>
      <c r="R78" s="297">
        <f t="shared" si="53"/>
        <v>0</v>
      </c>
      <c r="S78" s="286">
        <f t="shared" si="53"/>
        <v>0</v>
      </c>
      <c r="T78" s="287">
        <f t="shared" si="53"/>
        <v>0</v>
      </c>
      <c r="U78" s="287">
        <f t="shared" si="53"/>
        <v>0</v>
      </c>
      <c r="V78" s="287">
        <f t="shared" si="53"/>
        <v>0</v>
      </c>
      <c r="W78" s="287">
        <f t="shared" si="53"/>
        <v>0</v>
      </c>
      <c r="X78" s="287">
        <f t="shared" si="53"/>
        <v>0</v>
      </c>
      <c r="Y78" s="287">
        <f t="shared" si="53"/>
        <v>0</v>
      </c>
      <c r="Z78" s="287">
        <f t="shared" si="53"/>
        <v>0</v>
      </c>
      <c r="AA78" s="287">
        <f t="shared" si="53"/>
        <v>0</v>
      </c>
      <c r="AB78" s="287">
        <f t="shared" si="53"/>
        <v>0</v>
      </c>
      <c r="AC78" s="287">
        <f t="shared" si="53"/>
        <v>0</v>
      </c>
      <c r="AD78" s="288">
        <f t="shared" si="53"/>
        <v>0</v>
      </c>
      <c r="AE78" s="289">
        <f t="shared" si="53"/>
        <v>0</v>
      </c>
      <c r="AF78" s="289">
        <f t="shared" si="53"/>
        <v>0</v>
      </c>
      <c r="AG78" s="289">
        <f t="shared" si="53"/>
        <v>0</v>
      </c>
      <c r="AH78" s="289">
        <f t="shared" si="53"/>
        <v>0</v>
      </c>
      <c r="AI78" s="289">
        <f t="shared" si="53"/>
        <v>0</v>
      </c>
      <c r="AJ78" s="289">
        <f t="shared" si="53"/>
        <v>0</v>
      </c>
      <c r="AK78" s="289">
        <f t="shared" si="53"/>
        <v>0</v>
      </c>
    </row>
    <row r="79" spans="1:37" ht="24" customHeight="1">
      <c r="A79" s="166" t="s">
        <v>144</v>
      </c>
      <c r="B79" s="444" t="s">
        <v>144</v>
      </c>
      <c r="C79" s="33" t="str">
        <f t="shared" si="40"/>
        <v>Depreciation and Amortization</v>
      </c>
      <c r="D79" s="34"/>
      <c r="E79" s="34"/>
      <c r="F79" s="35"/>
      <c r="G79" s="284">
        <f t="shared" ref="G79:AK79" si="54">IFERROR(G19*1000/G$36,0)</f>
        <v>0</v>
      </c>
      <c r="H79" s="285">
        <f t="shared" si="54"/>
        <v>0</v>
      </c>
      <c r="I79" s="285">
        <f t="shared" si="54"/>
        <v>0</v>
      </c>
      <c r="J79" s="285">
        <f t="shared" si="54"/>
        <v>0</v>
      </c>
      <c r="K79" s="285">
        <f t="shared" si="54"/>
        <v>0</v>
      </c>
      <c r="L79" s="285">
        <f t="shared" si="54"/>
        <v>0</v>
      </c>
      <c r="M79" s="285">
        <f t="shared" si="54"/>
        <v>0</v>
      </c>
      <c r="N79" s="285">
        <f t="shared" si="54"/>
        <v>0</v>
      </c>
      <c r="O79" s="285">
        <f t="shared" si="54"/>
        <v>0</v>
      </c>
      <c r="P79" s="285">
        <f t="shared" si="54"/>
        <v>0</v>
      </c>
      <c r="Q79" s="285">
        <f t="shared" si="54"/>
        <v>0</v>
      </c>
      <c r="R79" s="285">
        <f t="shared" si="54"/>
        <v>0</v>
      </c>
      <c r="S79" s="286">
        <f t="shared" si="54"/>
        <v>0</v>
      </c>
      <c r="T79" s="287">
        <f t="shared" si="54"/>
        <v>0</v>
      </c>
      <c r="U79" s="287">
        <f t="shared" si="54"/>
        <v>0</v>
      </c>
      <c r="V79" s="287">
        <f t="shared" si="54"/>
        <v>0</v>
      </c>
      <c r="W79" s="287">
        <f t="shared" si="54"/>
        <v>0</v>
      </c>
      <c r="X79" s="287">
        <f t="shared" si="54"/>
        <v>0</v>
      </c>
      <c r="Y79" s="287">
        <f t="shared" si="54"/>
        <v>0</v>
      </c>
      <c r="Z79" s="287">
        <f t="shared" si="54"/>
        <v>0</v>
      </c>
      <c r="AA79" s="287">
        <f t="shared" si="54"/>
        <v>0</v>
      </c>
      <c r="AB79" s="287">
        <f t="shared" si="54"/>
        <v>0</v>
      </c>
      <c r="AC79" s="287">
        <f t="shared" si="54"/>
        <v>0</v>
      </c>
      <c r="AD79" s="288">
        <f t="shared" si="54"/>
        <v>0</v>
      </c>
      <c r="AE79" s="289">
        <f t="shared" si="54"/>
        <v>0</v>
      </c>
      <c r="AF79" s="289">
        <f t="shared" si="54"/>
        <v>0</v>
      </c>
      <c r="AG79" s="289">
        <f t="shared" si="54"/>
        <v>0</v>
      </c>
      <c r="AH79" s="289">
        <f t="shared" si="54"/>
        <v>0</v>
      </c>
      <c r="AI79" s="289">
        <f t="shared" si="54"/>
        <v>0</v>
      </c>
      <c r="AJ79" s="289">
        <f t="shared" si="54"/>
        <v>0</v>
      </c>
      <c r="AK79" s="289">
        <f t="shared" si="54"/>
        <v>0</v>
      </c>
    </row>
    <row r="80" spans="1:37" ht="24" customHeight="1">
      <c r="A80" s="166" t="s">
        <v>145</v>
      </c>
      <c r="B80" s="444" t="s">
        <v>145</v>
      </c>
      <c r="C80" s="33" t="str">
        <f t="shared" si="40"/>
        <v>Factory Overhead Expenses</v>
      </c>
      <c r="D80" s="34"/>
      <c r="E80" s="34"/>
      <c r="F80" s="35"/>
      <c r="G80" s="284">
        <f t="shared" ref="G80:AK80" si="55">IFERROR(G20*1000/G$36,0)</f>
        <v>0</v>
      </c>
      <c r="H80" s="285">
        <f t="shared" si="55"/>
        <v>0</v>
      </c>
      <c r="I80" s="285">
        <f t="shared" si="55"/>
        <v>0</v>
      </c>
      <c r="J80" s="285">
        <f t="shared" si="55"/>
        <v>0</v>
      </c>
      <c r="K80" s="285">
        <f t="shared" si="55"/>
        <v>0</v>
      </c>
      <c r="L80" s="285">
        <f t="shared" si="55"/>
        <v>0</v>
      </c>
      <c r="M80" s="285">
        <f t="shared" si="55"/>
        <v>0</v>
      </c>
      <c r="N80" s="285">
        <f t="shared" si="55"/>
        <v>0</v>
      </c>
      <c r="O80" s="285">
        <f t="shared" si="55"/>
        <v>0</v>
      </c>
      <c r="P80" s="285">
        <f t="shared" si="55"/>
        <v>0</v>
      </c>
      <c r="Q80" s="285">
        <f t="shared" si="55"/>
        <v>0</v>
      </c>
      <c r="R80" s="285">
        <f t="shared" si="55"/>
        <v>0</v>
      </c>
      <c r="S80" s="286">
        <f t="shared" si="55"/>
        <v>0</v>
      </c>
      <c r="T80" s="287">
        <f t="shared" si="55"/>
        <v>0</v>
      </c>
      <c r="U80" s="287">
        <f t="shared" si="55"/>
        <v>0</v>
      </c>
      <c r="V80" s="287">
        <f t="shared" si="55"/>
        <v>0</v>
      </c>
      <c r="W80" s="287">
        <f t="shared" si="55"/>
        <v>0</v>
      </c>
      <c r="X80" s="287">
        <f t="shared" si="55"/>
        <v>0</v>
      </c>
      <c r="Y80" s="287">
        <f t="shared" si="55"/>
        <v>0</v>
      </c>
      <c r="Z80" s="287">
        <f t="shared" si="55"/>
        <v>0</v>
      </c>
      <c r="AA80" s="287">
        <f t="shared" si="55"/>
        <v>0</v>
      </c>
      <c r="AB80" s="287">
        <f t="shared" si="55"/>
        <v>0</v>
      </c>
      <c r="AC80" s="287">
        <f t="shared" si="55"/>
        <v>0</v>
      </c>
      <c r="AD80" s="288">
        <f t="shared" si="55"/>
        <v>0</v>
      </c>
      <c r="AE80" s="289">
        <f t="shared" si="55"/>
        <v>0</v>
      </c>
      <c r="AF80" s="289">
        <f t="shared" si="55"/>
        <v>0</v>
      </c>
      <c r="AG80" s="289">
        <f t="shared" si="55"/>
        <v>0</v>
      </c>
      <c r="AH80" s="289">
        <f t="shared" si="55"/>
        <v>0</v>
      </c>
      <c r="AI80" s="289">
        <f t="shared" si="55"/>
        <v>0</v>
      </c>
      <c r="AJ80" s="289">
        <f t="shared" si="55"/>
        <v>0</v>
      </c>
      <c r="AK80" s="289">
        <f t="shared" si="55"/>
        <v>0</v>
      </c>
    </row>
    <row r="81" spans="1:37" ht="24" customHeight="1">
      <c r="A81" s="166" t="s">
        <v>146</v>
      </c>
      <c r="B81" s="444" t="s">
        <v>146</v>
      </c>
      <c r="C81" s="33" t="str">
        <f t="shared" si="40"/>
        <v>Factory Overhead Adjustment</v>
      </c>
      <c r="D81" s="34"/>
      <c r="E81" s="34"/>
      <c r="F81" s="35"/>
      <c r="G81" s="290">
        <f t="shared" ref="G81:AK81" si="56">IFERROR(G21*1000/G$36,0)</f>
        <v>0</v>
      </c>
      <c r="H81" s="291">
        <f t="shared" si="56"/>
        <v>0</v>
      </c>
      <c r="I81" s="291">
        <f t="shared" si="56"/>
        <v>0</v>
      </c>
      <c r="J81" s="291">
        <f t="shared" si="56"/>
        <v>0</v>
      </c>
      <c r="K81" s="291">
        <f t="shared" si="56"/>
        <v>0</v>
      </c>
      <c r="L81" s="291">
        <f t="shared" si="56"/>
        <v>0</v>
      </c>
      <c r="M81" s="291">
        <f t="shared" si="56"/>
        <v>0</v>
      </c>
      <c r="N81" s="291">
        <f t="shared" si="56"/>
        <v>0</v>
      </c>
      <c r="O81" s="291">
        <f t="shared" si="56"/>
        <v>0</v>
      </c>
      <c r="P81" s="291">
        <f t="shared" si="56"/>
        <v>0</v>
      </c>
      <c r="Q81" s="291">
        <f t="shared" si="56"/>
        <v>0</v>
      </c>
      <c r="R81" s="291">
        <f t="shared" si="56"/>
        <v>0</v>
      </c>
      <c r="S81" s="292">
        <f t="shared" si="56"/>
        <v>0</v>
      </c>
      <c r="T81" s="293">
        <f t="shared" si="56"/>
        <v>0</v>
      </c>
      <c r="U81" s="293">
        <f t="shared" si="56"/>
        <v>0</v>
      </c>
      <c r="V81" s="293">
        <f t="shared" si="56"/>
        <v>0</v>
      </c>
      <c r="W81" s="293">
        <f t="shared" si="56"/>
        <v>0</v>
      </c>
      <c r="X81" s="293">
        <f t="shared" si="56"/>
        <v>0</v>
      </c>
      <c r="Y81" s="293">
        <f t="shared" si="56"/>
        <v>0</v>
      </c>
      <c r="Z81" s="293">
        <f t="shared" si="56"/>
        <v>0</v>
      </c>
      <c r="AA81" s="293">
        <f t="shared" si="56"/>
        <v>0</v>
      </c>
      <c r="AB81" s="293">
        <f t="shared" si="56"/>
        <v>0</v>
      </c>
      <c r="AC81" s="293">
        <f t="shared" si="56"/>
        <v>0</v>
      </c>
      <c r="AD81" s="294">
        <f t="shared" si="56"/>
        <v>0</v>
      </c>
      <c r="AE81" s="295">
        <f t="shared" si="56"/>
        <v>0</v>
      </c>
      <c r="AF81" s="295">
        <f t="shared" si="56"/>
        <v>0</v>
      </c>
      <c r="AG81" s="295">
        <f t="shared" si="56"/>
        <v>0</v>
      </c>
      <c r="AH81" s="295">
        <f t="shared" si="56"/>
        <v>0</v>
      </c>
      <c r="AI81" s="295">
        <f t="shared" si="56"/>
        <v>0</v>
      </c>
      <c r="AJ81" s="295">
        <f t="shared" si="56"/>
        <v>0</v>
      </c>
      <c r="AK81" s="295">
        <f t="shared" si="56"/>
        <v>0</v>
      </c>
    </row>
    <row r="82" spans="1:37" ht="24" customHeight="1">
      <c r="A82" s="166" t="s">
        <v>147</v>
      </c>
      <c r="B82" s="444" t="s">
        <v>147</v>
      </c>
      <c r="C82" s="49" t="str">
        <f t="shared" si="40"/>
        <v>Gross Profit (Loss)</v>
      </c>
      <c r="D82" s="34"/>
      <c r="E82" s="34"/>
      <c r="F82" s="35"/>
      <c r="G82" s="284">
        <f t="shared" ref="G82:AK82" si="57">IFERROR(G22*1000/G$36,0)</f>
        <v>0</v>
      </c>
      <c r="H82" s="285">
        <f t="shared" si="57"/>
        <v>0</v>
      </c>
      <c r="I82" s="285">
        <f t="shared" si="57"/>
        <v>0</v>
      </c>
      <c r="J82" s="285">
        <f t="shared" si="57"/>
        <v>0</v>
      </c>
      <c r="K82" s="285">
        <f t="shared" si="57"/>
        <v>0</v>
      </c>
      <c r="L82" s="285">
        <f t="shared" si="57"/>
        <v>0</v>
      </c>
      <c r="M82" s="285">
        <f t="shared" si="57"/>
        <v>0</v>
      </c>
      <c r="N82" s="285">
        <f t="shared" si="57"/>
        <v>0</v>
      </c>
      <c r="O82" s="285">
        <f t="shared" si="57"/>
        <v>0</v>
      </c>
      <c r="P82" s="285">
        <f t="shared" si="57"/>
        <v>0</v>
      </c>
      <c r="Q82" s="285">
        <f t="shared" si="57"/>
        <v>0</v>
      </c>
      <c r="R82" s="285">
        <f t="shared" si="57"/>
        <v>0</v>
      </c>
      <c r="S82" s="286">
        <f t="shared" si="57"/>
        <v>0</v>
      </c>
      <c r="T82" s="287">
        <f t="shared" si="57"/>
        <v>0</v>
      </c>
      <c r="U82" s="287">
        <f t="shared" si="57"/>
        <v>0</v>
      </c>
      <c r="V82" s="287">
        <f t="shared" si="57"/>
        <v>0</v>
      </c>
      <c r="W82" s="287">
        <f t="shared" si="57"/>
        <v>0</v>
      </c>
      <c r="X82" s="287">
        <f t="shared" si="57"/>
        <v>0</v>
      </c>
      <c r="Y82" s="287">
        <f t="shared" si="57"/>
        <v>0</v>
      </c>
      <c r="Z82" s="287">
        <f t="shared" si="57"/>
        <v>0</v>
      </c>
      <c r="AA82" s="287">
        <f t="shared" si="57"/>
        <v>0</v>
      </c>
      <c r="AB82" s="287">
        <f t="shared" si="57"/>
        <v>0</v>
      </c>
      <c r="AC82" s="287">
        <f t="shared" si="57"/>
        <v>0</v>
      </c>
      <c r="AD82" s="288">
        <f t="shared" si="57"/>
        <v>0</v>
      </c>
      <c r="AE82" s="289">
        <f t="shared" si="57"/>
        <v>0</v>
      </c>
      <c r="AF82" s="289">
        <f t="shared" si="57"/>
        <v>0</v>
      </c>
      <c r="AG82" s="289">
        <f t="shared" si="57"/>
        <v>0</v>
      </c>
      <c r="AH82" s="289">
        <f t="shared" si="57"/>
        <v>0</v>
      </c>
      <c r="AI82" s="289">
        <f t="shared" si="57"/>
        <v>0</v>
      </c>
      <c r="AJ82" s="289">
        <f t="shared" si="57"/>
        <v>0</v>
      </c>
      <c r="AK82" s="289">
        <f t="shared" si="57"/>
        <v>0</v>
      </c>
    </row>
    <row r="83" spans="1:37" ht="24" customHeight="1">
      <c r="A83" s="166" t="s">
        <v>148</v>
      </c>
      <c r="B83" s="444" t="s">
        <v>148</v>
      </c>
      <c r="C83" s="33" t="str">
        <f t="shared" si="40"/>
        <v>Administrative Expenses - General</v>
      </c>
      <c r="D83" s="34"/>
      <c r="E83" s="34"/>
      <c r="F83" s="35"/>
      <c r="G83" s="284">
        <f t="shared" ref="G83:AK83" si="58">IFERROR(G23*1000/G$36,0)</f>
        <v>0</v>
      </c>
      <c r="H83" s="285">
        <f t="shared" si="58"/>
        <v>0</v>
      </c>
      <c r="I83" s="285">
        <f t="shared" si="58"/>
        <v>0</v>
      </c>
      <c r="J83" s="285">
        <f t="shared" si="58"/>
        <v>0</v>
      </c>
      <c r="K83" s="285">
        <f t="shared" si="58"/>
        <v>0</v>
      </c>
      <c r="L83" s="285">
        <f t="shared" si="58"/>
        <v>0</v>
      </c>
      <c r="M83" s="285">
        <f t="shared" si="58"/>
        <v>0</v>
      </c>
      <c r="N83" s="285">
        <f t="shared" si="58"/>
        <v>0</v>
      </c>
      <c r="O83" s="285">
        <f t="shared" si="58"/>
        <v>0</v>
      </c>
      <c r="P83" s="285">
        <f t="shared" si="58"/>
        <v>0</v>
      </c>
      <c r="Q83" s="285">
        <f t="shared" si="58"/>
        <v>0</v>
      </c>
      <c r="R83" s="285">
        <f t="shared" si="58"/>
        <v>0</v>
      </c>
      <c r="S83" s="286">
        <f t="shared" si="58"/>
        <v>0</v>
      </c>
      <c r="T83" s="287">
        <f t="shared" si="58"/>
        <v>0</v>
      </c>
      <c r="U83" s="287">
        <f t="shared" si="58"/>
        <v>0</v>
      </c>
      <c r="V83" s="287">
        <f t="shared" si="58"/>
        <v>0</v>
      </c>
      <c r="W83" s="287">
        <f t="shared" si="58"/>
        <v>0</v>
      </c>
      <c r="X83" s="287">
        <f t="shared" si="58"/>
        <v>0</v>
      </c>
      <c r="Y83" s="287">
        <f t="shared" si="58"/>
        <v>0</v>
      </c>
      <c r="Z83" s="287">
        <f t="shared" si="58"/>
        <v>0</v>
      </c>
      <c r="AA83" s="287">
        <f t="shared" si="58"/>
        <v>0</v>
      </c>
      <c r="AB83" s="287">
        <f t="shared" si="58"/>
        <v>0</v>
      </c>
      <c r="AC83" s="287">
        <f t="shared" si="58"/>
        <v>0</v>
      </c>
      <c r="AD83" s="288">
        <f t="shared" si="58"/>
        <v>0</v>
      </c>
      <c r="AE83" s="289">
        <f t="shared" si="58"/>
        <v>0</v>
      </c>
      <c r="AF83" s="289">
        <f t="shared" si="58"/>
        <v>0</v>
      </c>
      <c r="AG83" s="289">
        <f t="shared" si="58"/>
        <v>0</v>
      </c>
      <c r="AH83" s="289">
        <f t="shared" si="58"/>
        <v>0</v>
      </c>
      <c r="AI83" s="289">
        <f t="shared" si="58"/>
        <v>0</v>
      </c>
      <c r="AJ83" s="289">
        <f t="shared" si="58"/>
        <v>0</v>
      </c>
      <c r="AK83" s="289">
        <f t="shared" si="58"/>
        <v>0</v>
      </c>
    </row>
    <row r="84" spans="1:37" ht="24" customHeight="1">
      <c r="A84" s="166" t="s">
        <v>149</v>
      </c>
      <c r="B84" s="444" t="s">
        <v>149</v>
      </c>
      <c r="C84" s="52" t="str">
        <f t="shared" si="40"/>
        <v>Administrative Expenses - Marketing</v>
      </c>
      <c r="D84" s="53"/>
      <c r="E84" s="53"/>
      <c r="F84" s="54"/>
      <c r="G84" s="284">
        <f t="shared" ref="G84:AK84" si="59">IFERROR(G24*1000/G$36,0)</f>
        <v>0</v>
      </c>
      <c r="H84" s="285">
        <f t="shared" si="59"/>
        <v>0</v>
      </c>
      <c r="I84" s="285">
        <f t="shared" si="59"/>
        <v>0</v>
      </c>
      <c r="J84" s="285">
        <f t="shared" si="59"/>
        <v>0</v>
      </c>
      <c r="K84" s="285">
        <f t="shared" si="59"/>
        <v>0</v>
      </c>
      <c r="L84" s="285">
        <f t="shared" si="59"/>
        <v>0</v>
      </c>
      <c r="M84" s="285">
        <f t="shared" si="59"/>
        <v>0</v>
      </c>
      <c r="N84" s="285">
        <f t="shared" si="59"/>
        <v>0</v>
      </c>
      <c r="O84" s="285">
        <f t="shared" si="59"/>
        <v>0</v>
      </c>
      <c r="P84" s="285">
        <f t="shared" si="59"/>
        <v>0</v>
      </c>
      <c r="Q84" s="285">
        <f t="shared" si="59"/>
        <v>0</v>
      </c>
      <c r="R84" s="285">
        <f t="shared" si="59"/>
        <v>0</v>
      </c>
      <c r="S84" s="286">
        <f t="shared" si="59"/>
        <v>0</v>
      </c>
      <c r="T84" s="287">
        <f t="shared" si="59"/>
        <v>0</v>
      </c>
      <c r="U84" s="287">
        <f t="shared" si="59"/>
        <v>0</v>
      </c>
      <c r="V84" s="287">
        <f t="shared" si="59"/>
        <v>0</v>
      </c>
      <c r="W84" s="287">
        <f t="shared" si="59"/>
        <v>0</v>
      </c>
      <c r="X84" s="287">
        <f t="shared" si="59"/>
        <v>0</v>
      </c>
      <c r="Y84" s="287">
        <f t="shared" si="59"/>
        <v>0</v>
      </c>
      <c r="Z84" s="287">
        <f t="shared" si="59"/>
        <v>0</v>
      </c>
      <c r="AA84" s="287">
        <f t="shared" si="59"/>
        <v>0</v>
      </c>
      <c r="AB84" s="287">
        <f t="shared" si="59"/>
        <v>0</v>
      </c>
      <c r="AC84" s="287">
        <f t="shared" si="59"/>
        <v>0</v>
      </c>
      <c r="AD84" s="288">
        <f t="shared" si="59"/>
        <v>0</v>
      </c>
      <c r="AE84" s="289">
        <f t="shared" si="59"/>
        <v>0</v>
      </c>
      <c r="AF84" s="289">
        <f t="shared" si="59"/>
        <v>0</v>
      </c>
      <c r="AG84" s="289">
        <f t="shared" si="59"/>
        <v>0</v>
      </c>
      <c r="AH84" s="289">
        <f t="shared" si="59"/>
        <v>0</v>
      </c>
      <c r="AI84" s="289">
        <f t="shared" si="59"/>
        <v>0</v>
      </c>
      <c r="AJ84" s="289">
        <f t="shared" si="59"/>
        <v>0</v>
      </c>
      <c r="AK84" s="289">
        <f t="shared" si="59"/>
        <v>0</v>
      </c>
    </row>
    <row r="85" spans="1:37" ht="24" customHeight="1">
      <c r="A85" s="166" t="s">
        <v>150</v>
      </c>
      <c r="B85" s="444" t="s">
        <v>150</v>
      </c>
      <c r="C85" s="33" t="str">
        <f t="shared" si="40"/>
        <v>Gain (Loss) on FX and Derivative</v>
      </c>
      <c r="D85" s="34"/>
      <c r="E85" s="34"/>
      <c r="F85" s="35"/>
      <c r="G85" s="284">
        <f t="shared" ref="G85:AK85" si="60">IFERROR(G25*1000/G$36,0)</f>
        <v>0</v>
      </c>
      <c r="H85" s="285">
        <f t="shared" si="60"/>
        <v>0</v>
      </c>
      <c r="I85" s="285">
        <f t="shared" si="60"/>
        <v>0</v>
      </c>
      <c r="J85" s="285">
        <f t="shared" si="60"/>
        <v>0</v>
      </c>
      <c r="K85" s="285">
        <f t="shared" si="60"/>
        <v>0</v>
      </c>
      <c r="L85" s="285">
        <f t="shared" si="60"/>
        <v>0</v>
      </c>
      <c r="M85" s="285">
        <f t="shared" si="60"/>
        <v>0</v>
      </c>
      <c r="N85" s="285">
        <f t="shared" si="60"/>
        <v>0</v>
      </c>
      <c r="O85" s="285">
        <f t="shared" si="60"/>
        <v>0</v>
      </c>
      <c r="P85" s="285">
        <f t="shared" si="60"/>
        <v>0</v>
      </c>
      <c r="Q85" s="285">
        <f t="shared" si="60"/>
        <v>0</v>
      </c>
      <c r="R85" s="285">
        <f t="shared" si="60"/>
        <v>0</v>
      </c>
      <c r="S85" s="286">
        <f t="shared" si="60"/>
        <v>0</v>
      </c>
      <c r="T85" s="287">
        <f t="shared" si="60"/>
        <v>0</v>
      </c>
      <c r="U85" s="287">
        <f t="shared" si="60"/>
        <v>0</v>
      </c>
      <c r="V85" s="287">
        <f t="shared" si="60"/>
        <v>0</v>
      </c>
      <c r="W85" s="287">
        <f t="shared" si="60"/>
        <v>0</v>
      </c>
      <c r="X85" s="287">
        <f t="shared" si="60"/>
        <v>0</v>
      </c>
      <c r="Y85" s="287">
        <f t="shared" si="60"/>
        <v>0</v>
      </c>
      <c r="Z85" s="287">
        <f t="shared" si="60"/>
        <v>0</v>
      </c>
      <c r="AA85" s="287">
        <f t="shared" si="60"/>
        <v>0</v>
      </c>
      <c r="AB85" s="287">
        <f t="shared" si="60"/>
        <v>0</v>
      </c>
      <c r="AC85" s="287">
        <f t="shared" si="60"/>
        <v>0</v>
      </c>
      <c r="AD85" s="288">
        <f t="shared" si="60"/>
        <v>0</v>
      </c>
      <c r="AE85" s="289">
        <f t="shared" si="60"/>
        <v>0</v>
      </c>
      <c r="AF85" s="289">
        <f t="shared" si="60"/>
        <v>0</v>
      </c>
      <c r="AG85" s="289">
        <f t="shared" si="60"/>
        <v>0</v>
      </c>
      <c r="AH85" s="289">
        <f t="shared" si="60"/>
        <v>0</v>
      </c>
      <c r="AI85" s="289">
        <f t="shared" si="60"/>
        <v>0</v>
      </c>
      <c r="AJ85" s="289">
        <f t="shared" si="60"/>
        <v>0</v>
      </c>
      <c r="AK85" s="289">
        <f t="shared" si="60"/>
        <v>0</v>
      </c>
    </row>
    <row r="86" spans="1:37" ht="24" customHeight="1">
      <c r="A86" s="166" t="s">
        <v>151</v>
      </c>
      <c r="B86" s="444" t="s">
        <v>151</v>
      </c>
      <c r="C86" s="33" t="str">
        <f t="shared" si="40"/>
        <v>Other Income (Expenses)</v>
      </c>
      <c r="D86" s="34"/>
      <c r="E86" s="34"/>
      <c r="F86" s="35"/>
      <c r="G86" s="284">
        <f t="shared" ref="G86:AK86" si="61">IFERROR(G26*1000/G$36,0)</f>
        <v>0</v>
      </c>
      <c r="H86" s="285">
        <f t="shared" si="61"/>
        <v>0</v>
      </c>
      <c r="I86" s="285">
        <f t="shared" si="61"/>
        <v>0</v>
      </c>
      <c r="J86" s="285">
        <f t="shared" si="61"/>
        <v>0</v>
      </c>
      <c r="K86" s="285">
        <f t="shared" si="61"/>
        <v>0</v>
      </c>
      <c r="L86" s="285">
        <f t="shared" si="61"/>
        <v>0</v>
      </c>
      <c r="M86" s="285">
        <f t="shared" si="61"/>
        <v>0</v>
      </c>
      <c r="N86" s="285">
        <f t="shared" si="61"/>
        <v>0</v>
      </c>
      <c r="O86" s="285">
        <f t="shared" si="61"/>
        <v>0</v>
      </c>
      <c r="P86" s="285">
        <f t="shared" si="61"/>
        <v>0</v>
      </c>
      <c r="Q86" s="285">
        <f t="shared" si="61"/>
        <v>0</v>
      </c>
      <c r="R86" s="285">
        <f t="shared" si="61"/>
        <v>0</v>
      </c>
      <c r="S86" s="292">
        <f t="shared" si="61"/>
        <v>0</v>
      </c>
      <c r="T86" s="293">
        <f t="shared" si="61"/>
        <v>0</v>
      </c>
      <c r="U86" s="293">
        <f t="shared" si="61"/>
        <v>0</v>
      </c>
      <c r="V86" s="293">
        <f t="shared" si="61"/>
        <v>0</v>
      </c>
      <c r="W86" s="293">
        <f t="shared" si="61"/>
        <v>0</v>
      </c>
      <c r="X86" s="293">
        <f t="shared" si="61"/>
        <v>0</v>
      </c>
      <c r="Y86" s="293">
        <f t="shared" si="61"/>
        <v>0</v>
      </c>
      <c r="Z86" s="293">
        <f t="shared" si="61"/>
        <v>0</v>
      </c>
      <c r="AA86" s="293">
        <f t="shared" si="61"/>
        <v>0</v>
      </c>
      <c r="AB86" s="293">
        <f t="shared" si="61"/>
        <v>0</v>
      </c>
      <c r="AC86" s="293">
        <f t="shared" si="61"/>
        <v>0</v>
      </c>
      <c r="AD86" s="294">
        <f t="shared" si="61"/>
        <v>0</v>
      </c>
      <c r="AE86" s="295">
        <f t="shared" si="61"/>
        <v>0</v>
      </c>
      <c r="AF86" s="295">
        <f t="shared" si="61"/>
        <v>0</v>
      </c>
      <c r="AG86" s="295">
        <f t="shared" si="61"/>
        <v>0</v>
      </c>
      <c r="AH86" s="295">
        <f t="shared" si="61"/>
        <v>0</v>
      </c>
      <c r="AI86" s="295">
        <f t="shared" si="61"/>
        <v>0</v>
      </c>
      <c r="AJ86" s="295">
        <f t="shared" si="61"/>
        <v>0</v>
      </c>
      <c r="AK86" s="295">
        <f t="shared" si="61"/>
        <v>0</v>
      </c>
    </row>
    <row r="87" spans="1:37" ht="24" customHeight="1">
      <c r="A87" s="166" t="s">
        <v>152</v>
      </c>
      <c r="B87" s="444" t="s">
        <v>152</v>
      </c>
      <c r="C87" s="49" t="str">
        <f t="shared" si="40"/>
        <v>Profit (Loss) before Finance Cost (EBIT)</v>
      </c>
      <c r="D87" s="55"/>
      <c r="E87" s="55"/>
      <c r="F87" s="56"/>
      <c r="G87" s="298">
        <f t="shared" ref="G87:AK87" si="62">IFERROR(G27*1000/G$36,0)</f>
        <v>0</v>
      </c>
      <c r="H87" s="299">
        <f t="shared" si="62"/>
        <v>0</v>
      </c>
      <c r="I87" s="299">
        <f t="shared" si="62"/>
        <v>0</v>
      </c>
      <c r="J87" s="299">
        <f t="shared" si="62"/>
        <v>0</v>
      </c>
      <c r="K87" s="299">
        <f t="shared" si="62"/>
        <v>0</v>
      </c>
      <c r="L87" s="299">
        <f t="shared" si="62"/>
        <v>0</v>
      </c>
      <c r="M87" s="299">
        <f t="shared" si="62"/>
        <v>0</v>
      </c>
      <c r="N87" s="299">
        <f t="shared" si="62"/>
        <v>0</v>
      </c>
      <c r="O87" s="299">
        <f t="shared" si="62"/>
        <v>0</v>
      </c>
      <c r="P87" s="299">
        <f t="shared" si="62"/>
        <v>0</v>
      </c>
      <c r="Q87" s="299">
        <f t="shared" si="62"/>
        <v>0</v>
      </c>
      <c r="R87" s="299">
        <f t="shared" si="62"/>
        <v>0</v>
      </c>
      <c r="S87" s="286">
        <f t="shared" si="62"/>
        <v>0</v>
      </c>
      <c r="T87" s="287">
        <f t="shared" si="62"/>
        <v>0</v>
      </c>
      <c r="U87" s="287">
        <f t="shared" si="62"/>
        <v>0</v>
      </c>
      <c r="V87" s="287">
        <f t="shared" si="62"/>
        <v>0</v>
      </c>
      <c r="W87" s="287">
        <f t="shared" si="62"/>
        <v>0</v>
      </c>
      <c r="X87" s="287">
        <f t="shared" si="62"/>
        <v>0</v>
      </c>
      <c r="Y87" s="287">
        <f t="shared" si="62"/>
        <v>0</v>
      </c>
      <c r="Z87" s="287">
        <f t="shared" si="62"/>
        <v>0</v>
      </c>
      <c r="AA87" s="287">
        <f t="shared" si="62"/>
        <v>0</v>
      </c>
      <c r="AB87" s="287">
        <f t="shared" si="62"/>
        <v>0</v>
      </c>
      <c r="AC87" s="287">
        <f t="shared" si="62"/>
        <v>0</v>
      </c>
      <c r="AD87" s="288">
        <f t="shared" si="62"/>
        <v>0</v>
      </c>
      <c r="AE87" s="289">
        <f t="shared" si="62"/>
        <v>0</v>
      </c>
      <c r="AF87" s="289">
        <f t="shared" si="62"/>
        <v>0</v>
      </c>
      <c r="AG87" s="289">
        <f t="shared" si="62"/>
        <v>0</v>
      </c>
      <c r="AH87" s="289">
        <f t="shared" si="62"/>
        <v>0</v>
      </c>
      <c r="AI87" s="289">
        <f t="shared" si="62"/>
        <v>0</v>
      </c>
      <c r="AJ87" s="289">
        <f t="shared" si="62"/>
        <v>0</v>
      </c>
      <c r="AK87" s="289">
        <f t="shared" si="62"/>
        <v>0</v>
      </c>
    </row>
    <row r="88" spans="1:37" ht="24" customHeight="1">
      <c r="A88" s="166" t="s">
        <v>153</v>
      </c>
      <c r="B88" s="444" t="s">
        <v>153</v>
      </c>
      <c r="C88" s="33" t="str">
        <f t="shared" si="40"/>
        <v>Finance Costs</v>
      </c>
      <c r="D88" s="34"/>
      <c r="E88" s="34"/>
      <c r="F88" s="35"/>
      <c r="G88" s="290">
        <f t="shared" ref="G88:AK88" si="63">IFERROR(G28*1000/G$36,0)</f>
        <v>0</v>
      </c>
      <c r="H88" s="291">
        <f t="shared" si="63"/>
        <v>0</v>
      </c>
      <c r="I88" s="291">
        <f t="shared" si="63"/>
        <v>0</v>
      </c>
      <c r="J88" s="291">
        <f t="shared" si="63"/>
        <v>0</v>
      </c>
      <c r="K88" s="291">
        <f t="shared" si="63"/>
        <v>0</v>
      </c>
      <c r="L88" s="291">
        <f t="shared" si="63"/>
        <v>0</v>
      </c>
      <c r="M88" s="291">
        <f t="shared" si="63"/>
        <v>0</v>
      </c>
      <c r="N88" s="291">
        <f t="shared" si="63"/>
        <v>0</v>
      </c>
      <c r="O88" s="291">
        <f t="shared" si="63"/>
        <v>0</v>
      </c>
      <c r="P88" s="291">
        <f t="shared" si="63"/>
        <v>0</v>
      </c>
      <c r="Q88" s="291">
        <f t="shared" si="63"/>
        <v>0</v>
      </c>
      <c r="R88" s="291">
        <f t="shared" si="63"/>
        <v>0</v>
      </c>
      <c r="S88" s="292">
        <f t="shared" si="63"/>
        <v>0</v>
      </c>
      <c r="T88" s="293">
        <f t="shared" si="63"/>
        <v>0</v>
      </c>
      <c r="U88" s="293">
        <f t="shared" si="63"/>
        <v>0</v>
      </c>
      <c r="V88" s="293">
        <f t="shared" si="63"/>
        <v>0</v>
      </c>
      <c r="W88" s="293">
        <f t="shared" si="63"/>
        <v>0</v>
      </c>
      <c r="X88" s="293">
        <f t="shared" si="63"/>
        <v>0</v>
      </c>
      <c r="Y88" s="293">
        <f t="shared" si="63"/>
        <v>0</v>
      </c>
      <c r="Z88" s="293">
        <f t="shared" si="63"/>
        <v>0</v>
      </c>
      <c r="AA88" s="293">
        <f t="shared" si="63"/>
        <v>0</v>
      </c>
      <c r="AB88" s="293">
        <f t="shared" si="63"/>
        <v>0</v>
      </c>
      <c r="AC88" s="293">
        <f t="shared" si="63"/>
        <v>0</v>
      </c>
      <c r="AD88" s="294">
        <f t="shared" si="63"/>
        <v>0</v>
      </c>
      <c r="AE88" s="295">
        <f t="shared" si="63"/>
        <v>0</v>
      </c>
      <c r="AF88" s="295">
        <f t="shared" si="63"/>
        <v>0</v>
      </c>
      <c r="AG88" s="295">
        <f t="shared" si="63"/>
        <v>0</v>
      </c>
      <c r="AH88" s="295">
        <f t="shared" si="63"/>
        <v>0</v>
      </c>
      <c r="AI88" s="295">
        <f t="shared" si="63"/>
        <v>0</v>
      </c>
      <c r="AJ88" s="295">
        <f t="shared" si="63"/>
        <v>0</v>
      </c>
      <c r="AK88" s="295">
        <f t="shared" si="63"/>
        <v>0</v>
      </c>
    </row>
    <row r="89" spans="1:37" ht="24" customHeight="1">
      <c r="A89" s="166" t="s">
        <v>154</v>
      </c>
      <c r="B89" s="444" t="s">
        <v>154</v>
      </c>
      <c r="C89" s="49" t="str">
        <f t="shared" si="40"/>
        <v>Profit (loss) before income tax (EBT)</v>
      </c>
      <c r="D89" s="34"/>
      <c r="E89" s="34"/>
      <c r="F89" s="35"/>
      <c r="G89" s="298">
        <f t="shared" ref="G89:AK89" si="64">IFERROR(G29*1000/G$36,0)</f>
        <v>0</v>
      </c>
      <c r="H89" s="299">
        <f t="shared" si="64"/>
        <v>0</v>
      </c>
      <c r="I89" s="299">
        <f t="shared" si="64"/>
        <v>0</v>
      </c>
      <c r="J89" s="299">
        <f t="shared" si="64"/>
        <v>0</v>
      </c>
      <c r="K89" s="299">
        <f t="shared" si="64"/>
        <v>0</v>
      </c>
      <c r="L89" s="299">
        <f t="shared" si="64"/>
        <v>0</v>
      </c>
      <c r="M89" s="299">
        <f t="shared" si="64"/>
        <v>0</v>
      </c>
      <c r="N89" s="299">
        <f t="shared" si="64"/>
        <v>0</v>
      </c>
      <c r="O89" s="299">
        <f t="shared" si="64"/>
        <v>0</v>
      </c>
      <c r="P89" s="299">
        <f t="shared" si="64"/>
        <v>0</v>
      </c>
      <c r="Q89" s="299">
        <f t="shared" si="64"/>
        <v>0</v>
      </c>
      <c r="R89" s="299">
        <f t="shared" si="64"/>
        <v>0</v>
      </c>
      <c r="S89" s="300">
        <f t="shared" si="64"/>
        <v>0</v>
      </c>
      <c r="T89" s="301">
        <f t="shared" si="64"/>
        <v>0</v>
      </c>
      <c r="U89" s="301">
        <f t="shared" si="64"/>
        <v>0</v>
      </c>
      <c r="V89" s="301">
        <f t="shared" si="64"/>
        <v>0</v>
      </c>
      <c r="W89" s="301">
        <f t="shared" si="64"/>
        <v>0</v>
      </c>
      <c r="X89" s="301">
        <f t="shared" si="64"/>
        <v>0</v>
      </c>
      <c r="Y89" s="301">
        <f t="shared" si="64"/>
        <v>0</v>
      </c>
      <c r="Z89" s="301">
        <f t="shared" si="64"/>
        <v>0</v>
      </c>
      <c r="AA89" s="301">
        <f t="shared" si="64"/>
        <v>0</v>
      </c>
      <c r="AB89" s="301">
        <f t="shared" si="64"/>
        <v>0</v>
      </c>
      <c r="AC89" s="301">
        <f t="shared" si="64"/>
        <v>0</v>
      </c>
      <c r="AD89" s="302">
        <f t="shared" si="64"/>
        <v>0</v>
      </c>
      <c r="AE89" s="303">
        <f t="shared" si="64"/>
        <v>0</v>
      </c>
      <c r="AF89" s="303">
        <f t="shared" si="64"/>
        <v>0</v>
      </c>
      <c r="AG89" s="303">
        <f t="shared" si="64"/>
        <v>0</v>
      </c>
      <c r="AH89" s="303">
        <f t="shared" si="64"/>
        <v>0</v>
      </c>
      <c r="AI89" s="303">
        <f t="shared" si="64"/>
        <v>0</v>
      </c>
      <c r="AJ89" s="303">
        <f t="shared" si="64"/>
        <v>0</v>
      </c>
      <c r="AK89" s="303">
        <f t="shared" si="64"/>
        <v>0</v>
      </c>
    </row>
    <row r="90" spans="1:37" ht="24" customHeight="1">
      <c r="A90" s="166" t="s">
        <v>155</v>
      </c>
      <c r="B90" s="444" t="s">
        <v>155</v>
      </c>
      <c r="C90" s="63" t="str">
        <f t="shared" si="40"/>
        <v>Tax Expenses</v>
      </c>
      <c r="D90" s="34"/>
      <c r="E90" s="34"/>
      <c r="F90" s="35"/>
      <c r="G90" s="290">
        <f t="shared" ref="G90:AK90" si="65">IFERROR(G30*1000/G$36,0)</f>
        <v>0</v>
      </c>
      <c r="H90" s="291">
        <f t="shared" si="65"/>
        <v>0</v>
      </c>
      <c r="I90" s="291">
        <f t="shared" si="65"/>
        <v>0</v>
      </c>
      <c r="J90" s="291">
        <f t="shared" si="65"/>
        <v>0</v>
      </c>
      <c r="K90" s="291">
        <f t="shared" si="65"/>
        <v>0</v>
      </c>
      <c r="L90" s="291">
        <f t="shared" si="65"/>
        <v>0</v>
      </c>
      <c r="M90" s="291">
        <f t="shared" si="65"/>
        <v>0</v>
      </c>
      <c r="N90" s="291">
        <f t="shared" si="65"/>
        <v>0</v>
      </c>
      <c r="O90" s="291">
        <f t="shared" si="65"/>
        <v>0</v>
      </c>
      <c r="P90" s="291">
        <f t="shared" si="65"/>
        <v>0</v>
      </c>
      <c r="Q90" s="291">
        <f t="shared" si="65"/>
        <v>0</v>
      </c>
      <c r="R90" s="291">
        <f t="shared" si="65"/>
        <v>0</v>
      </c>
      <c r="S90" s="292">
        <f t="shared" si="65"/>
        <v>0</v>
      </c>
      <c r="T90" s="293">
        <f t="shared" si="65"/>
        <v>0</v>
      </c>
      <c r="U90" s="293">
        <f t="shared" si="65"/>
        <v>0</v>
      </c>
      <c r="V90" s="293">
        <f t="shared" si="65"/>
        <v>0</v>
      </c>
      <c r="W90" s="293">
        <f t="shared" si="65"/>
        <v>0</v>
      </c>
      <c r="X90" s="293">
        <f t="shared" si="65"/>
        <v>0</v>
      </c>
      <c r="Y90" s="293">
        <f t="shared" si="65"/>
        <v>0</v>
      </c>
      <c r="Z90" s="293">
        <f t="shared" si="65"/>
        <v>0</v>
      </c>
      <c r="AA90" s="293">
        <f t="shared" si="65"/>
        <v>0</v>
      </c>
      <c r="AB90" s="293">
        <f t="shared" si="65"/>
        <v>0</v>
      </c>
      <c r="AC90" s="293">
        <f t="shared" si="65"/>
        <v>0</v>
      </c>
      <c r="AD90" s="294">
        <f t="shared" si="65"/>
        <v>0</v>
      </c>
      <c r="AE90" s="295">
        <f t="shared" si="65"/>
        <v>0</v>
      </c>
      <c r="AF90" s="295">
        <f t="shared" si="65"/>
        <v>0</v>
      </c>
      <c r="AG90" s="295">
        <f t="shared" si="65"/>
        <v>0</v>
      </c>
      <c r="AH90" s="295">
        <f t="shared" si="65"/>
        <v>0</v>
      </c>
      <c r="AI90" s="295">
        <f t="shared" si="65"/>
        <v>0</v>
      </c>
      <c r="AJ90" s="295">
        <f t="shared" si="65"/>
        <v>0</v>
      </c>
      <c r="AK90" s="295">
        <f t="shared" si="65"/>
        <v>0</v>
      </c>
    </row>
    <row r="91" spans="1:37" ht="24" customHeight="1">
      <c r="A91" s="166" t="s">
        <v>156</v>
      </c>
      <c r="B91" s="444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284">
        <f t="shared" ref="G91:AK91" si="66">IFERROR(G31*1000/G$36,0)</f>
        <v>0</v>
      </c>
      <c r="H91" s="285">
        <f t="shared" si="66"/>
        <v>0</v>
      </c>
      <c r="I91" s="285">
        <f t="shared" si="66"/>
        <v>0</v>
      </c>
      <c r="J91" s="285">
        <f t="shared" si="66"/>
        <v>0</v>
      </c>
      <c r="K91" s="285">
        <f t="shared" si="66"/>
        <v>0</v>
      </c>
      <c r="L91" s="285">
        <f t="shared" si="66"/>
        <v>0</v>
      </c>
      <c r="M91" s="285">
        <f t="shared" si="66"/>
        <v>0</v>
      </c>
      <c r="N91" s="285">
        <f t="shared" si="66"/>
        <v>0</v>
      </c>
      <c r="O91" s="285">
        <f t="shared" si="66"/>
        <v>0</v>
      </c>
      <c r="P91" s="285">
        <f t="shared" si="66"/>
        <v>0</v>
      </c>
      <c r="Q91" s="285">
        <f t="shared" si="66"/>
        <v>0</v>
      </c>
      <c r="R91" s="285">
        <f t="shared" si="66"/>
        <v>0</v>
      </c>
      <c r="S91" s="286">
        <f t="shared" si="66"/>
        <v>0</v>
      </c>
      <c r="T91" s="287">
        <f t="shared" si="66"/>
        <v>0</v>
      </c>
      <c r="U91" s="287">
        <f t="shared" si="66"/>
        <v>0</v>
      </c>
      <c r="V91" s="287">
        <f t="shared" si="66"/>
        <v>0</v>
      </c>
      <c r="W91" s="287">
        <f t="shared" si="66"/>
        <v>0</v>
      </c>
      <c r="X91" s="287">
        <f t="shared" si="66"/>
        <v>0</v>
      </c>
      <c r="Y91" s="287">
        <f t="shared" si="66"/>
        <v>0</v>
      </c>
      <c r="Z91" s="287">
        <f t="shared" si="66"/>
        <v>0</v>
      </c>
      <c r="AA91" s="287">
        <f t="shared" si="66"/>
        <v>0</v>
      </c>
      <c r="AB91" s="287">
        <f t="shared" si="66"/>
        <v>0</v>
      </c>
      <c r="AC91" s="287">
        <f t="shared" si="66"/>
        <v>0</v>
      </c>
      <c r="AD91" s="288">
        <f t="shared" si="66"/>
        <v>0</v>
      </c>
      <c r="AE91" s="289">
        <f t="shared" si="66"/>
        <v>0</v>
      </c>
      <c r="AF91" s="289">
        <f t="shared" si="66"/>
        <v>0</v>
      </c>
      <c r="AG91" s="289">
        <f t="shared" si="66"/>
        <v>0</v>
      </c>
      <c r="AH91" s="289">
        <f t="shared" si="66"/>
        <v>0</v>
      </c>
      <c r="AI91" s="289">
        <f t="shared" si="66"/>
        <v>0</v>
      </c>
      <c r="AJ91" s="289">
        <f t="shared" si="66"/>
        <v>0</v>
      </c>
      <c r="AK91" s="289">
        <f t="shared" si="66"/>
        <v>0</v>
      </c>
    </row>
    <row r="92" spans="1:37" ht="24" customHeight="1">
      <c r="A92" s="166" t="s">
        <v>157</v>
      </c>
      <c r="B92" s="444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290">
        <f t="shared" ref="G92:AK92" si="67">IFERROR(G32*1000/G$36,0)</f>
        <v>0</v>
      </c>
      <c r="H92" s="291">
        <f t="shared" si="67"/>
        <v>0</v>
      </c>
      <c r="I92" s="291">
        <f t="shared" si="67"/>
        <v>0</v>
      </c>
      <c r="J92" s="291">
        <f t="shared" si="67"/>
        <v>0</v>
      </c>
      <c r="K92" s="291">
        <f t="shared" si="67"/>
        <v>0</v>
      </c>
      <c r="L92" s="291">
        <f t="shared" si="67"/>
        <v>0</v>
      </c>
      <c r="M92" s="291">
        <f t="shared" si="67"/>
        <v>0</v>
      </c>
      <c r="N92" s="291">
        <f t="shared" si="67"/>
        <v>0</v>
      </c>
      <c r="O92" s="291">
        <f t="shared" si="67"/>
        <v>0</v>
      </c>
      <c r="P92" s="291">
        <f t="shared" si="67"/>
        <v>0</v>
      </c>
      <c r="Q92" s="291">
        <f t="shared" si="67"/>
        <v>0</v>
      </c>
      <c r="R92" s="291">
        <f t="shared" si="67"/>
        <v>0</v>
      </c>
      <c r="S92" s="292">
        <f t="shared" si="67"/>
        <v>0</v>
      </c>
      <c r="T92" s="293">
        <f t="shared" si="67"/>
        <v>0</v>
      </c>
      <c r="U92" s="293">
        <f t="shared" si="67"/>
        <v>0</v>
      </c>
      <c r="V92" s="293">
        <f t="shared" si="67"/>
        <v>0</v>
      </c>
      <c r="W92" s="293">
        <f t="shared" si="67"/>
        <v>0</v>
      </c>
      <c r="X92" s="293">
        <f t="shared" si="67"/>
        <v>0</v>
      </c>
      <c r="Y92" s="293">
        <f t="shared" si="67"/>
        <v>0</v>
      </c>
      <c r="Z92" s="293">
        <f t="shared" si="67"/>
        <v>0</v>
      </c>
      <c r="AA92" s="293">
        <f t="shared" si="67"/>
        <v>0</v>
      </c>
      <c r="AB92" s="293">
        <f t="shared" si="67"/>
        <v>0</v>
      </c>
      <c r="AC92" s="293">
        <f t="shared" si="67"/>
        <v>0</v>
      </c>
      <c r="AD92" s="294">
        <f t="shared" si="67"/>
        <v>0</v>
      </c>
      <c r="AE92" s="295">
        <f t="shared" si="67"/>
        <v>0</v>
      </c>
      <c r="AF92" s="295">
        <f t="shared" si="67"/>
        <v>0</v>
      </c>
      <c r="AG92" s="295">
        <f t="shared" si="67"/>
        <v>0</v>
      </c>
      <c r="AH92" s="295">
        <f t="shared" si="67"/>
        <v>0</v>
      </c>
      <c r="AI92" s="295">
        <f t="shared" si="67"/>
        <v>0</v>
      </c>
      <c r="AJ92" s="295">
        <f t="shared" si="67"/>
        <v>0</v>
      </c>
      <c r="AK92" s="295">
        <f t="shared" si="67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40"/>
        <v>Profit (Loss) before Non-Controlling Interests</v>
      </c>
      <c r="D93" s="34"/>
      <c r="E93" s="34"/>
      <c r="F93" s="35"/>
      <c r="G93" s="284">
        <f t="shared" ref="G93:AK93" si="68">IFERROR(G33*1000/G$36,0)</f>
        <v>0</v>
      </c>
      <c r="H93" s="285">
        <f t="shared" si="68"/>
        <v>0</v>
      </c>
      <c r="I93" s="285">
        <f t="shared" si="68"/>
        <v>0</v>
      </c>
      <c r="J93" s="285">
        <f t="shared" si="68"/>
        <v>0</v>
      </c>
      <c r="K93" s="285">
        <f t="shared" si="68"/>
        <v>0</v>
      </c>
      <c r="L93" s="285">
        <f t="shared" si="68"/>
        <v>0</v>
      </c>
      <c r="M93" s="285">
        <f t="shared" si="68"/>
        <v>0</v>
      </c>
      <c r="N93" s="285">
        <f t="shared" si="68"/>
        <v>0</v>
      </c>
      <c r="O93" s="285">
        <f t="shared" si="68"/>
        <v>0</v>
      </c>
      <c r="P93" s="285">
        <f t="shared" si="68"/>
        <v>0</v>
      </c>
      <c r="Q93" s="285">
        <f t="shared" si="68"/>
        <v>0</v>
      </c>
      <c r="R93" s="285">
        <f t="shared" si="68"/>
        <v>0</v>
      </c>
      <c r="S93" s="286">
        <f t="shared" si="68"/>
        <v>0</v>
      </c>
      <c r="T93" s="287">
        <f t="shared" si="68"/>
        <v>0</v>
      </c>
      <c r="U93" s="287">
        <f t="shared" si="68"/>
        <v>0</v>
      </c>
      <c r="V93" s="287">
        <f t="shared" si="68"/>
        <v>0</v>
      </c>
      <c r="W93" s="287">
        <f t="shared" si="68"/>
        <v>0</v>
      </c>
      <c r="X93" s="287">
        <f t="shared" si="68"/>
        <v>0</v>
      </c>
      <c r="Y93" s="287">
        <f t="shared" si="68"/>
        <v>0</v>
      </c>
      <c r="Z93" s="287">
        <f t="shared" si="68"/>
        <v>0</v>
      </c>
      <c r="AA93" s="287">
        <f t="shared" si="68"/>
        <v>0</v>
      </c>
      <c r="AB93" s="287">
        <f t="shared" si="68"/>
        <v>0</v>
      </c>
      <c r="AC93" s="287">
        <f t="shared" si="68"/>
        <v>0</v>
      </c>
      <c r="AD93" s="288">
        <f t="shared" si="68"/>
        <v>0</v>
      </c>
      <c r="AE93" s="289">
        <f t="shared" si="68"/>
        <v>0</v>
      </c>
      <c r="AF93" s="289">
        <f t="shared" si="68"/>
        <v>0</v>
      </c>
      <c r="AG93" s="289">
        <f t="shared" si="68"/>
        <v>0</v>
      </c>
      <c r="AH93" s="289">
        <f t="shared" si="68"/>
        <v>0</v>
      </c>
      <c r="AI93" s="289">
        <f t="shared" si="68"/>
        <v>0</v>
      </c>
      <c r="AJ93" s="289">
        <f t="shared" si="68"/>
        <v>0</v>
      </c>
      <c r="AK93" s="289">
        <f t="shared" si="68"/>
        <v>0</v>
      </c>
    </row>
    <row r="94" spans="1:37" ht="24" customHeight="1">
      <c r="A94" s="166" t="s">
        <v>159</v>
      </c>
      <c r="B94" s="444" t="s">
        <v>159</v>
      </c>
      <c r="C94" s="33" t="str">
        <f t="shared" si="40"/>
        <v>Non-Controlling Interests</v>
      </c>
      <c r="D94" s="34"/>
      <c r="E94" s="34"/>
      <c r="F94" s="35"/>
      <c r="G94" s="284">
        <f t="shared" ref="G94:AK94" si="69">IFERROR(G34*1000/G$36,0)</f>
        <v>0</v>
      </c>
      <c r="H94" s="285">
        <f t="shared" si="69"/>
        <v>0</v>
      </c>
      <c r="I94" s="285">
        <f t="shared" si="69"/>
        <v>0</v>
      </c>
      <c r="J94" s="285">
        <f t="shared" si="69"/>
        <v>0</v>
      </c>
      <c r="K94" s="285">
        <f t="shared" si="69"/>
        <v>0</v>
      </c>
      <c r="L94" s="285">
        <f t="shared" si="69"/>
        <v>0</v>
      </c>
      <c r="M94" s="285">
        <f t="shared" si="69"/>
        <v>0</v>
      </c>
      <c r="N94" s="285">
        <f t="shared" si="69"/>
        <v>0</v>
      </c>
      <c r="O94" s="285">
        <f t="shared" si="69"/>
        <v>0</v>
      </c>
      <c r="P94" s="285">
        <f t="shared" si="69"/>
        <v>0</v>
      </c>
      <c r="Q94" s="285">
        <f t="shared" si="69"/>
        <v>0</v>
      </c>
      <c r="R94" s="285">
        <f t="shared" si="69"/>
        <v>0</v>
      </c>
      <c r="S94" s="286">
        <f t="shared" si="69"/>
        <v>0</v>
      </c>
      <c r="T94" s="287">
        <f t="shared" si="69"/>
        <v>0</v>
      </c>
      <c r="U94" s="287">
        <f t="shared" si="69"/>
        <v>0</v>
      </c>
      <c r="V94" s="287">
        <f t="shared" si="69"/>
        <v>0</v>
      </c>
      <c r="W94" s="287">
        <f t="shared" si="69"/>
        <v>0</v>
      </c>
      <c r="X94" s="287">
        <f t="shared" si="69"/>
        <v>0</v>
      </c>
      <c r="Y94" s="287">
        <f t="shared" si="69"/>
        <v>0</v>
      </c>
      <c r="Z94" s="287">
        <f t="shared" si="69"/>
        <v>0</v>
      </c>
      <c r="AA94" s="287">
        <f t="shared" si="69"/>
        <v>0</v>
      </c>
      <c r="AB94" s="287">
        <f t="shared" si="69"/>
        <v>0</v>
      </c>
      <c r="AC94" s="287">
        <f t="shared" si="69"/>
        <v>0</v>
      </c>
      <c r="AD94" s="288">
        <f t="shared" si="69"/>
        <v>0</v>
      </c>
      <c r="AE94" s="289">
        <f t="shared" si="69"/>
        <v>0</v>
      </c>
      <c r="AF94" s="289">
        <f t="shared" si="69"/>
        <v>0</v>
      </c>
      <c r="AG94" s="289">
        <f t="shared" si="69"/>
        <v>0</v>
      </c>
      <c r="AH94" s="289">
        <f t="shared" si="69"/>
        <v>0</v>
      </c>
      <c r="AI94" s="289">
        <f t="shared" si="69"/>
        <v>0</v>
      </c>
      <c r="AJ94" s="289">
        <f t="shared" si="69"/>
        <v>0</v>
      </c>
      <c r="AK94" s="289">
        <f t="shared" si="69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40"/>
        <v>Profit (Loss) for the Period</v>
      </c>
      <c r="D95" s="67"/>
      <c r="E95" s="67"/>
      <c r="F95" s="68"/>
      <c r="G95" s="304">
        <f t="shared" ref="G95:AK95" si="70">IFERROR(G35*1000/G$36,0)</f>
        <v>0</v>
      </c>
      <c r="H95" s="305">
        <f t="shared" si="70"/>
        <v>0</v>
      </c>
      <c r="I95" s="305">
        <f t="shared" si="70"/>
        <v>0</v>
      </c>
      <c r="J95" s="305">
        <f t="shared" si="70"/>
        <v>0</v>
      </c>
      <c r="K95" s="305">
        <f t="shared" si="70"/>
        <v>0</v>
      </c>
      <c r="L95" s="305">
        <f t="shared" si="70"/>
        <v>0</v>
      </c>
      <c r="M95" s="305">
        <f t="shared" si="70"/>
        <v>0</v>
      </c>
      <c r="N95" s="305">
        <f t="shared" si="70"/>
        <v>0</v>
      </c>
      <c r="O95" s="305">
        <f t="shared" si="70"/>
        <v>0</v>
      </c>
      <c r="P95" s="305">
        <f t="shared" si="70"/>
        <v>0</v>
      </c>
      <c r="Q95" s="305">
        <f t="shared" si="70"/>
        <v>0</v>
      </c>
      <c r="R95" s="305">
        <f t="shared" si="70"/>
        <v>0</v>
      </c>
      <c r="S95" s="306">
        <f t="shared" si="70"/>
        <v>0</v>
      </c>
      <c r="T95" s="307">
        <f t="shared" si="70"/>
        <v>0</v>
      </c>
      <c r="U95" s="307">
        <f t="shared" si="70"/>
        <v>0</v>
      </c>
      <c r="V95" s="307">
        <f t="shared" si="70"/>
        <v>0</v>
      </c>
      <c r="W95" s="307">
        <f t="shared" si="70"/>
        <v>0</v>
      </c>
      <c r="X95" s="307">
        <f t="shared" si="70"/>
        <v>0</v>
      </c>
      <c r="Y95" s="307">
        <f t="shared" si="70"/>
        <v>0</v>
      </c>
      <c r="Z95" s="307">
        <f t="shared" si="70"/>
        <v>0</v>
      </c>
      <c r="AA95" s="307">
        <f t="shared" si="70"/>
        <v>0</v>
      </c>
      <c r="AB95" s="307">
        <f t="shared" si="70"/>
        <v>0</v>
      </c>
      <c r="AC95" s="307">
        <f t="shared" si="70"/>
        <v>0</v>
      </c>
      <c r="AD95" s="308">
        <f t="shared" si="70"/>
        <v>0</v>
      </c>
      <c r="AE95" s="309">
        <f t="shared" si="70"/>
        <v>0</v>
      </c>
      <c r="AF95" s="309">
        <f t="shared" si="70"/>
        <v>0</v>
      </c>
      <c r="AG95" s="309">
        <f t="shared" si="70"/>
        <v>0</v>
      </c>
      <c r="AH95" s="309">
        <f t="shared" si="70"/>
        <v>0</v>
      </c>
      <c r="AI95" s="309">
        <f t="shared" si="70"/>
        <v>0</v>
      </c>
      <c r="AJ95" s="309">
        <f t="shared" si="70"/>
        <v>0</v>
      </c>
      <c r="AK95" s="309">
        <f t="shared" si="70"/>
        <v>0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0</v>
      </c>
      <c r="H96" s="311">
        <f t="shared" si="71"/>
        <v>0</v>
      </c>
      <c r="I96" s="311">
        <f t="shared" si="71"/>
        <v>0</v>
      </c>
      <c r="J96" s="311">
        <f t="shared" si="71"/>
        <v>0</v>
      </c>
      <c r="K96" s="311">
        <f t="shared" si="71"/>
        <v>0</v>
      </c>
      <c r="L96" s="311">
        <f t="shared" si="71"/>
        <v>0</v>
      </c>
      <c r="M96" s="311">
        <f t="shared" si="71"/>
        <v>0</v>
      </c>
      <c r="N96" s="311">
        <f t="shared" si="71"/>
        <v>0</v>
      </c>
      <c r="O96" s="311">
        <f t="shared" si="71"/>
        <v>0</v>
      </c>
      <c r="P96" s="311">
        <f t="shared" si="71"/>
        <v>0</v>
      </c>
      <c r="Q96" s="311">
        <f t="shared" si="71"/>
        <v>0</v>
      </c>
      <c r="R96" s="311">
        <f t="shared" si="71"/>
        <v>0</v>
      </c>
      <c r="S96" s="312">
        <f t="shared" si="71"/>
        <v>0</v>
      </c>
      <c r="T96" s="313">
        <f t="shared" si="71"/>
        <v>0</v>
      </c>
      <c r="U96" s="313">
        <f t="shared" si="71"/>
        <v>0</v>
      </c>
      <c r="V96" s="313">
        <f t="shared" si="71"/>
        <v>0</v>
      </c>
      <c r="W96" s="313">
        <f t="shared" si="71"/>
        <v>0</v>
      </c>
      <c r="X96" s="313">
        <f t="shared" si="71"/>
        <v>0</v>
      </c>
      <c r="Y96" s="313">
        <f t="shared" si="71"/>
        <v>0</v>
      </c>
      <c r="Z96" s="313">
        <f t="shared" si="71"/>
        <v>0</v>
      </c>
      <c r="AA96" s="313">
        <f t="shared" si="71"/>
        <v>0</v>
      </c>
      <c r="AB96" s="313">
        <f t="shared" si="71"/>
        <v>0</v>
      </c>
      <c r="AC96" s="313">
        <f t="shared" si="71"/>
        <v>0</v>
      </c>
      <c r="AD96" s="314">
        <f t="shared" si="71"/>
        <v>0</v>
      </c>
      <c r="AE96" s="315">
        <f t="shared" si="71"/>
        <v>0</v>
      </c>
      <c r="AF96" s="315">
        <f t="shared" si="71"/>
        <v>0</v>
      </c>
      <c r="AG96" s="315">
        <f t="shared" si="71"/>
        <v>0</v>
      </c>
      <c r="AH96" s="315">
        <f t="shared" si="71"/>
        <v>0</v>
      </c>
      <c r="AI96" s="315">
        <f t="shared" si="71"/>
        <v>0</v>
      </c>
      <c r="AJ96" s="315">
        <f t="shared" si="71"/>
        <v>0</v>
      </c>
      <c r="AK96" s="315">
        <f t="shared" si="71"/>
        <v>0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0</v>
      </c>
      <c r="H97" s="311">
        <f t="shared" ref="H97:R97" si="72">IFERROR(H43*1000/H$37/12,0)</f>
        <v>0</v>
      </c>
      <c r="I97" s="311">
        <f t="shared" si="72"/>
        <v>0</v>
      </c>
      <c r="J97" s="311">
        <f t="shared" si="72"/>
        <v>0</v>
      </c>
      <c r="K97" s="311">
        <f t="shared" si="72"/>
        <v>0</v>
      </c>
      <c r="L97" s="311">
        <f t="shared" si="72"/>
        <v>0</v>
      </c>
      <c r="M97" s="311">
        <f t="shared" si="72"/>
        <v>0</v>
      </c>
      <c r="N97" s="311">
        <f t="shared" si="72"/>
        <v>0</v>
      </c>
      <c r="O97" s="311">
        <f t="shared" si="72"/>
        <v>0</v>
      </c>
      <c r="P97" s="311">
        <f t="shared" si="72"/>
        <v>0</v>
      </c>
      <c r="Q97" s="311">
        <f t="shared" si="72"/>
        <v>0</v>
      </c>
      <c r="R97" s="311">
        <f t="shared" si="72"/>
        <v>0</v>
      </c>
      <c r="S97" s="292">
        <f>IFERROR(S43*1000/S$37/12*1,0)</f>
        <v>0</v>
      </c>
      <c r="T97" s="292">
        <f>IFERROR(T43*1000/T$37/12*2,0)</f>
        <v>0</v>
      </c>
      <c r="U97" s="292">
        <f>IFERROR(U43*1000/U$37/12*3,0)</f>
        <v>0</v>
      </c>
      <c r="V97" s="292">
        <f>IFERROR(V43*1000/V$37/12*4,0)</f>
        <v>0</v>
      </c>
      <c r="W97" s="292">
        <f>IFERROR(W43*1000/W$37/12*5,0)</f>
        <v>0</v>
      </c>
      <c r="X97" s="292">
        <f>IFERROR(X43*1000/X$37/12*6,0)</f>
        <v>0</v>
      </c>
      <c r="Y97" s="292">
        <f>IFERROR(Y43*1000/Y$37/12*7,0)</f>
        <v>0</v>
      </c>
      <c r="Z97" s="292">
        <f>IFERROR(Z43*1000/Z$37/12*8,0)</f>
        <v>0</v>
      </c>
      <c r="AA97" s="292">
        <f>IFERROR(AA43*1000/AA$37/12*9,0)</f>
        <v>0</v>
      </c>
      <c r="AB97" s="292">
        <f>IFERROR(AB43*1000/AB$37/12*10,0)</f>
        <v>0</v>
      </c>
      <c r="AC97" s="292">
        <f>IFERROR(AC43*1000/AC$37/12*11,0)</f>
        <v>0</v>
      </c>
      <c r="AD97" s="292">
        <f>IFERROR(AD43*1000/AD$37/12*12,0)</f>
        <v>0</v>
      </c>
      <c r="AE97" s="295">
        <f>IFERROR(AE43*1000/AE$37/12*3,0)</f>
        <v>0</v>
      </c>
      <c r="AF97" s="295">
        <f>IFERROR(AF43*1000/AF$37/12*3,0)</f>
        <v>0</v>
      </c>
      <c r="AG97" s="295">
        <f>IFERROR(AG43*1000/AG$37/12*3,0)</f>
        <v>0</v>
      </c>
      <c r="AH97" s="295">
        <f>IFERROR(AH43*1000/AH$37/12*3,0)</f>
        <v>0</v>
      </c>
      <c r="AI97" s="295">
        <f>IFERROR(AI43*1000/AI$37/12*6,0)</f>
        <v>0</v>
      </c>
      <c r="AJ97" s="295">
        <f>IFERROR(AJ43*1000/AJ$37/12*6,0)</f>
        <v>0</v>
      </c>
      <c r="AK97" s="295">
        <f>IFERROR(AK43*1000/AK$37,0)</f>
        <v>0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0</v>
      </c>
      <c r="H98" s="311">
        <f t="shared" ref="H98:AK98" si="73">IFERROR(H47*1000/H$36,0)</f>
        <v>0</v>
      </c>
      <c r="I98" s="311">
        <f t="shared" si="73"/>
        <v>0</v>
      </c>
      <c r="J98" s="311">
        <f t="shared" si="73"/>
        <v>0</v>
      </c>
      <c r="K98" s="311">
        <f t="shared" si="73"/>
        <v>0</v>
      </c>
      <c r="L98" s="311">
        <f t="shared" si="73"/>
        <v>0</v>
      </c>
      <c r="M98" s="311">
        <f t="shared" si="73"/>
        <v>0</v>
      </c>
      <c r="N98" s="311">
        <f t="shared" si="73"/>
        <v>0</v>
      </c>
      <c r="O98" s="311">
        <f t="shared" si="73"/>
        <v>0</v>
      </c>
      <c r="P98" s="311">
        <f t="shared" si="73"/>
        <v>0</v>
      </c>
      <c r="Q98" s="311">
        <f t="shared" si="73"/>
        <v>0</v>
      </c>
      <c r="R98" s="311">
        <f t="shared" si="73"/>
        <v>0</v>
      </c>
      <c r="S98" s="292">
        <f t="shared" si="73"/>
        <v>0</v>
      </c>
      <c r="T98" s="293">
        <f t="shared" si="73"/>
        <v>0</v>
      </c>
      <c r="U98" s="293">
        <f t="shared" si="73"/>
        <v>0</v>
      </c>
      <c r="V98" s="293">
        <f t="shared" si="73"/>
        <v>0</v>
      </c>
      <c r="W98" s="293">
        <f t="shared" si="73"/>
        <v>0</v>
      </c>
      <c r="X98" s="293">
        <f t="shared" si="73"/>
        <v>0</v>
      </c>
      <c r="Y98" s="293">
        <f t="shared" si="73"/>
        <v>0</v>
      </c>
      <c r="Z98" s="293">
        <f t="shared" si="73"/>
        <v>0</v>
      </c>
      <c r="AA98" s="293">
        <f t="shared" si="73"/>
        <v>0</v>
      </c>
      <c r="AB98" s="293">
        <f t="shared" si="73"/>
        <v>0</v>
      </c>
      <c r="AC98" s="293">
        <f t="shared" si="73"/>
        <v>0</v>
      </c>
      <c r="AD98" s="294">
        <f t="shared" si="73"/>
        <v>0</v>
      </c>
      <c r="AE98" s="315">
        <f t="shared" si="73"/>
        <v>0</v>
      </c>
      <c r="AF98" s="315">
        <f t="shared" si="73"/>
        <v>0</v>
      </c>
      <c r="AG98" s="315">
        <f t="shared" si="73"/>
        <v>0</v>
      </c>
      <c r="AH98" s="315">
        <f t="shared" si="73"/>
        <v>0</v>
      </c>
      <c r="AI98" s="315">
        <f t="shared" si="73"/>
        <v>0</v>
      </c>
      <c r="AJ98" s="315">
        <f t="shared" si="73"/>
        <v>0</v>
      </c>
      <c r="AK98" s="315">
        <f t="shared" si="73"/>
        <v>0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0</v>
      </c>
      <c r="H99" s="319">
        <f t="shared" ref="H99:AK100" si="74">IFERROR(H49*1000/H$36,0)</f>
        <v>0</v>
      </c>
      <c r="I99" s="319">
        <f t="shared" si="74"/>
        <v>0</v>
      </c>
      <c r="J99" s="319">
        <f t="shared" si="74"/>
        <v>0</v>
      </c>
      <c r="K99" s="319">
        <f t="shared" si="74"/>
        <v>0</v>
      </c>
      <c r="L99" s="319">
        <f t="shared" si="74"/>
        <v>0</v>
      </c>
      <c r="M99" s="319">
        <f t="shared" si="74"/>
        <v>0</v>
      </c>
      <c r="N99" s="319">
        <f t="shared" si="74"/>
        <v>0</v>
      </c>
      <c r="O99" s="319">
        <f t="shared" si="74"/>
        <v>0</v>
      </c>
      <c r="P99" s="319">
        <f t="shared" si="74"/>
        <v>0</v>
      </c>
      <c r="Q99" s="319">
        <f t="shared" si="74"/>
        <v>0</v>
      </c>
      <c r="R99" s="319">
        <f t="shared" si="74"/>
        <v>0</v>
      </c>
      <c r="S99" s="320">
        <f t="shared" si="74"/>
        <v>0</v>
      </c>
      <c r="T99" s="321">
        <f t="shared" si="74"/>
        <v>0</v>
      </c>
      <c r="U99" s="321">
        <f t="shared" si="74"/>
        <v>0</v>
      </c>
      <c r="V99" s="321">
        <f t="shared" si="74"/>
        <v>0</v>
      </c>
      <c r="W99" s="321">
        <f t="shared" si="74"/>
        <v>0</v>
      </c>
      <c r="X99" s="321">
        <f t="shared" si="74"/>
        <v>0</v>
      </c>
      <c r="Y99" s="321">
        <f t="shared" si="74"/>
        <v>0</v>
      </c>
      <c r="Z99" s="321">
        <f t="shared" si="74"/>
        <v>0</v>
      </c>
      <c r="AA99" s="321">
        <f t="shared" si="74"/>
        <v>0</v>
      </c>
      <c r="AB99" s="321">
        <f t="shared" si="74"/>
        <v>0</v>
      </c>
      <c r="AC99" s="321">
        <f t="shared" si="74"/>
        <v>0</v>
      </c>
      <c r="AD99" s="322">
        <f t="shared" si="74"/>
        <v>0</v>
      </c>
      <c r="AE99" s="323">
        <f t="shared" si="74"/>
        <v>0</v>
      </c>
      <c r="AF99" s="323">
        <f t="shared" si="74"/>
        <v>0</v>
      </c>
      <c r="AG99" s="323">
        <f t="shared" si="74"/>
        <v>0</v>
      </c>
      <c r="AH99" s="323">
        <f t="shared" si="74"/>
        <v>0</v>
      </c>
      <c r="AI99" s="323">
        <f t="shared" si="74"/>
        <v>0</v>
      </c>
      <c r="AJ99" s="323">
        <f t="shared" si="74"/>
        <v>0</v>
      </c>
      <c r="AK99" s="323">
        <f t="shared" si="74"/>
        <v>0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0</v>
      </c>
      <c r="H100" s="317">
        <f t="shared" si="74"/>
        <v>0</v>
      </c>
      <c r="I100" s="317">
        <f t="shared" si="74"/>
        <v>0</v>
      </c>
      <c r="J100" s="317">
        <f t="shared" si="74"/>
        <v>0</v>
      </c>
      <c r="K100" s="317">
        <f t="shared" si="74"/>
        <v>0</v>
      </c>
      <c r="L100" s="317">
        <f t="shared" si="74"/>
        <v>0</v>
      </c>
      <c r="M100" s="317">
        <f t="shared" si="74"/>
        <v>0</v>
      </c>
      <c r="N100" s="317">
        <f t="shared" si="74"/>
        <v>0</v>
      </c>
      <c r="O100" s="317">
        <f t="shared" si="74"/>
        <v>0</v>
      </c>
      <c r="P100" s="317">
        <f t="shared" si="74"/>
        <v>0</v>
      </c>
      <c r="Q100" s="317">
        <f t="shared" si="74"/>
        <v>0</v>
      </c>
      <c r="R100" s="317">
        <f t="shared" si="74"/>
        <v>0</v>
      </c>
      <c r="S100" s="312">
        <f t="shared" si="74"/>
        <v>0</v>
      </c>
      <c r="T100" s="313">
        <f t="shared" si="74"/>
        <v>0</v>
      </c>
      <c r="U100" s="313">
        <f t="shared" si="74"/>
        <v>0</v>
      </c>
      <c r="V100" s="313">
        <f t="shared" si="74"/>
        <v>0</v>
      </c>
      <c r="W100" s="313">
        <f t="shared" si="74"/>
        <v>0</v>
      </c>
      <c r="X100" s="313">
        <f t="shared" si="74"/>
        <v>0</v>
      </c>
      <c r="Y100" s="313">
        <f t="shared" si="74"/>
        <v>0</v>
      </c>
      <c r="Z100" s="313">
        <f t="shared" si="74"/>
        <v>0</v>
      </c>
      <c r="AA100" s="313">
        <f t="shared" si="74"/>
        <v>0</v>
      </c>
      <c r="AB100" s="313">
        <f t="shared" si="74"/>
        <v>0</v>
      </c>
      <c r="AC100" s="313">
        <f t="shared" si="74"/>
        <v>0</v>
      </c>
      <c r="AD100" s="324">
        <f t="shared" si="74"/>
        <v>0</v>
      </c>
      <c r="AE100" s="315">
        <f t="shared" si="74"/>
        <v>0</v>
      </c>
      <c r="AF100" s="315">
        <f t="shared" si="74"/>
        <v>0</v>
      </c>
      <c r="AG100" s="315">
        <f t="shared" si="74"/>
        <v>0</v>
      </c>
      <c r="AH100" s="315">
        <f t="shared" si="74"/>
        <v>0</v>
      </c>
      <c r="AI100" s="315">
        <f t="shared" si="74"/>
        <v>0</v>
      </c>
      <c r="AJ100" s="315">
        <f t="shared" si="74"/>
        <v>0</v>
      </c>
      <c r="AK100" s="315">
        <f t="shared" si="74"/>
        <v>0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" hidden="1" customHeight="1" outlineLevel="1">
      <c r="A103" s="1"/>
      <c r="B103" s="443"/>
      <c r="C103" s="140"/>
      <c r="D103" s="140"/>
      <c r="E103" s="140"/>
      <c r="F103" s="140"/>
      <c r="G103" s="140"/>
      <c r="H103" s="140"/>
      <c r="I103" s="140"/>
      <c r="J103" s="140"/>
      <c r="K103" s="140"/>
      <c r="L103" s="140"/>
      <c r="M103" s="140"/>
      <c r="N103" s="140"/>
      <c r="O103" s="140"/>
      <c r="P103" s="140"/>
      <c r="Q103" s="140"/>
      <c r="R103" s="140"/>
      <c r="S103" s="140"/>
      <c r="T103" s="140"/>
      <c r="U103" s="140"/>
      <c r="V103" s="140"/>
      <c r="W103" s="140"/>
      <c r="X103" s="140"/>
      <c r="Y103" s="140"/>
      <c r="Z103" s="140"/>
      <c r="AA103" s="140"/>
      <c r="AB103" s="140"/>
      <c r="AC103" s="140"/>
      <c r="AD103" s="140"/>
      <c r="AE103" s="140"/>
      <c r="AF103" s="140"/>
      <c r="AG103" s="140"/>
      <c r="AH103" s="140"/>
      <c r="AI103" s="140"/>
      <c r="AJ103" s="140"/>
      <c r="AK103" s="140"/>
    </row>
    <row r="104" spans="1:37" ht="24" hidden="1" customHeight="1" outlineLevel="1">
      <c r="A104" s="1"/>
      <c r="B104" s="443"/>
      <c r="C104" s="140"/>
      <c r="D104" s="140"/>
      <c r="E104" s="140"/>
      <c r="F104" s="140"/>
      <c r="G104" s="140"/>
      <c r="H104" s="140"/>
      <c r="I104" s="140"/>
      <c r="J104" s="140"/>
      <c r="K104" s="140"/>
      <c r="L104" s="140"/>
      <c r="M104" s="140"/>
      <c r="N104" s="140"/>
      <c r="O104" s="140"/>
      <c r="P104" s="140"/>
      <c r="Q104" s="140"/>
      <c r="R104" s="140"/>
      <c r="S104" s="140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140"/>
    </row>
    <row r="105" spans="1:37" ht="24" hidden="1" customHeight="1" outlineLevel="1">
      <c r="A105" s="1"/>
      <c r="B105" s="443"/>
      <c r="C105" s="140"/>
      <c r="D105" s="140"/>
      <c r="E105" s="140"/>
      <c r="F105" s="140"/>
      <c r="G105" s="140"/>
      <c r="H105" s="140"/>
      <c r="I105" s="140"/>
      <c r="J105" s="140"/>
      <c r="K105" s="140"/>
      <c r="L105" s="140"/>
      <c r="M105" s="140"/>
      <c r="N105" s="140"/>
      <c r="O105" s="140"/>
      <c r="P105" s="140"/>
      <c r="Q105" s="140"/>
      <c r="R105" s="140"/>
      <c r="S105" s="140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140"/>
    </row>
    <row r="106" spans="1:37" ht="24" hidden="1" customHeight="1" outlineLevel="1">
      <c r="A106" s="1"/>
      <c r="B106" s="443"/>
      <c r="C106" s="140"/>
      <c r="D106" s="140"/>
      <c r="E106" s="140"/>
      <c r="F106" s="140"/>
      <c r="G106" s="140"/>
      <c r="H106" s="140"/>
      <c r="I106" s="140"/>
      <c r="J106" s="140"/>
      <c r="K106" s="140"/>
      <c r="L106" s="140"/>
      <c r="M106" s="140"/>
      <c r="N106" s="140"/>
      <c r="O106" s="140"/>
      <c r="P106" s="140"/>
      <c r="Q106" s="140"/>
      <c r="R106" s="140"/>
      <c r="S106" s="140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140"/>
    </row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29">
        <f t="shared" ref="G118:R118" si="75">G18</f>
        <v>0</v>
      </c>
      <c r="H118" s="230">
        <f t="shared" si="75"/>
        <v>0</v>
      </c>
      <c r="I118" s="230">
        <f t="shared" si="75"/>
        <v>0</v>
      </c>
      <c r="J118" s="230">
        <f t="shared" si="75"/>
        <v>0</v>
      </c>
      <c r="K118" s="230">
        <f t="shared" si="75"/>
        <v>0</v>
      </c>
      <c r="L118" s="230">
        <f t="shared" si="75"/>
        <v>0</v>
      </c>
      <c r="M118" s="230">
        <f t="shared" si="75"/>
        <v>0</v>
      </c>
      <c r="N118" s="230">
        <f t="shared" si="75"/>
        <v>0</v>
      </c>
      <c r="O118" s="230">
        <f t="shared" si="75"/>
        <v>0</v>
      </c>
      <c r="P118" s="230">
        <f t="shared" si="75"/>
        <v>0</v>
      </c>
      <c r="Q118" s="230">
        <f t="shared" si="75"/>
        <v>0</v>
      </c>
      <c r="R118" s="230">
        <f t="shared" si="75"/>
        <v>0</v>
      </c>
      <c r="S118" s="200">
        <f t="shared" ref="S118:S180" si="76">G118</f>
        <v>0</v>
      </c>
      <c r="T118" s="201">
        <f>SUM($G118:H118)</f>
        <v>0</v>
      </c>
      <c r="U118" s="201">
        <f>SUM($G118:I118)</f>
        <v>0</v>
      </c>
      <c r="V118" s="201">
        <f>SUM($G118:J118)</f>
        <v>0</v>
      </c>
      <c r="W118" s="201">
        <f>SUM($G118:K118)</f>
        <v>0</v>
      </c>
      <c r="X118" s="201">
        <f>SUM($G118:L118)</f>
        <v>0</v>
      </c>
      <c r="Y118" s="201">
        <f>SUM($G118:M118)</f>
        <v>0</v>
      </c>
      <c r="Z118" s="201">
        <f>SUM($G118:N118)</f>
        <v>0</v>
      </c>
      <c r="AA118" s="201">
        <f>SUM($G118:O118)</f>
        <v>0</v>
      </c>
      <c r="AB118" s="201">
        <f>SUM($G118:P118)</f>
        <v>0</v>
      </c>
      <c r="AC118" s="201">
        <f>SUM($G118:Q118)</f>
        <v>0</v>
      </c>
      <c r="AD118" s="202">
        <f>SUM($G118:R118)</f>
        <v>0</v>
      </c>
      <c r="AE118" s="203">
        <f t="shared" ref="AE118:AE180" si="77">U118</f>
        <v>0</v>
      </c>
      <c r="AF118" s="203">
        <f t="shared" ref="AF118:AF180" si="78">X118-AE118</f>
        <v>0</v>
      </c>
      <c r="AG118" s="203">
        <f t="shared" ref="AG118:AG180" si="79">AA118-AF118-AE118</f>
        <v>0</v>
      </c>
      <c r="AH118" s="203">
        <f t="shared" ref="AH118:AH180" si="80">AD118-AG118-AF118-AE118</f>
        <v>0</v>
      </c>
      <c r="AI118" s="203">
        <f t="shared" ref="AI118:AI222" si="81">$AE118+$AF118</f>
        <v>0</v>
      </c>
      <c r="AJ118" s="203">
        <f t="shared" ref="AJ118:AJ222" si="82">$AG118+$AH118</f>
        <v>0</v>
      </c>
      <c r="AK118" s="203">
        <f t="shared" ref="AK118:AK222" si="83">$AI118+$AJ118</f>
        <v>0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39">
        <f>G20-SUMIF($A$138:$A$230,$A119,G$138:G$230)</f>
        <v>0</v>
      </c>
      <c r="H119" s="240">
        <f t="shared" ref="H119:R119" si="85">H20-SUMIF($A$138:$A$230,$A119,H$138:H$230)</f>
        <v>0</v>
      </c>
      <c r="I119" s="240">
        <f t="shared" si="85"/>
        <v>0</v>
      </c>
      <c r="J119" s="240">
        <f t="shared" si="85"/>
        <v>0</v>
      </c>
      <c r="K119" s="240">
        <f t="shared" si="85"/>
        <v>0</v>
      </c>
      <c r="L119" s="240">
        <f t="shared" si="85"/>
        <v>0</v>
      </c>
      <c r="M119" s="240">
        <f t="shared" si="85"/>
        <v>0</v>
      </c>
      <c r="N119" s="240">
        <f t="shared" si="85"/>
        <v>0</v>
      </c>
      <c r="O119" s="240">
        <f t="shared" si="85"/>
        <v>0</v>
      </c>
      <c r="P119" s="240">
        <f t="shared" si="85"/>
        <v>0</v>
      </c>
      <c r="Q119" s="240">
        <f t="shared" si="85"/>
        <v>0</v>
      </c>
      <c r="R119" s="240">
        <f t="shared" si="85"/>
        <v>0</v>
      </c>
      <c r="S119" s="328">
        <f t="shared" si="76"/>
        <v>0</v>
      </c>
      <c r="T119" s="329">
        <f>SUM($G119:H119)</f>
        <v>0</v>
      </c>
      <c r="U119" s="329">
        <f>SUM($G119:I119)</f>
        <v>0</v>
      </c>
      <c r="V119" s="329">
        <f>SUM($G119:J119)</f>
        <v>0</v>
      </c>
      <c r="W119" s="329">
        <f>SUM($G119:K119)</f>
        <v>0</v>
      </c>
      <c r="X119" s="329">
        <f>SUM($G119:L119)</f>
        <v>0</v>
      </c>
      <c r="Y119" s="329">
        <f>SUM($G119:M119)</f>
        <v>0</v>
      </c>
      <c r="Z119" s="329">
        <f>SUM($G119:N119)</f>
        <v>0</v>
      </c>
      <c r="AA119" s="329">
        <f>SUM($G119:O119)</f>
        <v>0</v>
      </c>
      <c r="AB119" s="329">
        <f>SUM($G119:P119)</f>
        <v>0</v>
      </c>
      <c r="AC119" s="329">
        <f>SUM($G119:Q119)</f>
        <v>0</v>
      </c>
      <c r="AD119" s="330">
        <f>SUM($G119:R119)</f>
        <v>0</v>
      </c>
      <c r="AE119" s="241">
        <f t="shared" si="77"/>
        <v>0</v>
      </c>
      <c r="AF119" s="241">
        <f t="shared" si="78"/>
        <v>0</v>
      </c>
      <c r="AG119" s="241">
        <f t="shared" si="79"/>
        <v>0</v>
      </c>
      <c r="AH119" s="241">
        <f t="shared" si="80"/>
        <v>0</v>
      </c>
      <c r="AI119" s="241">
        <f t="shared" si="81"/>
        <v>0</v>
      </c>
      <c r="AJ119" s="241">
        <f t="shared" si="82"/>
        <v>0</v>
      </c>
      <c r="AK119" s="241">
        <f t="shared" si="83"/>
        <v>0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39">
        <f t="shared" ref="G120:R120" si="86">G23-SUMIF($A$138:$A$230,$A120,G$138:G$230)</f>
        <v>-77.076130000000006</v>
      </c>
      <c r="H120" s="240">
        <f t="shared" si="86"/>
        <v>-80.864260000000002</v>
      </c>
      <c r="I120" s="240">
        <f t="shared" si="86"/>
        <v>-218.12895</v>
      </c>
      <c r="J120" s="240">
        <f t="shared" si="86"/>
        <v>-63.872529999999998</v>
      </c>
      <c r="K120" s="240">
        <f t="shared" si="86"/>
        <v>-73.222220000000007</v>
      </c>
      <c r="L120" s="240">
        <f t="shared" si="86"/>
        <v>-62.580330000000004</v>
      </c>
      <c r="M120" s="240">
        <f t="shared" si="86"/>
        <v>-62.623269999999998</v>
      </c>
      <c r="N120" s="240">
        <f t="shared" si="86"/>
        <v>-89.928070000000005</v>
      </c>
      <c r="O120" s="240">
        <f t="shared" si="86"/>
        <v>-96.347920000000002</v>
      </c>
      <c r="P120" s="240">
        <f t="shared" si="86"/>
        <v>-57.897080000000003</v>
      </c>
      <c r="Q120" s="240">
        <f t="shared" si="86"/>
        <v>-60.922160000000005</v>
      </c>
      <c r="R120" s="240">
        <f t="shared" si="86"/>
        <v>-62.9514</v>
      </c>
      <c r="S120" s="328">
        <f t="shared" si="76"/>
        <v>-77.076130000000006</v>
      </c>
      <c r="T120" s="329">
        <f>SUM($G120:H120)</f>
        <v>-157.94039000000001</v>
      </c>
      <c r="U120" s="329">
        <f>SUM($G120:I120)</f>
        <v>-376.06934000000001</v>
      </c>
      <c r="V120" s="329">
        <f>SUM($G120:J120)</f>
        <v>-439.94186999999999</v>
      </c>
      <c r="W120" s="329">
        <f>SUM($G120:K120)</f>
        <v>-513.16408999999999</v>
      </c>
      <c r="X120" s="329">
        <f>SUM($G120:L120)</f>
        <v>-575.74441999999999</v>
      </c>
      <c r="Y120" s="329">
        <f>SUM($G120:M120)</f>
        <v>-638.36769000000004</v>
      </c>
      <c r="Z120" s="329">
        <f>SUM($G120:N120)</f>
        <v>-728.29576000000009</v>
      </c>
      <c r="AA120" s="329">
        <f>SUM($G120:O120)</f>
        <v>-824.64368000000013</v>
      </c>
      <c r="AB120" s="329">
        <f>SUM($G120:P120)</f>
        <v>-882.54076000000009</v>
      </c>
      <c r="AC120" s="329">
        <f>SUM($G120:Q120)</f>
        <v>-943.46292000000005</v>
      </c>
      <c r="AD120" s="330">
        <f>SUM($G120:R120)</f>
        <v>-1006.4143200000001</v>
      </c>
      <c r="AE120" s="241">
        <f t="shared" si="77"/>
        <v>-376.06934000000001</v>
      </c>
      <c r="AF120" s="241">
        <f t="shared" si="78"/>
        <v>-199.67507999999998</v>
      </c>
      <c r="AG120" s="241">
        <f t="shared" si="79"/>
        <v>-248.89926000000014</v>
      </c>
      <c r="AH120" s="241">
        <f t="shared" si="80"/>
        <v>-181.77063999999996</v>
      </c>
      <c r="AI120" s="241">
        <f t="shared" si="81"/>
        <v>-575.74441999999999</v>
      </c>
      <c r="AJ120" s="241">
        <f t="shared" si="82"/>
        <v>-430.6699000000001</v>
      </c>
      <c r="AK120" s="241">
        <f t="shared" si="83"/>
        <v>-1006.4143200000001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39">
        <f t="shared" ref="G121:R121" si="87">G24-SUMIF($A$138:$A$230,$A121,G$138:G$230)</f>
        <v>0</v>
      </c>
      <c r="H121" s="240">
        <f t="shared" si="87"/>
        <v>0</v>
      </c>
      <c r="I121" s="240">
        <f t="shared" si="87"/>
        <v>0</v>
      </c>
      <c r="J121" s="240">
        <f t="shared" si="87"/>
        <v>0</v>
      </c>
      <c r="K121" s="240">
        <f t="shared" si="87"/>
        <v>0</v>
      </c>
      <c r="L121" s="240">
        <f t="shared" si="87"/>
        <v>0</v>
      </c>
      <c r="M121" s="240">
        <f t="shared" si="87"/>
        <v>0</v>
      </c>
      <c r="N121" s="240">
        <f t="shared" si="87"/>
        <v>0</v>
      </c>
      <c r="O121" s="240">
        <f t="shared" si="87"/>
        <v>0</v>
      </c>
      <c r="P121" s="240">
        <f t="shared" si="87"/>
        <v>0</v>
      </c>
      <c r="Q121" s="240">
        <f t="shared" si="87"/>
        <v>0</v>
      </c>
      <c r="R121" s="240">
        <f t="shared" si="87"/>
        <v>0</v>
      </c>
      <c r="S121" s="328">
        <f t="shared" si="76"/>
        <v>0</v>
      </c>
      <c r="T121" s="329">
        <f>SUM($G121:H121)</f>
        <v>0</v>
      </c>
      <c r="U121" s="329">
        <f>SUM($G121:I121)</f>
        <v>0</v>
      </c>
      <c r="V121" s="329">
        <f>SUM($G121:J121)</f>
        <v>0</v>
      </c>
      <c r="W121" s="329">
        <f>SUM($G121:K121)</f>
        <v>0</v>
      </c>
      <c r="X121" s="329">
        <f>SUM($G121:L121)</f>
        <v>0</v>
      </c>
      <c r="Y121" s="329">
        <f>SUM($G121:M121)</f>
        <v>0</v>
      </c>
      <c r="Z121" s="329">
        <f>SUM($G121:N121)</f>
        <v>0</v>
      </c>
      <c r="AA121" s="329">
        <f>SUM($G121:O121)</f>
        <v>0</v>
      </c>
      <c r="AB121" s="329">
        <f>SUM($G121:P121)</f>
        <v>0</v>
      </c>
      <c r="AC121" s="329">
        <f>SUM($G121:Q121)</f>
        <v>0</v>
      </c>
      <c r="AD121" s="330">
        <f>SUM($G121:R121)</f>
        <v>0</v>
      </c>
      <c r="AE121" s="241">
        <f t="shared" si="77"/>
        <v>0</v>
      </c>
      <c r="AF121" s="241">
        <f t="shared" si="78"/>
        <v>0</v>
      </c>
      <c r="AG121" s="241">
        <f t="shared" si="79"/>
        <v>0</v>
      </c>
      <c r="AH121" s="241">
        <f t="shared" si="80"/>
        <v>0</v>
      </c>
      <c r="AI121" s="241">
        <f t="shared" si="81"/>
        <v>0</v>
      </c>
      <c r="AJ121" s="241">
        <f t="shared" si="82"/>
        <v>0</v>
      </c>
      <c r="AK121" s="241">
        <f t="shared" si="83"/>
        <v>0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39">
        <f t="shared" ref="G122:R122" si="88">G25-SUMIF($A$138:$A$230,$A122,G$138:G$230)</f>
        <v>1.6074900000000001</v>
      </c>
      <c r="H122" s="240">
        <f t="shared" si="88"/>
        <v>-5.7538800000000005</v>
      </c>
      <c r="I122" s="240">
        <f t="shared" si="88"/>
        <v>7.7811199999999996</v>
      </c>
      <c r="J122" s="240">
        <f t="shared" si="88"/>
        <v>5.2186300000000001</v>
      </c>
      <c r="K122" s="240">
        <f t="shared" si="88"/>
        <v>-2.9438400000000002</v>
      </c>
      <c r="L122" s="240">
        <f t="shared" si="88"/>
        <v>5.7534999999999998</v>
      </c>
      <c r="M122" s="240">
        <f t="shared" si="88"/>
        <v>7.6653000000000002</v>
      </c>
      <c r="N122" s="240">
        <f t="shared" si="88"/>
        <v>-2.1764399999999999</v>
      </c>
      <c r="O122" s="240">
        <f t="shared" si="88"/>
        <v>4.4178599999999992</v>
      </c>
      <c r="P122" s="240">
        <f t="shared" si="88"/>
        <v>-7.8986000000000001</v>
      </c>
      <c r="Q122" s="240">
        <f t="shared" si="88"/>
        <v>-13.789069999999999</v>
      </c>
      <c r="R122" s="240">
        <f t="shared" si="88"/>
        <v>4.5514799999999997</v>
      </c>
      <c r="S122" s="328">
        <f t="shared" si="76"/>
        <v>1.6074900000000001</v>
      </c>
      <c r="T122" s="329">
        <f>SUM($G122:H122)</f>
        <v>-4.1463900000000002</v>
      </c>
      <c r="U122" s="329">
        <f>SUM($G122:I122)</f>
        <v>3.6347299999999994</v>
      </c>
      <c r="V122" s="329">
        <f>SUM($G122:J122)</f>
        <v>8.8533599999999986</v>
      </c>
      <c r="W122" s="329">
        <f>SUM($G122:K122)</f>
        <v>5.9095199999999988</v>
      </c>
      <c r="X122" s="329">
        <f>SUM($G122:L122)</f>
        <v>11.663019999999999</v>
      </c>
      <c r="Y122" s="329">
        <f>SUM($G122:M122)</f>
        <v>19.328319999999998</v>
      </c>
      <c r="Z122" s="329">
        <f>SUM($G122:N122)</f>
        <v>17.151879999999998</v>
      </c>
      <c r="AA122" s="329">
        <f>SUM($G122:O122)</f>
        <v>21.569739999999996</v>
      </c>
      <c r="AB122" s="329">
        <f>SUM($G122:P122)</f>
        <v>13.671139999999996</v>
      </c>
      <c r="AC122" s="329">
        <f>SUM($G122:Q122)</f>
        <v>-0.11793000000000298</v>
      </c>
      <c r="AD122" s="330">
        <f>SUM($G122:R122)</f>
        <v>4.4335499999999968</v>
      </c>
      <c r="AE122" s="241">
        <f t="shared" si="77"/>
        <v>3.6347299999999994</v>
      </c>
      <c r="AF122" s="241">
        <f t="shared" si="78"/>
        <v>8.0282900000000001</v>
      </c>
      <c r="AG122" s="241">
        <f t="shared" si="79"/>
        <v>9.9067199999999964</v>
      </c>
      <c r="AH122" s="241">
        <f t="shared" si="80"/>
        <v>-17.136189999999999</v>
      </c>
      <c r="AI122" s="241">
        <f t="shared" si="81"/>
        <v>11.663019999999999</v>
      </c>
      <c r="AJ122" s="241">
        <f t="shared" si="82"/>
        <v>-7.2294700000000027</v>
      </c>
      <c r="AK122" s="241">
        <f t="shared" si="83"/>
        <v>4.4335499999999968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1">
        <v>0</v>
      </c>
      <c r="H123" s="332">
        <v>0</v>
      </c>
      <c r="I123" s="332">
        <v>0</v>
      </c>
      <c r="J123" s="332">
        <v>0</v>
      </c>
      <c r="K123" s="332">
        <v>0</v>
      </c>
      <c r="L123" s="332">
        <v>-97.521380000000008</v>
      </c>
      <c r="M123" s="332">
        <v>0</v>
      </c>
      <c r="N123" s="332">
        <v>0</v>
      </c>
      <c r="O123" s="332">
        <v>0</v>
      </c>
      <c r="P123" s="332">
        <v>0</v>
      </c>
      <c r="Q123" s="332">
        <v>0</v>
      </c>
      <c r="R123" s="332">
        <v>9.8000000000000004E-2</v>
      </c>
      <c r="S123" s="328">
        <f t="shared" si="76"/>
        <v>0</v>
      </c>
      <c r="T123" s="329">
        <f>SUM($G123:H123)</f>
        <v>0</v>
      </c>
      <c r="U123" s="329">
        <f>SUM($G123:I123)</f>
        <v>0</v>
      </c>
      <c r="V123" s="329">
        <f>SUM($G123:J123)</f>
        <v>0</v>
      </c>
      <c r="W123" s="329">
        <f>SUM($G123:K123)</f>
        <v>0</v>
      </c>
      <c r="X123" s="329">
        <f>SUM($G123:L123)</f>
        <v>-97.521380000000008</v>
      </c>
      <c r="Y123" s="329">
        <f>SUM($G123:M123)</f>
        <v>-97.521380000000008</v>
      </c>
      <c r="Z123" s="329">
        <f>SUM($G123:N123)</f>
        <v>-97.521380000000008</v>
      </c>
      <c r="AA123" s="329">
        <f>SUM($G123:O123)</f>
        <v>-97.521380000000008</v>
      </c>
      <c r="AB123" s="329">
        <f>SUM($G123:P123)</f>
        <v>-97.521380000000008</v>
      </c>
      <c r="AC123" s="329">
        <f>SUM($G123:Q123)</f>
        <v>-97.521380000000008</v>
      </c>
      <c r="AD123" s="330">
        <f>SUM($G123:R123)</f>
        <v>-97.423380000000009</v>
      </c>
      <c r="AE123" s="241">
        <f t="shared" si="77"/>
        <v>0</v>
      </c>
      <c r="AF123" s="241">
        <f t="shared" si="78"/>
        <v>-97.521380000000008</v>
      </c>
      <c r="AG123" s="241">
        <f t="shared" si="79"/>
        <v>0</v>
      </c>
      <c r="AH123" s="241">
        <f t="shared" si="80"/>
        <v>9.7999999999998977E-2</v>
      </c>
      <c r="AI123" s="241">
        <f t="shared" si="81"/>
        <v>-97.521380000000008</v>
      </c>
      <c r="AJ123" s="241">
        <f t="shared" si="82"/>
        <v>9.7999999999998977E-2</v>
      </c>
      <c r="AK123" s="241">
        <f t="shared" si="83"/>
        <v>-97.423380000000009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39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76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77"/>
        <v>0</v>
      </c>
      <c r="AF124" s="241">
        <f t="shared" si="78"/>
        <v>0</v>
      </c>
      <c r="AG124" s="241">
        <f t="shared" si="79"/>
        <v>0</v>
      </c>
      <c r="AH124" s="241">
        <f t="shared" si="80"/>
        <v>0</v>
      </c>
      <c r="AI124" s="241">
        <f t="shared" si="81"/>
        <v>0</v>
      </c>
      <c r="AJ124" s="241">
        <f t="shared" si="82"/>
        <v>0</v>
      </c>
      <c r="AK124" s="241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39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76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77"/>
        <v>0</v>
      </c>
      <c r="AF125" s="241">
        <f t="shared" si="78"/>
        <v>0</v>
      </c>
      <c r="AG125" s="241">
        <f t="shared" si="79"/>
        <v>0</v>
      </c>
      <c r="AH125" s="241">
        <f t="shared" si="80"/>
        <v>0</v>
      </c>
      <c r="AI125" s="241">
        <f t="shared" si="81"/>
        <v>0</v>
      </c>
      <c r="AJ125" s="241">
        <f t="shared" si="82"/>
        <v>0</v>
      </c>
      <c r="AK125" s="241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39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76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77"/>
        <v>0</v>
      </c>
      <c r="AF126" s="241">
        <f t="shared" si="78"/>
        <v>0</v>
      </c>
      <c r="AG126" s="241">
        <f t="shared" si="79"/>
        <v>0</v>
      </c>
      <c r="AH126" s="241">
        <f t="shared" si="80"/>
        <v>0</v>
      </c>
      <c r="AI126" s="241">
        <f t="shared" si="81"/>
        <v>0</v>
      </c>
      <c r="AJ126" s="241">
        <f t="shared" si="82"/>
        <v>0</v>
      </c>
      <c r="AK126" s="241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39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76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77"/>
        <v>0</v>
      </c>
      <c r="AF127" s="241">
        <f t="shared" si="78"/>
        <v>0</v>
      </c>
      <c r="AG127" s="241">
        <f t="shared" si="79"/>
        <v>0</v>
      </c>
      <c r="AH127" s="241">
        <f t="shared" si="80"/>
        <v>0</v>
      </c>
      <c r="AI127" s="241">
        <f t="shared" si="81"/>
        <v>0</v>
      </c>
      <c r="AJ127" s="241">
        <f t="shared" si="82"/>
        <v>0</v>
      </c>
      <c r="AK127" s="241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39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76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77"/>
        <v>0</v>
      </c>
      <c r="AF128" s="241">
        <f t="shared" si="78"/>
        <v>0</v>
      </c>
      <c r="AG128" s="241">
        <f t="shared" si="79"/>
        <v>0</v>
      </c>
      <c r="AH128" s="241">
        <f t="shared" si="80"/>
        <v>0</v>
      </c>
      <c r="AI128" s="241">
        <f t="shared" si="81"/>
        <v>0</v>
      </c>
      <c r="AJ128" s="241">
        <f t="shared" si="82"/>
        <v>0</v>
      </c>
      <c r="AK128" s="241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39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76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77"/>
        <v>0</v>
      </c>
      <c r="AF129" s="241">
        <f t="shared" si="78"/>
        <v>0</v>
      </c>
      <c r="AG129" s="241">
        <f t="shared" si="79"/>
        <v>0</v>
      </c>
      <c r="AH129" s="241">
        <f t="shared" si="80"/>
        <v>0</v>
      </c>
      <c r="AI129" s="241">
        <f t="shared" si="81"/>
        <v>0</v>
      </c>
      <c r="AJ129" s="241">
        <f t="shared" si="82"/>
        <v>0</v>
      </c>
      <c r="AK129" s="241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39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76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77"/>
        <v>0</v>
      </c>
      <c r="AF130" s="241">
        <f t="shared" si="78"/>
        <v>0</v>
      </c>
      <c r="AG130" s="241">
        <f t="shared" si="79"/>
        <v>0</v>
      </c>
      <c r="AH130" s="241">
        <f t="shared" si="80"/>
        <v>0</v>
      </c>
      <c r="AI130" s="241">
        <f t="shared" si="81"/>
        <v>0</v>
      </c>
      <c r="AJ130" s="241">
        <f t="shared" si="82"/>
        <v>0</v>
      </c>
      <c r="AK130" s="241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39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76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77"/>
        <v>0</v>
      </c>
      <c r="AF131" s="241">
        <f t="shared" si="78"/>
        <v>0</v>
      </c>
      <c r="AG131" s="241">
        <f t="shared" si="79"/>
        <v>0</v>
      </c>
      <c r="AH131" s="241">
        <f t="shared" si="80"/>
        <v>0</v>
      </c>
      <c r="AI131" s="241">
        <f t="shared" si="81"/>
        <v>0</v>
      </c>
      <c r="AJ131" s="241">
        <f t="shared" si="82"/>
        <v>0</v>
      </c>
      <c r="AK131" s="241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39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76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77"/>
        <v>0</v>
      </c>
      <c r="AF132" s="241">
        <f t="shared" si="78"/>
        <v>0</v>
      </c>
      <c r="AG132" s="241">
        <f t="shared" si="79"/>
        <v>0</v>
      </c>
      <c r="AH132" s="241">
        <f t="shared" si="80"/>
        <v>0</v>
      </c>
      <c r="AI132" s="241">
        <f t="shared" si="81"/>
        <v>0</v>
      </c>
      <c r="AJ132" s="241">
        <f t="shared" si="82"/>
        <v>0</v>
      </c>
      <c r="AK132" s="241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39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76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77"/>
        <v>0</v>
      </c>
      <c r="AF133" s="241">
        <f t="shared" si="78"/>
        <v>0</v>
      </c>
      <c r="AG133" s="241">
        <f t="shared" si="79"/>
        <v>0</v>
      </c>
      <c r="AH133" s="241">
        <f t="shared" si="80"/>
        <v>0</v>
      </c>
      <c r="AI133" s="241">
        <f t="shared" si="81"/>
        <v>0</v>
      </c>
      <c r="AJ133" s="241">
        <f t="shared" si="82"/>
        <v>0</v>
      </c>
      <c r="AK133" s="241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39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76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77"/>
        <v>0</v>
      </c>
      <c r="AF134" s="241">
        <f t="shared" si="78"/>
        <v>0</v>
      </c>
      <c r="AG134" s="241">
        <f t="shared" si="79"/>
        <v>0</v>
      </c>
      <c r="AH134" s="241">
        <f t="shared" si="80"/>
        <v>0</v>
      </c>
      <c r="AI134" s="241">
        <f t="shared" si="81"/>
        <v>0</v>
      </c>
      <c r="AJ134" s="241">
        <f t="shared" si="82"/>
        <v>0</v>
      </c>
      <c r="AK134" s="241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39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76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77"/>
        <v>0</v>
      </c>
      <c r="AF135" s="241">
        <f t="shared" si="78"/>
        <v>0</v>
      </c>
      <c r="AG135" s="241">
        <f t="shared" si="79"/>
        <v>0</v>
      </c>
      <c r="AH135" s="241">
        <f t="shared" si="80"/>
        <v>0</v>
      </c>
      <c r="AI135" s="241">
        <f t="shared" si="81"/>
        <v>0</v>
      </c>
      <c r="AJ135" s="241">
        <f t="shared" si="82"/>
        <v>0</v>
      </c>
      <c r="AK135" s="241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39">
        <f>G41-SUM(G118:G135)</f>
        <v>0</v>
      </c>
      <c r="H136" s="240">
        <f t="shared" ref="H136:R136" si="89">H41-SUM(H118:H135)</f>
        <v>0</v>
      </c>
      <c r="I136" s="240">
        <f t="shared" si="89"/>
        <v>0</v>
      </c>
      <c r="J136" s="240">
        <f t="shared" si="89"/>
        <v>0</v>
      </c>
      <c r="K136" s="240">
        <f t="shared" si="89"/>
        <v>0</v>
      </c>
      <c r="L136" s="240">
        <f>L41-SUM(L118:L135)</f>
        <v>97.622559999999993</v>
      </c>
      <c r="M136" s="240">
        <f t="shared" si="89"/>
        <v>0</v>
      </c>
      <c r="N136" s="240">
        <f t="shared" si="89"/>
        <v>0</v>
      </c>
      <c r="O136" s="240">
        <f t="shared" si="89"/>
        <v>0</v>
      </c>
      <c r="P136" s="240">
        <f t="shared" si="89"/>
        <v>0</v>
      </c>
      <c r="Q136" s="240">
        <f t="shared" si="89"/>
        <v>0</v>
      </c>
      <c r="R136" s="240">
        <f t="shared" si="89"/>
        <v>0</v>
      </c>
      <c r="S136" s="328">
        <f t="shared" si="76"/>
        <v>0</v>
      </c>
      <c r="T136" s="329">
        <f>SUM($G136:H136)</f>
        <v>0</v>
      </c>
      <c r="U136" s="329">
        <f>SUM($G136:I136)</f>
        <v>0</v>
      </c>
      <c r="V136" s="329">
        <f>SUM($G136:J136)</f>
        <v>0</v>
      </c>
      <c r="W136" s="329">
        <f>SUM($G136:K136)</f>
        <v>0</v>
      </c>
      <c r="X136" s="329">
        <f>SUM($G136:L136)</f>
        <v>97.622559999999993</v>
      </c>
      <c r="Y136" s="329">
        <f>SUM($G136:M136)</f>
        <v>97.622559999999993</v>
      </c>
      <c r="Z136" s="329">
        <f>SUM($G136:N136)</f>
        <v>97.622559999999993</v>
      </c>
      <c r="AA136" s="329">
        <f>SUM($G136:O136)</f>
        <v>97.622559999999993</v>
      </c>
      <c r="AB136" s="329">
        <f>SUM($G136:P136)</f>
        <v>97.622559999999993</v>
      </c>
      <c r="AC136" s="329">
        <f>SUM($G136:Q136)</f>
        <v>97.622559999999993</v>
      </c>
      <c r="AD136" s="330">
        <f>SUM($G136:R136)</f>
        <v>97.622559999999993</v>
      </c>
      <c r="AE136" s="241">
        <f t="shared" si="77"/>
        <v>0</v>
      </c>
      <c r="AF136" s="241">
        <f t="shared" si="78"/>
        <v>97.622559999999993</v>
      </c>
      <c r="AG136" s="241">
        <f t="shared" si="79"/>
        <v>0</v>
      </c>
      <c r="AH136" s="241">
        <f t="shared" si="80"/>
        <v>0</v>
      </c>
      <c r="AI136" s="241">
        <f t="shared" si="81"/>
        <v>97.622559999999993</v>
      </c>
      <c r="AJ136" s="241">
        <f t="shared" si="82"/>
        <v>0</v>
      </c>
      <c r="AK136" s="241">
        <f t="shared" si="83"/>
        <v>97.622559999999993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3">
        <f t="shared" ref="G137:R137" si="90">SUM(G118:G136)</f>
        <v>-75.468640000000008</v>
      </c>
      <c r="H137" s="333">
        <f t="shared" si="90"/>
        <v>-86.618139999999997</v>
      </c>
      <c r="I137" s="333">
        <f t="shared" si="90"/>
        <v>-210.34783000000002</v>
      </c>
      <c r="J137" s="333">
        <f t="shared" si="90"/>
        <v>-58.6539</v>
      </c>
      <c r="K137" s="333">
        <f t="shared" si="90"/>
        <v>-76.166060000000002</v>
      </c>
      <c r="L137" s="333">
        <f t="shared" si="90"/>
        <v>-56.725650000000002</v>
      </c>
      <c r="M137" s="333">
        <f t="shared" si="90"/>
        <v>-54.957969999999996</v>
      </c>
      <c r="N137" s="333">
        <f t="shared" si="90"/>
        <v>-92.104510000000005</v>
      </c>
      <c r="O137" s="333">
        <f t="shared" si="90"/>
        <v>-91.930059999999997</v>
      </c>
      <c r="P137" s="333">
        <f t="shared" si="90"/>
        <v>-65.795680000000004</v>
      </c>
      <c r="Q137" s="333">
        <f t="shared" si="90"/>
        <v>-74.71123</v>
      </c>
      <c r="R137" s="333">
        <f t="shared" si="90"/>
        <v>-58.301920000000003</v>
      </c>
      <c r="S137" s="334">
        <f t="shared" si="76"/>
        <v>-75.468640000000008</v>
      </c>
      <c r="T137" s="335">
        <f>SUM($G137:H137)</f>
        <v>-162.08678</v>
      </c>
      <c r="U137" s="335">
        <f>SUM($G137:I137)</f>
        <v>-372.43461000000002</v>
      </c>
      <c r="V137" s="335">
        <f>SUM($G137:J137)</f>
        <v>-431.08851000000004</v>
      </c>
      <c r="W137" s="335">
        <f>SUM($G137:K137)</f>
        <v>-507.25457000000006</v>
      </c>
      <c r="X137" s="335">
        <f>SUM($G137:L137)</f>
        <v>-563.98022000000003</v>
      </c>
      <c r="Y137" s="335">
        <f>SUM($G137:M137)</f>
        <v>-618.93819000000008</v>
      </c>
      <c r="Z137" s="335">
        <f>SUM($G137:N137)</f>
        <v>-711.04270000000008</v>
      </c>
      <c r="AA137" s="335">
        <f>SUM($G137:O137)</f>
        <v>-802.97276000000011</v>
      </c>
      <c r="AB137" s="335">
        <f>SUM($G137:P137)</f>
        <v>-868.76844000000006</v>
      </c>
      <c r="AC137" s="335">
        <f>SUM($G137:Q137)</f>
        <v>-943.47967000000006</v>
      </c>
      <c r="AD137" s="336">
        <f>SUM($G137:R137)</f>
        <v>-1001.7815900000001</v>
      </c>
      <c r="AE137" s="260">
        <f t="shared" si="77"/>
        <v>-372.43461000000002</v>
      </c>
      <c r="AF137" s="260">
        <f t="shared" si="78"/>
        <v>-191.54561000000001</v>
      </c>
      <c r="AG137" s="260">
        <f t="shared" si="79"/>
        <v>-238.99254000000008</v>
      </c>
      <c r="AH137" s="260">
        <f t="shared" si="80"/>
        <v>-198.80882999999994</v>
      </c>
      <c r="AI137" s="260">
        <f t="shared" si="81"/>
        <v>-563.98022000000003</v>
      </c>
      <c r="AJ137" s="260">
        <f t="shared" si="82"/>
        <v>-437.80137000000002</v>
      </c>
      <c r="AK137" s="260">
        <f t="shared" si="83"/>
        <v>-1001.7815900000001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39">
        <f t="shared" ref="G138:R138" si="91">G19</f>
        <v>0</v>
      </c>
      <c r="H138" s="240">
        <f t="shared" si="91"/>
        <v>0</v>
      </c>
      <c r="I138" s="240">
        <f t="shared" si="91"/>
        <v>0</v>
      </c>
      <c r="J138" s="240">
        <f t="shared" si="91"/>
        <v>0</v>
      </c>
      <c r="K138" s="240">
        <f t="shared" si="91"/>
        <v>0</v>
      </c>
      <c r="L138" s="240">
        <f t="shared" si="91"/>
        <v>0</v>
      </c>
      <c r="M138" s="240">
        <f t="shared" si="91"/>
        <v>0</v>
      </c>
      <c r="N138" s="240">
        <f t="shared" si="91"/>
        <v>0</v>
      </c>
      <c r="O138" s="240">
        <f t="shared" si="91"/>
        <v>0</v>
      </c>
      <c r="P138" s="240">
        <f t="shared" si="91"/>
        <v>0</v>
      </c>
      <c r="Q138" s="240">
        <f t="shared" si="91"/>
        <v>0</v>
      </c>
      <c r="R138" s="240">
        <f t="shared" si="91"/>
        <v>0</v>
      </c>
      <c r="S138" s="328">
        <f t="shared" si="76"/>
        <v>0</v>
      </c>
      <c r="T138" s="329">
        <f>SUM($G138:H138)</f>
        <v>0</v>
      </c>
      <c r="U138" s="329">
        <f>SUM($G138:I138)</f>
        <v>0</v>
      </c>
      <c r="V138" s="329">
        <f>SUM($G138:J138)</f>
        <v>0</v>
      </c>
      <c r="W138" s="329">
        <f>SUM($G138:K138)</f>
        <v>0</v>
      </c>
      <c r="X138" s="329">
        <f>SUM($G138:L138)</f>
        <v>0</v>
      </c>
      <c r="Y138" s="329">
        <f>SUM($G138:M138)</f>
        <v>0</v>
      </c>
      <c r="Z138" s="329">
        <f>SUM($G138:N138)</f>
        <v>0</v>
      </c>
      <c r="AA138" s="329">
        <f>SUM($G138:O138)</f>
        <v>0</v>
      </c>
      <c r="AB138" s="329">
        <f>SUM($G138:P138)</f>
        <v>0</v>
      </c>
      <c r="AC138" s="329">
        <f>SUM($G138:Q138)</f>
        <v>0</v>
      </c>
      <c r="AD138" s="330">
        <f>SUM($G138:R138)</f>
        <v>0</v>
      </c>
      <c r="AE138" s="241">
        <f t="shared" si="77"/>
        <v>0</v>
      </c>
      <c r="AF138" s="241">
        <f t="shared" si="78"/>
        <v>0</v>
      </c>
      <c r="AG138" s="241">
        <f t="shared" si="79"/>
        <v>0</v>
      </c>
      <c r="AH138" s="241">
        <f t="shared" si="80"/>
        <v>0</v>
      </c>
      <c r="AI138" s="241">
        <f t="shared" si="81"/>
        <v>0</v>
      </c>
      <c r="AJ138" s="241">
        <f t="shared" si="82"/>
        <v>0</v>
      </c>
      <c r="AK138" s="241">
        <f t="shared" si="83"/>
        <v>0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39">
        <v>0</v>
      </c>
      <c r="H139" s="240">
        <v>0</v>
      </c>
      <c r="I139" s="240">
        <v>0</v>
      </c>
      <c r="J139" s="240">
        <v>0</v>
      </c>
      <c r="K139" s="240">
        <v>0</v>
      </c>
      <c r="L139" s="240">
        <v>0</v>
      </c>
      <c r="M139" s="240">
        <v>0</v>
      </c>
      <c r="N139" s="240">
        <v>0</v>
      </c>
      <c r="O139" s="240">
        <v>0</v>
      </c>
      <c r="P139" s="240">
        <v>0</v>
      </c>
      <c r="Q139" s="240">
        <v>0</v>
      </c>
      <c r="R139" s="240">
        <v>0</v>
      </c>
      <c r="S139" s="328">
        <f t="shared" si="76"/>
        <v>0</v>
      </c>
      <c r="T139" s="329">
        <f>SUM($G139:H139)</f>
        <v>0</v>
      </c>
      <c r="U139" s="329">
        <f>SUM($G139:I139)</f>
        <v>0</v>
      </c>
      <c r="V139" s="329">
        <f>SUM($G139:J139)</f>
        <v>0</v>
      </c>
      <c r="W139" s="329">
        <f>SUM($G139:K139)</f>
        <v>0</v>
      </c>
      <c r="X139" s="329">
        <f>SUM($G139:L139)</f>
        <v>0</v>
      </c>
      <c r="Y139" s="329">
        <f>SUM($G139:M139)</f>
        <v>0</v>
      </c>
      <c r="Z139" s="329">
        <f>SUM($G139:N139)</f>
        <v>0</v>
      </c>
      <c r="AA139" s="329">
        <f>SUM($G139:O139)</f>
        <v>0</v>
      </c>
      <c r="AB139" s="329">
        <f>SUM($G139:P139)</f>
        <v>0</v>
      </c>
      <c r="AC139" s="329">
        <f>SUM($G139:Q139)</f>
        <v>0</v>
      </c>
      <c r="AD139" s="330">
        <f>SUM($G139:R139)</f>
        <v>0</v>
      </c>
      <c r="AE139" s="241">
        <f t="shared" si="77"/>
        <v>0</v>
      </c>
      <c r="AF139" s="241">
        <f t="shared" si="78"/>
        <v>0</v>
      </c>
      <c r="AG139" s="241">
        <f t="shared" si="79"/>
        <v>0</v>
      </c>
      <c r="AH139" s="241">
        <f t="shared" si="80"/>
        <v>0</v>
      </c>
      <c r="AI139" s="241">
        <f t="shared" si="81"/>
        <v>0</v>
      </c>
      <c r="AJ139" s="241">
        <f t="shared" si="82"/>
        <v>0</v>
      </c>
      <c r="AK139" s="241">
        <f t="shared" si="83"/>
        <v>0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39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76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77"/>
        <v>0</v>
      </c>
      <c r="AF140" s="241">
        <f t="shared" si="78"/>
        <v>0</v>
      </c>
      <c r="AG140" s="241">
        <f t="shared" si="79"/>
        <v>0</v>
      </c>
      <c r="AH140" s="241">
        <f t="shared" si="80"/>
        <v>0</v>
      </c>
      <c r="AI140" s="241">
        <f t="shared" si="81"/>
        <v>0</v>
      </c>
      <c r="AJ140" s="241">
        <f t="shared" si="82"/>
        <v>0</v>
      </c>
      <c r="AK140" s="241">
        <f t="shared" si="83"/>
        <v>0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239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328">
        <f t="shared" si="76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0</v>
      </c>
      <c r="AB141" s="329">
        <f>SUM($G141:P141)</f>
        <v>0</v>
      </c>
      <c r="AC141" s="329">
        <f>SUM($G141:Q141)</f>
        <v>0</v>
      </c>
      <c r="AD141" s="330">
        <f>SUM($G141:R141)</f>
        <v>0</v>
      </c>
      <c r="AE141" s="241">
        <f t="shared" si="77"/>
        <v>0</v>
      </c>
      <c r="AF141" s="241">
        <f t="shared" si="78"/>
        <v>0</v>
      </c>
      <c r="AG141" s="241">
        <f t="shared" si="79"/>
        <v>0</v>
      </c>
      <c r="AH141" s="241">
        <f t="shared" si="80"/>
        <v>0</v>
      </c>
      <c r="AI141" s="241">
        <f t="shared" si="81"/>
        <v>0</v>
      </c>
      <c r="AJ141" s="241">
        <f t="shared" si="82"/>
        <v>0</v>
      </c>
      <c r="AK141" s="241">
        <f t="shared" si="83"/>
        <v>0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39">
        <f t="shared" ref="G142:R142" si="92">G28</f>
        <v>-517.48348999999996</v>
      </c>
      <c r="H142" s="240">
        <f t="shared" si="92"/>
        <v>-468.64753000000002</v>
      </c>
      <c r="I142" s="240">
        <f t="shared" si="92"/>
        <v>-519.92075</v>
      </c>
      <c r="J142" s="240">
        <f t="shared" si="92"/>
        <v>-514.22424000000001</v>
      </c>
      <c r="K142" s="240">
        <f t="shared" si="92"/>
        <v>-556.24018000000001</v>
      </c>
      <c r="L142" s="240">
        <f t="shared" si="92"/>
        <v>-540.81426999999996</v>
      </c>
      <c r="M142" s="240">
        <f t="shared" si="92"/>
        <v>-559.89399000000003</v>
      </c>
      <c r="N142" s="240">
        <f t="shared" si="92"/>
        <v>-700.91860999999994</v>
      </c>
      <c r="O142" s="240">
        <f t="shared" si="92"/>
        <v>-679.71690000000001</v>
      </c>
      <c r="P142" s="240">
        <f t="shared" si="92"/>
        <v>-703.89435000000003</v>
      </c>
      <c r="Q142" s="240">
        <f t="shared" si="92"/>
        <v>-682.64139</v>
      </c>
      <c r="R142" s="240">
        <f t="shared" si="92"/>
        <v>-848.27494999999999</v>
      </c>
      <c r="S142" s="328">
        <f t="shared" si="76"/>
        <v>-517.48348999999996</v>
      </c>
      <c r="T142" s="329">
        <f>SUM($G142:H142)</f>
        <v>-986.13102000000003</v>
      </c>
      <c r="U142" s="329">
        <f>SUM($G142:I142)</f>
        <v>-1506.05177</v>
      </c>
      <c r="V142" s="329">
        <f>SUM($G142:J142)</f>
        <v>-2020.27601</v>
      </c>
      <c r="W142" s="329">
        <f>SUM($G142:K142)</f>
        <v>-2576.5161900000003</v>
      </c>
      <c r="X142" s="329">
        <f>SUM($G142:L142)</f>
        <v>-3117.3304600000001</v>
      </c>
      <c r="Y142" s="329">
        <f>SUM($G142:M142)</f>
        <v>-3677.2244500000002</v>
      </c>
      <c r="Z142" s="329">
        <f>SUM($G142:N142)</f>
        <v>-4378.1430600000003</v>
      </c>
      <c r="AA142" s="329">
        <f>SUM($G142:O142)</f>
        <v>-5057.8599600000007</v>
      </c>
      <c r="AB142" s="329">
        <f>SUM($G142:P142)</f>
        <v>-5761.7543100000003</v>
      </c>
      <c r="AC142" s="329">
        <f>SUM($G142:Q142)</f>
        <v>-6444.3957</v>
      </c>
      <c r="AD142" s="330">
        <f>SUM($G142:R142)</f>
        <v>-7292.67065</v>
      </c>
      <c r="AE142" s="241">
        <f t="shared" si="77"/>
        <v>-1506.05177</v>
      </c>
      <c r="AF142" s="241">
        <f t="shared" si="78"/>
        <v>-1611.2786900000001</v>
      </c>
      <c r="AG142" s="241">
        <f t="shared" si="79"/>
        <v>-1940.5295000000006</v>
      </c>
      <c r="AH142" s="241">
        <f t="shared" si="80"/>
        <v>-2234.8106899999993</v>
      </c>
      <c r="AI142" s="241">
        <f t="shared" si="81"/>
        <v>-3117.3304600000001</v>
      </c>
      <c r="AJ142" s="241">
        <f t="shared" si="82"/>
        <v>-4175.3401899999999</v>
      </c>
      <c r="AK142" s="241">
        <f t="shared" si="83"/>
        <v>-7292.67065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239">
        <f t="shared" ref="G143:R143" si="93">G30</f>
        <v>0</v>
      </c>
      <c r="H143" s="240">
        <f t="shared" si="93"/>
        <v>0</v>
      </c>
      <c r="I143" s="240">
        <f t="shared" si="93"/>
        <v>0</v>
      </c>
      <c r="J143" s="240">
        <f t="shared" si="93"/>
        <v>0</v>
      </c>
      <c r="K143" s="240">
        <f t="shared" si="93"/>
        <v>0</v>
      </c>
      <c r="L143" s="240">
        <f t="shared" si="93"/>
        <v>0</v>
      </c>
      <c r="M143" s="240">
        <f t="shared" si="93"/>
        <v>0</v>
      </c>
      <c r="N143" s="240">
        <f t="shared" si="93"/>
        <v>0</v>
      </c>
      <c r="O143" s="240">
        <f t="shared" si="93"/>
        <v>0</v>
      </c>
      <c r="P143" s="240">
        <f t="shared" si="93"/>
        <v>0</v>
      </c>
      <c r="Q143" s="240">
        <f t="shared" si="93"/>
        <v>0</v>
      </c>
      <c r="R143" s="240">
        <f t="shared" si="93"/>
        <v>0</v>
      </c>
      <c r="S143" s="328">
        <f t="shared" si="76"/>
        <v>0</v>
      </c>
      <c r="T143" s="329">
        <f>SUM($G143:H143)</f>
        <v>0</v>
      </c>
      <c r="U143" s="329">
        <f>SUM($G143:I143)</f>
        <v>0</v>
      </c>
      <c r="V143" s="329">
        <f>SUM($G143:J143)</f>
        <v>0</v>
      </c>
      <c r="W143" s="329">
        <f>SUM($G143:K143)</f>
        <v>0</v>
      </c>
      <c r="X143" s="329">
        <f>SUM($G143:L143)</f>
        <v>0</v>
      </c>
      <c r="Y143" s="329">
        <f>SUM($G143:M143)</f>
        <v>0</v>
      </c>
      <c r="Z143" s="329">
        <f>SUM($G143:N143)</f>
        <v>0</v>
      </c>
      <c r="AA143" s="329">
        <f>SUM($G143:O143)</f>
        <v>0</v>
      </c>
      <c r="AB143" s="329">
        <f>SUM($G143:P143)</f>
        <v>0</v>
      </c>
      <c r="AC143" s="329">
        <f>SUM($G143:Q143)</f>
        <v>0</v>
      </c>
      <c r="AD143" s="330">
        <f>SUM($G143:R143)</f>
        <v>0</v>
      </c>
      <c r="AE143" s="241">
        <f t="shared" si="77"/>
        <v>0</v>
      </c>
      <c r="AF143" s="241">
        <f t="shared" si="78"/>
        <v>0</v>
      </c>
      <c r="AG143" s="241">
        <f t="shared" si="79"/>
        <v>0</v>
      </c>
      <c r="AH143" s="241">
        <f t="shared" si="80"/>
        <v>0</v>
      </c>
      <c r="AI143" s="241">
        <f t="shared" si="81"/>
        <v>0</v>
      </c>
      <c r="AJ143" s="241">
        <f t="shared" si="82"/>
        <v>0</v>
      </c>
      <c r="AK143" s="241">
        <f t="shared" si="83"/>
        <v>0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239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76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77"/>
        <v>0</v>
      </c>
      <c r="AF144" s="241">
        <f t="shared" si="78"/>
        <v>0</v>
      </c>
      <c r="AG144" s="241">
        <f t="shared" si="79"/>
        <v>0</v>
      </c>
      <c r="AH144" s="241">
        <f t="shared" si="80"/>
        <v>0</v>
      </c>
      <c r="AI144" s="241">
        <f t="shared" si="81"/>
        <v>0</v>
      </c>
      <c r="AJ144" s="241">
        <f t="shared" si="82"/>
        <v>0</v>
      </c>
      <c r="AK144" s="241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239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76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77"/>
        <v>0</v>
      </c>
      <c r="AF145" s="241">
        <f t="shared" si="78"/>
        <v>0</v>
      </c>
      <c r="AG145" s="241">
        <f t="shared" si="79"/>
        <v>0</v>
      </c>
      <c r="AH145" s="241">
        <f t="shared" si="80"/>
        <v>0</v>
      </c>
      <c r="AI145" s="241">
        <f t="shared" si="81"/>
        <v>0</v>
      </c>
      <c r="AJ145" s="241">
        <f t="shared" si="82"/>
        <v>0</v>
      </c>
      <c r="AK145" s="241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39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76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77"/>
        <v>0</v>
      </c>
      <c r="AF146" s="241">
        <f t="shared" si="78"/>
        <v>0</v>
      </c>
      <c r="AG146" s="241">
        <f t="shared" si="79"/>
        <v>0</v>
      </c>
      <c r="AH146" s="241">
        <f t="shared" si="80"/>
        <v>0</v>
      </c>
      <c r="AI146" s="241">
        <f t="shared" si="81"/>
        <v>0</v>
      </c>
      <c r="AJ146" s="241">
        <f t="shared" si="82"/>
        <v>0</v>
      </c>
      <c r="AK146" s="241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39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76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77"/>
        <v>0</v>
      </c>
      <c r="AF147" s="241">
        <f t="shared" si="78"/>
        <v>0</v>
      </c>
      <c r="AG147" s="241">
        <f t="shared" si="79"/>
        <v>0</v>
      </c>
      <c r="AH147" s="241">
        <f t="shared" si="80"/>
        <v>0</v>
      </c>
      <c r="AI147" s="241">
        <f t="shared" si="81"/>
        <v>0</v>
      </c>
      <c r="AJ147" s="241">
        <f t="shared" si="82"/>
        <v>0</v>
      </c>
      <c r="AK147" s="241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39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76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77"/>
        <v>0</v>
      </c>
      <c r="AF148" s="241">
        <f t="shared" si="78"/>
        <v>0</v>
      </c>
      <c r="AG148" s="241">
        <f t="shared" si="79"/>
        <v>0</v>
      </c>
      <c r="AH148" s="241">
        <f t="shared" si="80"/>
        <v>0</v>
      </c>
      <c r="AI148" s="241">
        <f t="shared" si="81"/>
        <v>0</v>
      </c>
      <c r="AJ148" s="241">
        <f t="shared" si="82"/>
        <v>0</v>
      </c>
      <c r="AK148" s="241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212</v>
      </c>
      <c r="D149" s="34"/>
      <c r="E149" s="34"/>
      <c r="F149" s="34"/>
      <c r="G149" s="239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76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77"/>
        <v>0</v>
      </c>
      <c r="AF149" s="241">
        <f t="shared" si="78"/>
        <v>0</v>
      </c>
      <c r="AG149" s="241">
        <f t="shared" si="79"/>
        <v>0</v>
      </c>
      <c r="AH149" s="241">
        <f t="shared" si="80"/>
        <v>0</v>
      </c>
      <c r="AI149" s="241">
        <f t="shared" si="81"/>
        <v>0</v>
      </c>
      <c r="AJ149" s="241">
        <f t="shared" si="82"/>
        <v>0</v>
      </c>
      <c r="AK149" s="241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39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328">
        <f t="shared" si="76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77"/>
        <v>0</v>
      </c>
      <c r="AF150" s="241">
        <f t="shared" si="78"/>
        <v>0</v>
      </c>
      <c r="AG150" s="241">
        <f t="shared" si="79"/>
        <v>0</v>
      </c>
      <c r="AH150" s="241">
        <f t="shared" si="80"/>
        <v>0</v>
      </c>
      <c r="AI150" s="241">
        <f t="shared" si="81"/>
        <v>0</v>
      </c>
      <c r="AJ150" s="241">
        <f t="shared" si="82"/>
        <v>0</v>
      </c>
      <c r="AK150" s="241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39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328">
        <f t="shared" si="76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77"/>
        <v>0</v>
      </c>
      <c r="AF151" s="241">
        <f t="shared" si="78"/>
        <v>0</v>
      </c>
      <c r="AG151" s="241">
        <f t="shared" si="79"/>
        <v>0</v>
      </c>
      <c r="AH151" s="241">
        <f t="shared" si="80"/>
        <v>0</v>
      </c>
      <c r="AI151" s="241">
        <f t="shared" si="81"/>
        <v>0</v>
      </c>
      <c r="AJ151" s="241">
        <f t="shared" si="82"/>
        <v>0</v>
      </c>
      <c r="AK151" s="241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39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328">
        <f t="shared" si="76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77"/>
        <v>0</v>
      </c>
      <c r="AF152" s="241">
        <f t="shared" si="78"/>
        <v>0</v>
      </c>
      <c r="AG152" s="241">
        <f t="shared" si="79"/>
        <v>0</v>
      </c>
      <c r="AH152" s="241">
        <f t="shared" si="80"/>
        <v>0</v>
      </c>
      <c r="AI152" s="241">
        <f t="shared" si="81"/>
        <v>0</v>
      </c>
      <c r="AJ152" s="241">
        <f t="shared" si="82"/>
        <v>0</v>
      </c>
      <c r="AK152" s="241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39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76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77"/>
        <v>0</v>
      </c>
      <c r="AF153" s="241">
        <f t="shared" si="78"/>
        <v>0</v>
      </c>
      <c r="AG153" s="241">
        <f t="shared" si="79"/>
        <v>0</v>
      </c>
      <c r="AH153" s="241">
        <f t="shared" si="80"/>
        <v>0</v>
      </c>
      <c r="AI153" s="241">
        <f t="shared" si="81"/>
        <v>0</v>
      </c>
      <c r="AJ153" s="241">
        <f t="shared" si="82"/>
        <v>0</v>
      </c>
      <c r="AK153" s="241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39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328">
        <f t="shared" si="76"/>
        <v>0</v>
      </c>
      <c r="T154" s="329">
        <f>SUM($G154:H154)</f>
        <v>0</v>
      </c>
      <c r="U154" s="329">
        <f>SUM($G154:I154)</f>
        <v>0</v>
      </c>
      <c r="V154" s="329">
        <f>SUM($G154:J154)</f>
        <v>0</v>
      </c>
      <c r="W154" s="329">
        <f>SUM($G154:K154)</f>
        <v>0</v>
      </c>
      <c r="X154" s="329">
        <f>SUM($G154:L154)</f>
        <v>0</v>
      </c>
      <c r="Y154" s="329">
        <f>SUM($G154:M154)</f>
        <v>0</v>
      </c>
      <c r="Z154" s="329">
        <f>SUM($G154:N154)</f>
        <v>0</v>
      </c>
      <c r="AA154" s="329">
        <f>SUM($G154:O154)</f>
        <v>0</v>
      </c>
      <c r="AB154" s="329">
        <f>SUM($G154:P154)</f>
        <v>0</v>
      </c>
      <c r="AC154" s="329">
        <f>SUM($G154:Q154)</f>
        <v>0</v>
      </c>
      <c r="AD154" s="330">
        <f>SUM($G154:R154)</f>
        <v>0</v>
      </c>
      <c r="AE154" s="241">
        <f t="shared" si="77"/>
        <v>0</v>
      </c>
      <c r="AF154" s="241">
        <f t="shared" si="78"/>
        <v>0</v>
      </c>
      <c r="AG154" s="241">
        <f t="shared" si="79"/>
        <v>0</v>
      </c>
      <c r="AH154" s="241">
        <f t="shared" si="80"/>
        <v>0</v>
      </c>
      <c r="AI154" s="241">
        <f t="shared" si="81"/>
        <v>0</v>
      </c>
      <c r="AJ154" s="241">
        <f t="shared" si="82"/>
        <v>0</v>
      </c>
      <c r="AK154" s="241">
        <f t="shared" si="83"/>
        <v>0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39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76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77"/>
        <v>0</v>
      </c>
      <c r="AF155" s="241">
        <f t="shared" si="78"/>
        <v>0</v>
      </c>
      <c r="AG155" s="241">
        <f t="shared" si="79"/>
        <v>0</v>
      </c>
      <c r="AH155" s="241">
        <f t="shared" si="80"/>
        <v>0</v>
      </c>
      <c r="AI155" s="241">
        <f t="shared" si="81"/>
        <v>0</v>
      </c>
      <c r="AJ155" s="241">
        <f t="shared" si="82"/>
        <v>0</v>
      </c>
      <c r="AK155" s="241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39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76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77"/>
        <v>0</v>
      </c>
      <c r="AF156" s="241">
        <f t="shared" si="78"/>
        <v>0</v>
      </c>
      <c r="AG156" s="241">
        <f t="shared" si="79"/>
        <v>0</v>
      </c>
      <c r="AH156" s="241">
        <f t="shared" si="80"/>
        <v>0</v>
      </c>
      <c r="AI156" s="241">
        <f t="shared" si="81"/>
        <v>0</v>
      </c>
      <c r="AJ156" s="241">
        <f t="shared" si="82"/>
        <v>0</v>
      </c>
      <c r="AK156" s="241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39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76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77"/>
        <v>0</v>
      </c>
      <c r="AF157" s="241">
        <f t="shared" si="78"/>
        <v>0</v>
      </c>
      <c r="AG157" s="241">
        <f t="shared" si="79"/>
        <v>0</v>
      </c>
      <c r="AH157" s="241">
        <f t="shared" si="80"/>
        <v>0</v>
      </c>
      <c r="AI157" s="241">
        <f t="shared" si="81"/>
        <v>0</v>
      </c>
      <c r="AJ157" s="241">
        <f t="shared" si="82"/>
        <v>0</v>
      </c>
      <c r="AK157" s="241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39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76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77"/>
        <v>0</v>
      </c>
      <c r="AF158" s="241">
        <f t="shared" si="78"/>
        <v>0</v>
      </c>
      <c r="AG158" s="241">
        <f t="shared" si="79"/>
        <v>0</v>
      </c>
      <c r="AH158" s="241">
        <f t="shared" si="80"/>
        <v>0</v>
      </c>
      <c r="AI158" s="241">
        <f t="shared" si="81"/>
        <v>0</v>
      </c>
      <c r="AJ158" s="241">
        <f t="shared" si="82"/>
        <v>0</v>
      </c>
      <c r="AK158" s="241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39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76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77"/>
        <v>0</v>
      </c>
      <c r="AF159" s="241">
        <f t="shared" si="78"/>
        <v>0</v>
      </c>
      <c r="AG159" s="241">
        <f t="shared" si="79"/>
        <v>0</v>
      </c>
      <c r="AH159" s="241">
        <f t="shared" si="80"/>
        <v>0</v>
      </c>
      <c r="AI159" s="241">
        <f t="shared" si="81"/>
        <v>0</v>
      </c>
      <c r="AJ159" s="241">
        <f t="shared" si="82"/>
        <v>0</v>
      </c>
      <c r="AK159" s="241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39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76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77"/>
        <v>0</v>
      </c>
      <c r="AF160" s="241">
        <f t="shared" si="78"/>
        <v>0</v>
      </c>
      <c r="AG160" s="241">
        <f t="shared" si="79"/>
        <v>0</v>
      </c>
      <c r="AH160" s="241">
        <f t="shared" si="80"/>
        <v>0</v>
      </c>
      <c r="AI160" s="241">
        <f t="shared" si="81"/>
        <v>0</v>
      </c>
      <c r="AJ160" s="241">
        <f t="shared" si="82"/>
        <v>0</v>
      </c>
      <c r="AK160" s="241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39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76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77"/>
        <v>0</v>
      </c>
      <c r="AF161" s="241">
        <f t="shared" si="78"/>
        <v>0</v>
      </c>
      <c r="AG161" s="241">
        <f t="shared" si="79"/>
        <v>0</v>
      </c>
      <c r="AH161" s="241">
        <f t="shared" si="80"/>
        <v>0</v>
      </c>
      <c r="AI161" s="241">
        <f t="shared" si="81"/>
        <v>0</v>
      </c>
      <c r="AJ161" s="241">
        <f t="shared" si="82"/>
        <v>0</v>
      </c>
      <c r="AK161" s="241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39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76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77"/>
        <v>0</v>
      </c>
      <c r="AF162" s="241">
        <f t="shared" si="78"/>
        <v>0</v>
      </c>
      <c r="AG162" s="241">
        <f t="shared" si="79"/>
        <v>0</v>
      </c>
      <c r="AH162" s="241">
        <f t="shared" si="80"/>
        <v>0</v>
      </c>
      <c r="AI162" s="241">
        <f t="shared" si="81"/>
        <v>0</v>
      </c>
      <c r="AJ162" s="241">
        <f t="shared" si="82"/>
        <v>0</v>
      </c>
      <c r="AK162" s="241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39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76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77"/>
        <v>0</v>
      </c>
      <c r="AF163" s="241">
        <f t="shared" si="78"/>
        <v>0</v>
      </c>
      <c r="AG163" s="241">
        <f t="shared" si="79"/>
        <v>0</v>
      </c>
      <c r="AH163" s="241">
        <f t="shared" si="80"/>
        <v>0</v>
      </c>
      <c r="AI163" s="241">
        <f t="shared" si="81"/>
        <v>0</v>
      </c>
      <c r="AJ163" s="241">
        <f t="shared" si="82"/>
        <v>0</v>
      </c>
      <c r="AK163" s="241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39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76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77"/>
        <v>0</v>
      </c>
      <c r="AF164" s="241">
        <f t="shared" si="78"/>
        <v>0</v>
      </c>
      <c r="AG164" s="241">
        <f t="shared" si="79"/>
        <v>0</v>
      </c>
      <c r="AH164" s="241">
        <f t="shared" si="80"/>
        <v>0</v>
      </c>
      <c r="AI164" s="241">
        <f t="shared" si="81"/>
        <v>0</v>
      </c>
      <c r="AJ164" s="241">
        <f t="shared" si="82"/>
        <v>0</v>
      </c>
      <c r="AK164" s="241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39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328">
        <f t="shared" si="76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0</v>
      </c>
      <c r="AC165" s="329">
        <f>SUM($G165:Q165)</f>
        <v>0</v>
      </c>
      <c r="AD165" s="330">
        <f>SUM($G165:R165)</f>
        <v>0</v>
      </c>
      <c r="AE165" s="241">
        <f t="shared" si="77"/>
        <v>0</v>
      </c>
      <c r="AF165" s="241">
        <f t="shared" si="78"/>
        <v>0</v>
      </c>
      <c r="AG165" s="241">
        <f t="shared" si="79"/>
        <v>0</v>
      </c>
      <c r="AH165" s="241">
        <f t="shared" si="80"/>
        <v>0</v>
      </c>
      <c r="AI165" s="241">
        <f t="shared" si="81"/>
        <v>0</v>
      </c>
      <c r="AJ165" s="241">
        <f t="shared" si="82"/>
        <v>0</v>
      </c>
      <c r="AK165" s="241">
        <f t="shared" si="83"/>
        <v>0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39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76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77"/>
        <v>0</v>
      </c>
      <c r="AF166" s="241">
        <f t="shared" si="78"/>
        <v>0</v>
      </c>
      <c r="AG166" s="241">
        <f t="shared" si="79"/>
        <v>0</v>
      </c>
      <c r="AH166" s="241">
        <f t="shared" si="80"/>
        <v>0</v>
      </c>
      <c r="AI166" s="241">
        <f t="shared" si="81"/>
        <v>0</v>
      </c>
      <c r="AJ166" s="241">
        <f t="shared" si="82"/>
        <v>0</v>
      </c>
      <c r="AK166" s="241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39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76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77"/>
        <v>0</v>
      </c>
      <c r="AF167" s="241">
        <f t="shared" si="78"/>
        <v>0</v>
      </c>
      <c r="AG167" s="241">
        <f t="shared" si="79"/>
        <v>0</v>
      </c>
      <c r="AH167" s="241">
        <f t="shared" si="80"/>
        <v>0</v>
      </c>
      <c r="AI167" s="241">
        <f t="shared" si="81"/>
        <v>0</v>
      </c>
      <c r="AJ167" s="241">
        <f t="shared" si="82"/>
        <v>0</v>
      </c>
      <c r="AK167" s="241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39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>G168</f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>U168</f>
        <v>0</v>
      </c>
      <c r="AF168" s="241">
        <f>X168-AE168</f>
        <v>0</v>
      </c>
      <c r="AG168" s="241">
        <f>AA168-AF168-AE168</f>
        <v>0</v>
      </c>
      <c r="AH168" s="241">
        <f>AD168-AG168-AF168-AE168</f>
        <v>0</v>
      </c>
      <c r="AI168" s="241">
        <f>$AE168+$AF168</f>
        <v>0</v>
      </c>
      <c r="AJ168" s="241">
        <f>$AG168+$AH168</f>
        <v>0</v>
      </c>
      <c r="AK168" s="241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39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76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77"/>
        <v>0</v>
      </c>
      <c r="AF169" s="241">
        <f t="shared" si="78"/>
        <v>0</v>
      </c>
      <c r="AG169" s="241">
        <f t="shared" si="79"/>
        <v>0</v>
      </c>
      <c r="AH169" s="241">
        <f t="shared" si="80"/>
        <v>0</v>
      </c>
      <c r="AI169" s="241">
        <f t="shared" si="81"/>
        <v>0</v>
      </c>
      <c r="AJ169" s="241">
        <f t="shared" si="82"/>
        <v>0</v>
      </c>
      <c r="AK169" s="241">
        <f t="shared" si="83"/>
        <v>0</v>
      </c>
      <c r="AL169" s="173">
        <f t="shared" si="84"/>
        <v>0</v>
      </c>
    </row>
    <row r="170" spans="1:38" ht="24" hidden="1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39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76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77"/>
        <v>0</v>
      </c>
      <c r="AF170" s="241">
        <f t="shared" si="78"/>
        <v>0</v>
      </c>
      <c r="AG170" s="241">
        <f t="shared" si="79"/>
        <v>0</v>
      </c>
      <c r="AH170" s="241">
        <f t="shared" si="80"/>
        <v>0</v>
      </c>
      <c r="AI170" s="241">
        <f t="shared" si="81"/>
        <v>0</v>
      </c>
      <c r="AJ170" s="241">
        <f t="shared" si="82"/>
        <v>0</v>
      </c>
      <c r="AK170" s="241">
        <f t="shared" si="83"/>
        <v>0</v>
      </c>
      <c r="AL170" s="173">
        <f t="shared" si="84"/>
        <v>0</v>
      </c>
    </row>
    <row r="171" spans="1:38" ht="24" hidden="1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39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76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77"/>
        <v>0</v>
      </c>
      <c r="AF171" s="241">
        <f t="shared" si="78"/>
        <v>0</v>
      </c>
      <c r="AG171" s="241">
        <f t="shared" si="79"/>
        <v>0</v>
      </c>
      <c r="AH171" s="241">
        <f t="shared" si="80"/>
        <v>0</v>
      </c>
      <c r="AI171" s="241">
        <f t="shared" si="81"/>
        <v>0</v>
      </c>
      <c r="AJ171" s="241">
        <f t="shared" si="82"/>
        <v>0</v>
      </c>
      <c r="AK171" s="241">
        <f t="shared" si="83"/>
        <v>0</v>
      </c>
      <c r="AL171" s="173">
        <f t="shared" si="84"/>
        <v>0</v>
      </c>
    </row>
    <row r="172" spans="1:38" ht="24" hidden="1" customHeight="1" outlineLevel="1">
      <c r="A172" s="166" t="s">
        <v>257</v>
      </c>
      <c r="B172" s="444" t="s">
        <v>258</v>
      </c>
      <c r="C172" s="33"/>
      <c r="D172" s="34"/>
      <c r="E172" s="34"/>
      <c r="F172" s="34"/>
      <c r="G172" s="239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76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77"/>
        <v>0</v>
      </c>
      <c r="AF172" s="241">
        <f t="shared" si="78"/>
        <v>0</v>
      </c>
      <c r="AG172" s="241">
        <f t="shared" si="79"/>
        <v>0</v>
      </c>
      <c r="AH172" s="241">
        <f t="shared" si="80"/>
        <v>0</v>
      </c>
      <c r="AI172" s="241">
        <f t="shared" si="81"/>
        <v>0</v>
      </c>
      <c r="AJ172" s="241">
        <f t="shared" si="82"/>
        <v>0</v>
      </c>
      <c r="AK172" s="241">
        <f t="shared" si="83"/>
        <v>0</v>
      </c>
      <c r="AL172" s="173">
        <f t="shared" si="84"/>
        <v>0</v>
      </c>
    </row>
    <row r="173" spans="1:38" ht="24" hidden="1" customHeight="1" outlineLevel="1">
      <c r="A173" s="166" t="s">
        <v>257</v>
      </c>
      <c r="B173" s="444" t="s">
        <v>259</v>
      </c>
      <c r="C173" s="33"/>
      <c r="D173" s="34"/>
      <c r="E173" s="34"/>
      <c r="F173" s="34"/>
      <c r="G173" s="239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76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77"/>
        <v>0</v>
      </c>
      <c r="AF173" s="241">
        <f t="shared" si="78"/>
        <v>0</v>
      </c>
      <c r="AG173" s="241">
        <f t="shared" si="79"/>
        <v>0</v>
      </c>
      <c r="AH173" s="241">
        <f t="shared" si="80"/>
        <v>0</v>
      </c>
      <c r="AI173" s="241">
        <f t="shared" si="81"/>
        <v>0</v>
      </c>
      <c r="AJ173" s="241">
        <f t="shared" si="82"/>
        <v>0</v>
      </c>
      <c r="AK173" s="241">
        <f t="shared" si="83"/>
        <v>0</v>
      </c>
      <c r="AL173" s="173">
        <f t="shared" si="84"/>
        <v>0</v>
      </c>
    </row>
    <row r="174" spans="1:38" ht="24" hidden="1" customHeight="1" outlineLevel="1">
      <c r="A174" s="166" t="s">
        <v>257</v>
      </c>
      <c r="B174" s="444" t="s">
        <v>260</v>
      </c>
      <c r="C174" s="33"/>
      <c r="D174" s="34"/>
      <c r="E174" s="34"/>
      <c r="F174" s="34"/>
      <c r="G174" s="239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76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77"/>
        <v>0</v>
      </c>
      <c r="AF174" s="241">
        <f t="shared" si="78"/>
        <v>0</v>
      </c>
      <c r="AG174" s="241">
        <f t="shared" si="79"/>
        <v>0</v>
      </c>
      <c r="AH174" s="241">
        <f t="shared" si="80"/>
        <v>0</v>
      </c>
      <c r="AI174" s="241">
        <f t="shared" si="81"/>
        <v>0</v>
      </c>
      <c r="AJ174" s="241">
        <f t="shared" si="82"/>
        <v>0</v>
      </c>
      <c r="AK174" s="241">
        <f t="shared" si="83"/>
        <v>0</v>
      </c>
      <c r="AL174" s="173">
        <f t="shared" si="84"/>
        <v>0</v>
      </c>
    </row>
    <row r="175" spans="1:38" ht="24" hidden="1" customHeight="1" outlineLevel="1">
      <c r="A175" s="166" t="s">
        <v>257</v>
      </c>
      <c r="B175" s="444" t="s">
        <v>261</v>
      </c>
      <c r="C175" s="33"/>
      <c r="D175" s="34"/>
      <c r="E175" s="34"/>
      <c r="F175" s="34"/>
      <c r="G175" s="239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76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77"/>
        <v>0</v>
      </c>
      <c r="AF175" s="241">
        <f t="shared" si="78"/>
        <v>0</v>
      </c>
      <c r="AG175" s="241">
        <f t="shared" si="79"/>
        <v>0</v>
      </c>
      <c r="AH175" s="241">
        <f t="shared" si="80"/>
        <v>0</v>
      </c>
      <c r="AI175" s="241">
        <f t="shared" si="81"/>
        <v>0</v>
      </c>
      <c r="AJ175" s="241">
        <f t="shared" si="82"/>
        <v>0</v>
      </c>
      <c r="AK175" s="241">
        <f t="shared" si="83"/>
        <v>0</v>
      </c>
      <c r="AL175" s="173">
        <f t="shared" si="84"/>
        <v>0</v>
      </c>
    </row>
    <row r="176" spans="1:38" ht="24" hidden="1" customHeight="1" outlineLevel="1">
      <c r="A176" s="166" t="s">
        <v>257</v>
      </c>
      <c r="B176" s="444" t="s">
        <v>262</v>
      </c>
      <c r="C176" s="33"/>
      <c r="D176" s="34"/>
      <c r="E176" s="34"/>
      <c r="F176" s="34"/>
      <c r="G176" s="239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76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77"/>
        <v>0</v>
      </c>
      <c r="AF176" s="241">
        <f t="shared" si="78"/>
        <v>0</v>
      </c>
      <c r="AG176" s="241">
        <f t="shared" si="79"/>
        <v>0</v>
      </c>
      <c r="AH176" s="241">
        <f t="shared" si="80"/>
        <v>0</v>
      </c>
      <c r="AI176" s="241">
        <f t="shared" si="81"/>
        <v>0</v>
      </c>
      <c r="AJ176" s="241">
        <f t="shared" si="82"/>
        <v>0</v>
      </c>
      <c r="AK176" s="241">
        <f t="shared" si="83"/>
        <v>0</v>
      </c>
      <c r="AL176" s="173">
        <f t="shared" si="84"/>
        <v>0</v>
      </c>
    </row>
    <row r="177" spans="1:38" ht="24" hidden="1" customHeight="1" outlineLevel="1">
      <c r="A177" s="166" t="s">
        <v>257</v>
      </c>
      <c r="B177" s="444" t="s">
        <v>263</v>
      </c>
      <c r="C177" s="33"/>
      <c r="D177" s="34"/>
      <c r="E177" s="34"/>
      <c r="F177" s="34"/>
      <c r="G177" s="239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328">
        <f t="shared" si="76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0</v>
      </c>
      <c r="Y177" s="329">
        <f>SUM($G177:M177)</f>
        <v>0</v>
      </c>
      <c r="Z177" s="329">
        <f>SUM($G177:N177)</f>
        <v>0</v>
      </c>
      <c r="AA177" s="329">
        <f>SUM($G177:O177)</f>
        <v>0</v>
      </c>
      <c r="AB177" s="329">
        <f>SUM($G177:P177)</f>
        <v>0</v>
      </c>
      <c r="AC177" s="329">
        <f>SUM($G177:Q177)</f>
        <v>0</v>
      </c>
      <c r="AD177" s="330">
        <f>SUM($G177:R177)</f>
        <v>0</v>
      </c>
      <c r="AE177" s="241">
        <f t="shared" si="77"/>
        <v>0</v>
      </c>
      <c r="AF177" s="241">
        <f t="shared" si="78"/>
        <v>0</v>
      </c>
      <c r="AG177" s="241">
        <f t="shared" si="79"/>
        <v>0</v>
      </c>
      <c r="AH177" s="241">
        <f t="shared" si="80"/>
        <v>0</v>
      </c>
      <c r="AI177" s="241">
        <f t="shared" si="81"/>
        <v>0</v>
      </c>
      <c r="AJ177" s="241">
        <f t="shared" si="82"/>
        <v>0</v>
      </c>
      <c r="AK177" s="241">
        <f t="shared" si="83"/>
        <v>0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39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76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77"/>
        <v>0</v>
      </c>
      <c r="AF178" s="241">
        <f t="shared" si="78"/>
        <v>0</v>
      </c>
      <c r="AG178" s="241">
        <f t="shared" si="79"/>
        <v>0</v>
      </c>
      <c r="AH178" s="241">
        <f t="shared" si="80"/>
        <v>0</v>
      </c>
      <c r="AI178" s="241">
        <f t="shared" si="81"/>
        <v>0</v>
      </c>
      <c r="AJ178" s="241">
        <f t="shared" si="82"/>
        <v>0</v>
      </c>
      <c r="AK178" s="241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39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76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77"/>
        <v>0</v>
      </c>
      <c r="AF179" s="241">
        <f t="shared" si="78"/>
        <v>0</v>
      </c>
      <c r="AG179" s="241">
        <f t="shared" si="79"/>
        <v>0</v>
      </c>
      <c r="AH179" s="241">
        <f t="shared" si="80"/>
        <v>0</v>
      </c>
      <c r="AI179" s="241">
        <f t="shared" si="81"/>
        <v>0</v>
      </c>
      <c r="AJ179" s="241">
        <f t="shared" si="82"/>
        <v>0</v>
      </c>
      <c r="AK179" s="241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39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76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77"/>
        <v>0</v>
      </c>
      <c r="AF180" s="241">
        <f t="shared" si="78"/>
        <v>0</v>
      </c>
      <c r="AG180" s="241">
        <f t="shared" si="79"/>
        <v>0</v>
      </c>
      <c r="AH180" s="241">
        <f t="shared" si="80"/>
        <v>0</v>
      </c>
      <c r="AI180" s="241">
        <f t="shared" si="81"/>
        <v>0</v>
      </c>
      <c r="AJ180" s="241">
        <f t="shared" si="82"/>
        <v>0</v>
      </c>
      <c r="AK180" s="241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39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62" si="94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62" si="95">U181</f>
        <v>0</v>
      </c>
      <c r="AF181" s="241">
        <f t="shared" ref="AF181:AF262" si="96">X181-AE181</f>
        <v>0</v>
      </c>
      <c r="AG181" s="241">
        <f t="shared" ref="AG181:AG262" si="97">AA181-AF181-AE181</f>
        <v>0</v>
      </c>
      <c r="AH181" s="241">
        <f t="shared" ref="AH181:AH262" si="98">AD181-AG181-AF181-AE181</f>
        <v>0</v>
      </c>
      <c r="AI181" s="241">
        <f t="shared" si="81"/>
        <v>0</v>
      </c>
      <c r="AJ181" s="241">
        <f t="shared" si="82"/>
        <v>0</v>
      </c>
      <c r="AK181" s="241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39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94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95"/>
        <v>0</v>
      </c>
      <c r="AF182" s="241">
        <f t="shared" si="96"/>
        <v>0</v>
      </c>
      <c r="AG182" s="241">
        <f t="shared" si="97"/>
        <v>0</v>
      </c>
      <c r="AH182" s="241">
        <f t="shared" si="98"/>
        <v>0</v>
      </c>
      <c r="AI182" s="241">
        <f t="shared" si="81"/>
        <v>0</v>
      </c>
      <c r="AJ182" s="241">
        <f t="shared" si="82"/>
        <v>0</v>
      </c>
      <c r="AK182" s="241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39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94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95"/>
        <v>0</v>
      </c>
      <c r="AF183" s="241">
        <f t="shared" si="96"/>
        <v>0</v>
      </c>
      <c r="AG183" s="241">
        <f t="shared" si="97"/>
        <v>0</v>
      </c>
      <c r="AH183" s="241">
        <f t="shared" si="98"/>
        <v>0</v>
      </c>
      <c r="AI183" s="241">
        <f t="shared" si="81"/>
        <v>0</v>
      </c>
      <c r="AJ183" s="241">
        <f t="shared" si="82"/>
        <v>0</v>
      </c>
      <c r="AK183" s="241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39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94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95"/>
        <v>0</v>
      </c>
      <c r="AF184" s="241">
        <f t="shared" si="96"/>
        <v>0</v>
      </c>
      <c r="AG184" s="241">
        <f t="shared" si="97"/>
        <v>0</v>
      </c>
      <c r="AH184" s="241">
        <f t="shared" si="98"/>
        <v>0</v>
      </c>
      <c r="AI184" s="241">
        <f t="shared" si="81"/>
        <v>0</v>
      </c>
      <c r="AJ184" s="241">
        <f t="shared" si="82"/>
        <v>0</v>
      </c>
      <c r="AK184" s="241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39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94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95"/>
        <v>0</v>
      </c>
      <c r="AF185" s="241">
        <f t="shared" si="96"/>
        <v>0</v>
      </c>
      <c r="AG185" s="241">
        <f t="shared" si="97"/>
        <v>0</v>
      </c>
      <c r="AH185" s="241">
        <f t="shared" si="98"/>
        <v>0</v>
      </c>
      <c r="AI185" s="241">
        <f t="shared" si="81"/>
        <v>0</v>
      </c>
      <c r="AJ185" s="241">
        <f t="shared" si="82"/>
        <v>0</v>
      </c>
      <c r="AK185" s="241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39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94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95"/>
        <v>0</v>
      </c>
      <c r="AF186" s="241">
        <f t="shared" si="96"/>
        <v>0</v>
      </c>
      <c r="AG186" s="241">
        <f t="shared" si="97"/>
        <v>0</v>
      </c>
      <c r="AH186" s="241">
        <f t="shared" si="98"/>
        <v>0</v>
      </c>
      <c r="AI186" s="241">
        <f t="shared" si="81"/>
        <v>0</v>
      </c>
      <c r="AJ186" s="241">
        <f t="shared" si="82"/>
        <v>0</v>
      </c>
      <c r="AK186" s="241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39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94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95"/>
        <v>0</v>
      </c>
      <c r="AF187" s="241">
        <f t="shared" si="96"/>
        <v>0</v>
      </c>
      <c r="AG187" s="241">
        <f t="shared" si="97"/>
        <v>0</v>
      </c>
      <c r="AH187" s="241">
        <f t="shared" si="98"/>
        <v>0</v>
      </c>
      <c r="AI187" s="241">
        <f t="shared" si="81"/>
        <v>0</v>
      </c>
      <c r="AJ187" s="241">
        <f t="shared" si="82"/>
        <v>0</v>
      </c>
      <c r="AK187" s="241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39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94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95"/>
        <v>0</v>
      </c>
      <c r="AF188" s="241">
        <f t="shared" si="96"/>
        <v>0</v>
      </c>
      <c r="AG188" s="241">
        <f t="shared" si="97"/>
        <v>0</v>
      </c>
      <c r="AH188" s="241">
        <f t="shared" si="98"/>
        <v>0</v>
      </c>
      <c r="AI188" s="241">
        <f t="shared" si="81"/>
        <v>0</v>
      </c>
      <c r="AJ188" s="241">
        <f t="shared" si="82"/>
        <v>0</v>
      </c>
      <c r="AK188" s="241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39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94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95"/>
        <v>0</v>
      </c>
      <c r="AF189" s="241">
        <f t="shared" si="96"/>
        <v>0</v>
      </c>
      <c r="AG189" s="241">
        <f t="shared" si="97"/>
        <v>0</v>
      </c>
      <c r="AH189" s="241">
        <f t="shared" si="98"/>
        <v>0</v>
      </c>
      <c r="AI189" s="241">
        <f t="shared" si="81"/>
        <v>0</v>
      </c>
      <c r="AJ189" s="241">
        <f t="shared" si="82"/>
        <v>0</v>
      </c>
      <c r="AK189" s="241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39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94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95"/>
        <v>0</v>
      </c>
      <c r="AF190" s="241">
        <f t="shared" si="96"/>
        <v>0</v>
      </c>
      <c r="AG190" s="241">
        <f t="shared" si="97"/>
        <v>0</v>
      </c>
      <c r="AH190" s="241">
        <f t="shared" si="98"/>
        <v>0</v>
      </c>
      <c r="AI190" s="241">
        <f t="shared" si="81"/>
        <v>0</v>
      </c>
      <c r="AJ190" s="241">
        <f t="shared" si="82"/>
        <v>0</v>
      </c>
      <c r="AK190" s="241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39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94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95"/>
        <v>0</v>
      </c>
      <c r="AF191" s="241">
        <f t="shared" si="96"/>
        <v>0</v>
      </c>
      <c r="AG191" s="241">
        <f t="shared" si="97"/>
        <v>0</v>
      </c>
      <c r="AH191" s="241">
        <f t="shared" si="98"/>
        <v>0</v>
      </c>
      <c r="AI191" s="241">
        <f t="shared" si="81"/>
        <v>0</v>
      </c>
      <c r="AJ191" s="241">
        <f t="shared" si="82"/>
        <v>0</v>
      </c>
      <c r="AK191" s="241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39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94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95"/>
        <v>0</v>
      </c>
      <c r="AF192" s="241">
        <f t="shared" si="96"/>
        <v>0</v>
      </c>
      <c r="AG192" s="241">
        <f t="shared" si="97"/>
        <v>0</v>
      </c>
      <c r="AH192" s="241">
        <f t="shared" si="98"/>
        <v>0</v>
      </c>
      <c r="AI192" s="241">
        <f t="shared" si="81"/>
        <v>0</v>
      </c>
      <c r="AJ192" s="241">
        <f t="shared" si="82"/>
        <v>0</v>
      </c>
      <c r="AK192" s="241">
        <f t="shared" si="83"/>
        <v>0</v>
      </c>
      <c r="AL192" s="173">
        <f t="shared" ref="AL192:AL266" si="99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39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94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95"/>
        <v>0</v>
      </c>
      <c r="AF193" s="241">
        <f t="shared" si="96"/>
        <v>0</v>
      </c>
      <c r="AG193" s="241">
        <f t="shared" si="97"/>
        <v>0</v>
      </c>
      <c r="AH193" s="241">
        <f t="shared" si="98"/>
        <v>0</v>
      </c>
      <c r="AI193" s="241">
        <f t="shared" si="81"/>
        <v>0</v>
      </c>
      <c r="AJ193" s="241">
        <f t="shared" si="82"/>
        <v>0</v>
      </c>
      <c r="AK193" s="241">
        <f t="shared" si="83"/>
        <v>0</v>
      </c>
      <c r="AL193" s="173">
        <f t="shared" si="99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39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94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95"/>
        <v>0</v>
      </c>
      <c r="AF194" s="241">
        <f t="shared" si="96"/>
        <v>0</v>
      </c>
      <c r="AG194" s="241">
        <f t="shared" si="97"/>
        <v>0</v>
      </c>
      <c r="AH194" s="241">
        <f t="shared" si="98"/>
        <v>0</v>
      </c>
      <c r="AI194" s="241">
        <f t="shared" si="81"/>
        <v>0</v>
      </c>
      <c r="AJ194" s="241">
        <f t="shared" si="82"/>
        <v>0</v>
      </c>
      <c r="AK194" s="241">
        <f t="shared" si="83"/>
        <v>0</v>
      </c>
      <c r="AL194" s="173">
        <f t="shared" si="99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39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94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95"/>
        <v>0</v>
      </c>
      <c r="AF195" s="241">
        <f t="shared" si="96"/>
        <v>0</v>
      </c>
      <c r="AG195" s="241">
        <f t="shared" si="97"/>
        <v>0</v>
      </c>
      <c r="AH195" s="241">
        <f t="shared" si="98"/>
        <v>0</v>
      </c>
      <c r="AI195" s="241">
        <f t="shared" si="81"/>
        <v>0</v>
      </c>
      <c r="AJ195" s="241">
        <f t="shared" si="82"/>
        <v>0</v>
      </c>
      <c r="AK195" s="241">
        <f t="shared" si="83"/>
        <v>0</v>
      </c>
      <c r="AL195" s="173">
        <f t="shared" si="99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39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94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95"/>
        <v>0</v>
      </c>
      <c r="AF196" s="241">
        <f t="shared" si="96"/>
        <v>0</v>
      </c>
      <c r="AG196" s="241">
        <f t="shared" si="97"/>
        <v>0</v>
      </c>
      <c r="AH196" s="241">
        <f t="shared" si="98"/>
        <v>0</v>
      </c>
      <c r="AI196" s="241">
        <f t="shared" si="81"/>
        <v>0</v>
      </c>
      <c r="AJ196" s="241">
        <f t="shared" si="82"/>
        <v>0</v>
      </c>
      <c r="AK196" s="241">
        <f t="shared" si="83"/>
        <v>0</v>
      </c>
      <c r="AL196" s="173">
        <f t="shared" si="99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39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94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95"/>
        <v>0</v>
      </c>
      <c r="AF197" s="241">
        <f t="shared" si="96"/>
        <v>0</v>
      </c>
      <c r="AG197" s="241">
        <f t="shared" si="97"/>
        <v>0</v>
      </c>
      <c r="AH197" s="241">
        <f t="shared" si="98"/>
        <v>0</v>
      </c>
      <c r="AI197" s="241">
        <f t="shared" si="81"/>
        <v>0</v>
      </c>
      <c r="AJ197" s="241">
        <f t="shared" si="82"/>
        <v>0</v>
      </c>
      <c r="AK197" s="241">
        <f t="shared" si="83"/>
        <v>0</v>
      </c>
      <c r="AL197" s="173">
        <f t="shared" si="99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39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94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95"/>
        <v>0</v>
      </c>
      <c r="AF198" s="241">
        <f t="shared" si="96"/>
        <v>0</v>
      </c>
      <c r="AG198" s="241">
        <f t="shared" si="97"/>
        <v>0</v>
      </c>
      <c r="AH198" s="241">
        <f t="shared" si="98"/>
        <v>0</v>
      </c>
      <c r="AI198" s="241">
        <f t="shared" si="81"/>
        <v>0</v>
      </c>
      <c r="AJ198" s="241">
        <f t="shared" si="82"/>
        <v>0</v>
      </c>
      <c r="AK198" s="241">
        <f t="shared" si="83"/>
        <v>0</v>
      </c>
      <c r="AL198" s="173">
        <f t="shared" si="99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39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94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95"/>
        <v>0</v>
      </c>
      <c r="AF199" s="241">
        <f t="shared" si="96"/>
        <v>0</v>
      </c>
      <c r="AG199" s="241">
        <f t="shared" si="97"/>
        <v>0</v>
      </c>
      <c r="AH199" s="241">
        <f t="shared" si="98"/>
        <v>0</v>
      </c>
      <c r="AI199" s="241">
        <f t="shared" si="81"/>
        <v>0</v>
      </c>
      <c r="AJ199" s="241">
        <f t="shared" si="82"/>
        <v>0</v>
      </c>
      <c r="AK199" s="241">
        <f t="shared" si="83"/>
        <v>0</v>
      </c>
      <c r="AL199" s="173">
        <f t="shared" si="99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39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94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95"/>
        <v>0</v>
      </c>
      <c r="AF200" s="241">
        <f t="shared" si="96"/>
        <v>0</v>
      </c>
      <c r="AG200" s="241">
        <f t="shared" si="97"/>
        <v>0</v>
      </c>
      <c r="AH200" s="241">
        <f t="shared" si="98"/>
        <v>0</v>
      </c>
      <c r="AI200" s="241">
        <f t="shared" si="81"/>
        <v>0</v>
      </c>
      <c r="AJ200" s="241">
        <f t="shared" si="82"/>
        <v>0</v>
      </c>
      <c r="AK200" s="241">
        <f t="shared" si="83"/>
        <v>0</v>
      </c>
      <c r="AL200" s="173">
        <f t="shared" si="99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39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94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95"/>
        <v>0</v>
      </c>
      <c r="AF201" s="241">
        <f t="shared" si="96"/>
        <v>0</v>
      </c>
      <c r="AG201" s="241">
        <f t="shared" si="97"/>
        <v>0</v>
      </c>
      <c r="AH201" s="241">
        <f t="shared" si="98"/>
        <v>0</v>
      </c>
      <c r="AI201" s="241">
        <f t="shared" si="81"/>
        <v>0</v>
      </c>
      <c r="AJ201" s="241">
        <f t="shared" si="82"/>
        <v>0</v>
      </c>
      <c r="AK201" s="241">
        <f t="shared" si="83"/>
        <v>0</v>
      </c>
      <c r="AL201" s="173">
        <f t="shared" si="99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39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94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95"/>
        <v>0</v>
      </c>
      <c r="AF202" s="241">
        <f t="shared" si="96"/>
        <v>0</v>
      </c>
      <c r="AG202" s="241">
        <f t="shared" si="97"/>
        <v>0</v>
      </c>
      <c r="AH202" s="241">
        <f t="shared" si="98"/>
        <v>0</v>
      </c>
      <c r="AI202" s="241">
        <f t="shared" si="81"/>
        <v>0</v>
      </c>
      <c r="AJ202" s="241">
        <f t="shared" si="82"/>
        <v>0</v>
      </c>
      <c r="AK202" s="241">
        <f t="shared" si="83"/>
        <v>0</v>
      </c>
      <c r="AL202" s="173">
        <f t="shared" si="99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39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94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95"/>
        <v>0</v>
      </c>
      <c r="AF203" s="241">
        <f t="shared" si="96"/>
        <v>0</v>
      </c>
      <c r="AG203" s="241">
        <f t="shared" si="97"/>
        <v>0</v>
      </c>
      <c r="AH203" s="241">
        <f t="shared" si="98"/>
        <v>0</v>
      </c>
      <c r="AI203" s="241">
        <f t="shared" si="81"/>
        <v>0</v>
      </c>
      <c r="AJ203" s="241">
        <f t="shared" si="82"/>
        <v>0</v>
      </c>
      <c r="AK203" s="241">
        <f t="shared" si="83"/>
        <v>0</v>
      </c>
      <c r="AL203" s="173">
        <f t="shared" si="99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39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>
        <f t="shared" si="94"/>
        <v>0</v>
      </c>
      <c r="T204" s="329">
        <f>SUM($G204:H204)</f>
        <v>0</v>
      </c>
      <c r="U204" s="329">
        <f>SUM($G204:I204)</f>
        <v>0</v>
      </c>
      <c r="V204" s="329">
        <f>SUM($G204:J204)</f>
        <v>0</v>
      </c>
      <c r="W204" s="329">
        <f>SUM($G204:K204)</f>
        <v>0</v>
      </c>
      <c r="X204" s="329">
        <f>SUM($G204:L204)</f>
        <v>0</v>
      </c>
      <c r="Y204" s="329">
        <f>SUM($G204:M204)</f>
        <v>0</v>
      </c>
      <c r="Z204" s="329">
        <f>SUM($G204:N204)</f>
        <v>0</v>
      </c>
      <c r="AA204" s="329">
        <f>SUM($G204:O204)</f>
        <v>0</v>
      </c>
      <c r="AB204" s="329">
        <f>SUM($G204:P204)</f>
        <v>0</v>
      </c>
      <c r="AC204" s="329">
        <f>SUM($G204:Q204)</f>
        <v>0</v>
      </c>
      <c r="AD204" s="330">
        <f>SUM($G204:R204)</f>
        <v>0</v>
      </c>
      <c r="AE204" s="241">
        <f t="shared" si="95"/>
        <v>0</v>
      </c>
      <c r="AF204" s="241">
        <f t="shared" si="96"/>
        <v>0</v>
      </c>
      <c r="AG204" s="241">
        <f t="shared" si="97"/>
        <v>0</v>
      </c>
      <c r="AH204" s="241">
        <f t="shared" si="98"/>
        <v>0</v>
      </c>
      <c r="AI204" s="241">
        <f t="shared" si="81"/>
        <v>0</v>
      </c>
      <c r="AJ204" s="241">
        <f t="shared" si="82"/>
        <v>0</v>
      </c>
      <c r="AK204" s="241">
        <f t="shared" si="83"/>
        <v>0</v>
      </c>
      <c r="AL204" s="173">
        <f t="shared" si="99"/>
        <v>0</v>
      </c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39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30"/>
      <c r="AE205" s="241"/>
      <c r="AF205" s="241"/>
      <c r="AG205" s="241"/>
      <c r="AH205" s="241"/>
      <c r="AI205" s="241"/>
      <c r="AJ205" s="241"/>
      <c r="AK205" s="241"/>
      <c r="AL205" s="173"/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39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39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39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39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39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39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30"/>
      <c r="AE211" s="241"/>
      <c r="AF211" s="241"/>
      <c r="AG211" s="241"/>
      <c r="AH211" s="241"/>
      <c r="AI211" s="241"/>
      <c r="AJ211" s="241"/>
      <c r="AK211" s="241"/>
      <c r="AL211" s="173"/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39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>
        <f t="shared" si="94"/>
        <v>0</v>
      </c>
      <c r="T212" s="329">
        <f>SUM($G212:H212)</f>
        <v>0</v>
      </c>
      <c r="U212" s="329">
        <f>SUM($G212:I212)</f>
        <v>0</v>
      </c>
      <c r="V212" s="329">
        <f>SUM($G212:J212)</f>
        <v>0</v>
      </c>
      <c r="W212" s="329">
        <f>SUM($G212:K212)</f>
        <v>0</v>
      </c>
      <c r="X212" s="329">
        <f>SUM($G212:L212)</f>
        <v>0</v>
      </c>
      <c r="Y212" s="329">
        <f>SUM($G212:M212)</f>
        <v>0</v>
      </c>
      <c r="Z212" s="329">
        <f>SUM($G212:N212)</f>
        <v>0</v>
      </c>
      <c r="AA212" s="329">
        <f>SUM($G212:O212)</f>
        <v>0</v>
      </c>
      <c r="AB212" s="329">
        <f>SUM($G212:P212)</f>
        <v>0</v>
      </c>
      <c r="AC212" s="329">
        <f>SUM($G212:Q212)</f>
        <v>0</v>
      </c>
      <c r="AD212" s="330">
        <f>SUM($G212:R212)</f>
        <v>0</v>
      </c>
      <c r="AE212" s="241">
        <f t="shared" si="95"/>
        <v>0</v>
      </c>
      <c r="AF212" s="241">
        <f t="shared" si="96"/>
        <v>0</v>
      </c>
      <c r="AG212" s="241">
        <f t="shared" si="97"/>
        <v>0</v>
      </c>
      <c r="AH212" s="241">
        <f t="shared" si="98"/>
        <v>0</v>
      </c>
      <c r="AI212" s="241">
        <f t="shared" si="81"/>
        <v>0</v>
      </c>
      <c r="AJ212" s="241">
        <f t="shared" si="82"/>
        <v>0</v>
      </c>
      <c r="AK212" s="241">
        <f t="shared" si="83"/>
        <v>0</v>
      </c>
      <c r="AL212" s="173">
        <f t="shared" si="99"/>
        <v>0</v>
      </c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39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94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95"/>
        <v>0</v>
      </c>
      <c r="AF213" s="241">
        <f t="shared" si="96"/>
        <v>0</v>
      </c>
      <c r="AG213" s="241">
        <f t="shared" si="97"/>
        <v>0</v>
      </c>
      <c r="AH213" s="241">
        <f t="shared" si="98"/>
        <v>0</v>
      </c>
      <c r="AI213" s="241">
        <f t="shared" si="81"/>
        <v>0</v>
      </c>
      <c r="AJ213" s="241">
        <f t="shared" si="82"/>
        <v>0</v>
      </c>
      <c r="AK213" s="241">
        <f t="shared" si="83"/>
        <v>0</v>
      </c>
      <c r="AL213" s="173">
        <f t="shared" si="99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39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94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95"/>
        <v>0</v>
      </c>
      <c r="AF214" s="241">
        <f t="shared" si="96"/>
        <v>0</v>
      </c>
      <c r="AG214" s="241">
        <f t="shared" si="97"/>
        <v>0</v>
      </c>
      <c r="AH214" s="241">
        <f t="shared" si="98"/>
        <v>0</v>
      </c>
      <c r="AI214" s="241">
        <f t="shared" si="81"/>
        <v>0</v>
      </c>
      <c r="AJ214" s="241">
        <f t="shared" si="82"/>
        <v>0</v>
      </c>
      <c r="AK214" s="241">
        <f t="shared" si="83"/>
        <v>0</v>
      </c>
      <c r="AL214" s="173">
        <f t="shared" si="99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39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94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95"/>
        <v>0</v>
      </c>
      <c r="AF215" s="241">
        <f t="shared" si="96"/>
        <v>0</v>
      </c>
      <c r="AG215" s="241">
        <f t="shared" si="97"/>
        <v>0</v>
      </c>
      <c r="AH215" s="241">
        <f t="shared" si="98"/>
        <v>0</v>
      </c>
      <c r="AI215" s="241">
        <f t="shared" si="81"/>
        <v>0</v>
      </c>
      <c r="AJ215" s="241">
        <f t="shared" si="82"/>
        <v>0</v>
      </c>
      <c r="AK215" s="241">
        <f t="shared" si="83"/>
        <v>0</v>
      </c>
      <c r="AL215" s="173">
        <f t="shared" si="99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39">
        <f>G35-SUM(G137:G215)</f>
        <v>0</v>
      </c>
      <c r="H216" s="240">
        <f t="shared" ref="H216:R216" si="100">H35-SUM(H137:H215)</f>
        <v>0</v>
      </c>
      <c r="I216" s="240">
        <f t="shared" si="100"/>
        <v>0</v>
      </c>
      <c r="J216" s="240">
        <f t="shared" si="100"/>
        <v>0</v>
      </c>
      <c r="K216" s="240">
        <f t="shared" si="100"/>
        <v>0</v>
      </c>
      <c r="L216" s="240">
        <f t="shared" si="100"/>
        <v>-97.622560000000021</v>
      </c>
      <c r="M216" s="240">
        <f t="shared" si="100"/>
        <v>0</v>
      </c>
      <c r="N216" s="240">
        <f t="shared" si="100"/>
        <v>0</v>
      </c>
      <c r="O216" s="240">
        <f t="shared" si="100"/>
        <v>0</v>
      </c>
      <c r="P216" s="240">
        <f t="shared" si="100"/>
        <v>0</v>
      </c>
      <c r="Q216" s="240">
        <f t="shared" si="100"/>
        <v>0</v>
      </c>
      <c r="R216" s="240">
        <f t="shared" si="100"/>
        <v>0</v>
      </c>
      <c r="S216" s="328">
        <f t="shared" si="94"/>
        <v>0</v>
      </c>
      <c r="T216" s="329">
        <f>SUM($G216:H216)</f>
        <v>0</v>
      </c>
      <c r="U216" s="329">
        <f>SUM($G216:I216)</f>
        <v>0</v>
      </c>
      <c r="V216" s="329">
        <f>SUM($G216:J216)</f>
        <v>0</v>
      </c>
      <c r="W216" s="329">
        <f>SUM($G216:K216)</f>
        <v>0</v>
      </c>
      <c r="X216" s="329">
        <f>SUM($G216:L216)</f>
        <v>-97.622560000000021</v>
      </c>
      <c r="Y216" s="329">
        <f>SUM($G216:M216)</f>
        <v>-97.622560000000021</v>
      </c>
      <c r="Z216" s="329">
        <f>SUM($G216:N216)</f>
        <v>-97.622560000000021</v>
      </c>
      <c r="AA216" s="329">
        <f>SUM($G216:O216)</f>
        <v>-97.622560000000021</v>
      </c>
      <c r="AB216" s="329">
        <f>SUM($G216:P216)</f>
        <v>-97.622560000000021</v>
      </c>
      <c r="AC216" s="329">
        <f>SUM($G216:Q216)</f>
        <v>-97.622560000000021</v>
      </c>
      <c r="AD216" s="330">
        <f>SUM($G216:R216)</f>
        <v>-97.622560000000021</v>
      </c>
      <c r="AE216" s="241">
        <f t="shared" si="95"/>
        <v>0</v>
      </c>
      <c r="AF216" s="241">
        <f t="shared" si="96"/>
        <v>-97.622560000000021</v>
      </c>
      <c r="AG216" s="241">
        <f t="shared" si="97"/>
        <v>0</v>
      </c>
      <c r="AH216" s="241">
        <f t="shared" si="98"/>
        <v>0</v>
      </c>
      <c r="AI216" s="241">
        <f t="shared" si="81"/>
        <v>-97.622560000000021</v>
      </c>
      <c r="AJ216" s="241">
        <f t="shared" si="82"/>
        <v>0</v>
      </c>
      <c r="AK216" s="241">
        <f t="shared" si="83"/>
        <v>-97.622560000000021</v>
      </c>
      <c r="AL216" s="173">
        <f t="shared" si="99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3">
        <f>SUM(G137:G216)</f>
        <v>-592.95213000000001</v>
      </c>
      <c r="H217" s="333">
        <f t="shared" ref="H217:R217" si="101">SUM(H137:H216)</f>
        <v>-555.26567</v>
      </c>
      <c r="I217" s="333">
        <f t="shared" si="101"/>
        <v>-730.26858000000004</v>
      </c>
      <c r="J217" s="333">
        <f t="shared" si="101"/>
        <v>-572.87814000000003</v>
      </c>
      <c r="K217" s="333">
        <f t="shared" si="101"/>
        <v>-632.40624000000003</v>
      </c>
      <c r="L217" s="333">
        <f t="shared" si="101"/>
        <v>-695.16247999999996</v>
      </c>
      <c r="M217" s="333">
        <f t="shared" si="101"/>
        <v>-614.85196000000008</v>
      </c>
      <c r="N217" s="333">
        <f t="shared" si="101"/>
        <v>-793.02311999999995</v>
      </c>
      <c r="O217" s="333">
        <f t="shared" si="101"/>
        <v>-771.64696000000004</v>
      </c>
      <c r="P217" s="333">
        <f t="shared" si="101"/>
        <v>-769.69002999999998</v>
      </c>
      <c r="Q217" s="333">
        <f t="shared" si="101"/>
        <v>-757.35262</v>
      </c>
      <c r="R217" s="333">
        <f t="shared" si="101"/>
        <v>-906.57686999999999</v>
      </c>
      <c r="S217" s="334">
        <f t="shared" si="94"/>
        <v>-592.95213000000001</v>
      </c>
      <c r="T217" s="335">
        <f>SUM($G217:H217)</f>
        <v>-1148.2177999999999</v>
      </c>
      <c r="U217" s="335">
        <f>SUM($G217:I217)</f>
        <v>-1878.4863799999998</v>
      </c>
      <c r="V217" s="335">
        <f>SUM($G217:J217)</f>
        <v>-2451.3645200000001</v>
      </c>
      <c r="W217" s="335">
        <f>SUM($G217:K217)</f>
        <v>-3083.7707600000003</v>
      </c>
      <c r="X217" s="335">
        <f>SUM($G217:L217)</f>
        <v>-3778.9332400000003</v>
      </c>
      <c r="Y217" s="335">
        <f>SUM($G217:M217)</f>
        <v>-4393.7852000000003</v>
      </c>
      <c r="Z217" s="335">
        <f>SUM($G217:N217)</f>
        <v>-5186.8083200000001</v>
      </c>
      <c r="AA217" s="335">
        <f>SUM($G217:O217)</f>
        <v>-5958.4552800000001</v>
      </c>
      <c r="AB217" s="335">
        <f>SUM($G217:P217)</f>
        <v>-6728.1453099999999</v>
      </c>
      <c r="AC217" s="335">
        <f>SUM($G217:Q217)</f>
        <v>-7485.4979299999995</v>
      </c>
      <c r="AD217" s="336">
        <f>SUM($G217:R217)</f>
        <v>-8392.0748000000003</v>
      </c>
      <c r="AE217" s="260">
        <f t="shared" si="95"/>
        <v>-1878.4863799999998</v>
      </c>
      <c r="AF217" s="260">
        <f t="shared" si="96"/>
        <v>-1900.4468600000005</v>
      </c>
      <c r="AG217" s="260">
        <f t="shared" si="97"/>
        <v>-2179.5220399999998</v>
      </c>
      <c r="AH217" s="260">
        <f t="shared" si="98"/>
        <v>-2433.6195200000006</v>
      </c>
      <c r="AI217" s="260">
        <f t="shared" si="81"/>
        <v>-3778.9332400000003</v>
      </c>
      <c r="AJ217" s="260">
        <f t="shared" si="82"/>
        <v>-4613.14156</v>
      </c>
      <c r="AK217" s="260">
        <f t="shared" si="83"/>
        <v>-8392.0748000000003</v>
      </c>
      <c r="AL217" s="173">
        <f t="shared" si="99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39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94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95"/>
        <v>0</v>
      </c>
      <c r="AF218" s="241">
        <f t="shared" si="96"/>
        <v>0</v>
      </c>
      <c r="AG218" s="241">
        <f t="shared" si="97"/>
        <v>0</v>
      </c>
      <c r="AH218" s="241">
        <f t="shared" si="98"/>
        <v>0</v>
      </c>
      <c r="AI218" s="241">
        <f t="shared" si="81"/>
        <v>0</v>
      </c>
      <c r="AJ218" s="241">
        <f t="shared" si="82"/>
        <v>0</v>
      </c>
      <c r="AK218" s="241">
        <f t="shared" si="83"/>
        <v>0</v>
      </c>
      <c r="AL218" s="173">
        <f t="shared" si="99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39">
        <f>G150</f>
        <v>0</v>
      </c>
      <c r="H219" s="240">
        <f t="shared" ref="H219:R219" si="102">H150</f>
        <v>0</v>
      </c>
      <c r="I219" s="240">
        <f t="shared" si="102"/>
        <v>0</v>
      </c>
      <c r="J219" s="240">
        <f t="shared" si="102"/>
        <v>0</v>
      </c>
      <c r="K219" s="240">
        <f t="shared" si="102"/>
        <v>0</v>
      </c>
      <c r="L219" s="240">
        <f t="shared" si="102"/>
        <v>0</v>
      </c>
      <c r="M219" s="240">
        <f t="shared" si="102"/>
        <v>0</v>
      </c>
      <c r="N219" s="240">
        <f t="shared" si="102"/>
        <v>0</v>
      </c>
      <c r="O219" s="240">
        <f t="shared" si="102"/>
        <v>0</v>
      </c>
      <c r="P219" s="240">
        <f t="shared" si="102"/>
        <v>0</v>
      </c>
      <c r="Q219" s="240">
        <f t="shared" si="102"/>
        <v>0</v>
      </c>
      <c r="R219" s="240">
        <f t="shared" si="102"/>
        <v>0</v>
      </c>
      <c r="S219" s="328">
        <f>G219</f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>U219</f>
        <v>0</v>
      </c>
      <c r="AF219" s="241">
        <f>X219-AE219</f>
        <v>0</v>
      </c>
      <c r="AG219" s="241">
        <f>AA219-AF219-AE219</f>
        <v>0</v>
      </c>
      <c r="AH219" s="241">
        <f>AD219-AG219-AF219-AE219</f>
        <v>0</v>
      </c>
      <c r="AI219" s="241">
        <f>$AE219+$AF219</f>
        <v>0</v>
      </c>
      <c r="AJ219" s="241">
        <f>$AG219+$AH219</f>
        <v>0</v>
      </c>
      <c r="AK219" s="241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39">
        <f>G151*(1-$R$1)</f>
        <v>0</v>
      </c>
      <c r="H220" s="240">
        <f t="shared" ref="H220:R220" si="103">H151*(1-$R$1)</f>
        <v>0</v>
      </c>
      <c r="I220" s="240">
        <f t="shared" si="103"/>
        <v>0</v>
      </c>
      <c r="J220" s="240">
        <f t="shared" si="103"/>
        <v>0</v>
      </c>
      <c r="K220" s="240">
        <f t="shared" si="103"/>
        <v>0</v>
      </c>
      <c r="L220" s="240">
        <f t="shared" si="103"/>
        <v>0</v>
      </c>
      <c r="M220" s="240">
        <f t="shared" si="103"/>
        <v>0</v>
      </c>
      <c r="N220" s="240">
        <f t="shared" si="103"/>
        <v>0</v>
      </c>
      <c r="O220" s="240">
        <f t="shared" si="103"/>
        <v>0</v>
      </c>
      <c r="P220" s="240">
        <f t="shared" si="103"/>
        <v>0</v>
      </c>
      <c r="Q220" s="240">
        <f t="shared" si="103"/>
        <v>0</v>
      </c>
      <c r="R220" s="240">
        <f t="shared" si="103"/>
        <v>0</v>
      </c>
      <c r="S220" s="328">
        <f>G220</f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>U220</f>
        <v>0</v>
      </c>
      <c r="AF220" s="241">
        <f>X220-AE220</f>
        <v>0</v>
      </c>
      <c r="AG220" s="241">
        <f>AA220-AF220-AE220</f>
        <v>0</v>
      </c>
      <c r="AH220" s="241">
        <f>AD220-AG220-AF220-AE220</f>
        <v>0</v>
      </c>
      <c r="AI220" s="241">
        <f>$AE220+$AF220</f>
        <v>0</v>
      </c>
      <c r="AJ220" s="241">
        <f>$AG220+$AH220</f>
        <v>0</v>
      </c>
      <c r="AK220" s="241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39">
        <f>G153*(1-$R$1)</f>
        <v>0</v>
      </c>
      <c r="H221" s="240">
        <f t="shared" ref="H221:R222" si="104">H153*(1-$R$1)</f>
        <v>0</v>
      </c>
      <c r="I221" s="240">
        <f t="shared" si="104"/>
        <v>0</v>
      </c>
      <c r="J221" s="240">
        <f t="shared" si="104"/>
        <v>0</v>
      </c>
      <c r="K221" s="240">
        <f t="shared" si="104"/>
        <v>0</v>
      </c>
      <c r="L221" s="240">
        <f t="shared" si="104"/>
        <v>0</v>
      </c>
      <c r="M221" s="240">
        <f t="shared" si="104"/>
        <v>0</v>
      </c>
      <c r="N221" s="240">
        <f t="shared" si="104"/>
        <v>0</v>
      </c>
      <c r="O221" s="240">
        <f t="shared" si="104"/>
        <v>0</v>
      </c>
      <c r="P221" s="240">
        <f t="shared" si="104"/>
        <v>0</v>
      </c>
      <c r="Q221" s="240">
        <f t="shared" si="104"/>
        <v>0</v>
      </c>
      <c r="R221" s="240">
        <f t="shared" si="104"/>
        <v>0</v>
      </c>
      <c r="S221" s="328">
        <f>G221</f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>U221</f>
        <v>0</v>
      </c>
      <c r="AF221" s="241">
        <f>X221-AE221</f>
        <v>0</v>
      </c>
      <c r="AG221" s="241">
        <f>AA221-AF221-AE221</f>
        <v>0</v>
      </c>
      <c r="AH221" s="241">
        <f>AD221-AG221-AF221-AE221</f>
        <v>0</v>
      </c>
      <c r="AI221" s="241">
        <f>$AE221+$AF221</f>
        <v>0</v>
      </c>
      <c r="AJ221" s="241">
        <f>$AG221+$AH221</f>
        <v>0</v>
      </c>
      <c r="AK221" s="241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239">
        <f>G154*(1-$R$1)</f>
        <v>0</v>
      </c>
      <c r="H222" s="240">
        <f t="shared" si="104"/>
        <v>0</v>
      </c>
      <c r="I222" s="240">
        <f t="shared" si="104"/>
        <v>0</v>
      </c>
      <c r="J222" s="240">
        <f t="shared" si="104"/>
        <v>0</v>
      </c>
      <c r="K222" s="240">
        <f t="shared" si="104"/>
        <v>0</v>
      </c>
      <c r="L222" s="240">
        <f t="shared" si="104"/>
        <v>0</v>
      </c>
      <c r="M222" s="240">
        <f t="shared" si="104"/>
        <v>0</v>
      </c>
      <c r="N222" s="240">
        <f t="shared" si="104"/>
        <v>0</v>
      </c>
      <c r="O222" s="240">
        <f t="shared" si="104"/>
        <v>0</v>
      </c>
      <c r="P222" s="240">
        <f t="shared" si="104"/>
        <v>0</v>
      </c>
      <c r="Q222" s="240">
        <f t="shared" si="104"/>
        <v>0</v>
      </c>
      <c r="R222" s="240">
        <f t="shared" si="104"/>
        <v>0</v>
      </c>
      <c r="S222" s="328">
        <f t="shared" si="94"/>
        <v>0</v>
      </c>
      <c r="T222" s="329">
        <f>SUM($G222:H222)</f>
        <v>0</v>
      </c>
      <c r="U222" s="329">
        <f>SUM($G222:I222)</f>
        <v>0</v>
      </c>
      <c r="V222" s="329">
        <f>SUM($G222:J222)</f>
        <v>0</v>
      </c>
      <c r="W222" s="329">
        <f>SUM($G222:K222)</f>
        <v>0</v>
      </c>
      <c r="X222" s="329">
        <f>SUM($G222:L222)</f>
        <v>0</v>
      </c>
      <c r="Y222" s="329">
        <f>SUM($G222:M222)</f>
        <v>0</v>
      </c>
      <c r="Z222" s="329">
        <f>SUM($G222:N222)</f>
        <v>0</v>
      </c>
      <c r="AA222" s="329">
        <f>SUM($G222:O222)</f>
        <v>0</v>
      </c>
      <c r="AB222" s="329">
        <f>SUM($G222:P222)</f>
        <v>0</v>
      </c>
      <c r="AC222" s="329">
        <f>SUM($G222:Q222)</f>
        <v>0</v>
      </c>
      <c r="AD222" s="330">
        <f>SUM($G222:R222)</f>
        <v>0</v>
      </c>
      <c r="AE222" s="241">
        <f t="shared" si="95"/>
        <v>0</v>
      </c>
      <c r="AF222" s="241">
        <f t="shared" si="96"/>
        <v>0</v>
      </c>
      <c r="AG222" s="241">
        <f t="shared" si="97"/>
        <v>0</v>
      </c>
      <c r="AH222" s="241">
        <f t="shared" si="98"/>
        <v>0</v>
      </c>
      <c r="AI222" s="241">
        <f t="shared" si="81"/>
        <v>0</v>
      </c>
      <c r="AJ222" s="241">
        <f t="shared" si="82"/>
        <v>0</v>
      </c>
      <c r="AK222" s="241">
        <f t="shared" si="83"/>
        <v>0</v>
      </c>
      <c r="AL222" s="173">
        <f t="shared" si="99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39">
        <f t="shared" ref="G223:R224" si="105">G164*(1-$R$1)</f>
        <v>0</v>
      </c>
      <c r="H223" s="240">
        <f t="shared" si="105"/>
        <v>0</v>
      </c>
      <c r="I223" s="240">
        <f t="shared" si="105"/>
        <v>0</v>
      </c>
      <c r="J223" s="240">
        <f t="shared" si="105"/>
        <v>0</v>
      </c>
      <c r="K223" s="240">
        <f t="shared" si="105"/>
        <v>0</v>
      </c>
      <c r="L223" s="240">
        <f t="shared" si="105"/>
        <v>0</v>
      </c>
      <c r="M223" s="240">
        <f t="shared" si="105"/>
        <v>0</v>
      </c>
      <c r="N223" s="240">
        <f t="shared" si="105"/>
        <v>0</v>
      </c>
      <c r="O223" s="240">
        <f t="shared" si="105"/>
        <v>0</v>
      </c>
      <c r="P223" s="240">
        <f t="shared" si="105"/>
        <v>0</v>
      </c>
      <c r="Q223" s="240">
        <f t="shared" si="105"/>
        <v>0</v>
      </c>
      <c r="R223" s="240">
        <f t="shared" si="105"/>
        <v>0</v>
      </c>
      <c r="S223" s="328">
        <f>G223</f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>U223</f>
        <v>0</v>
      </c>
      <c r="AF223" s="241">
        <f>X223-AE223</f>
        <v>0</v>
      </c>
      <c r="AG223" s="241">
        <f>AA223-AF223-AE223</f>
        <v>0</v>
      </c>
      <c r="AH223" s="241">
        <f>AD223-AG223-AF223-AE223</f>
        <v>0</v>
      </c>
      <c r="AI223" s="241">
        <f>$AE223+$AF223</f>
        <v>0</v>
      </c>
      <c r="AJ223" s="241">
        <f>$AG223+$AH223</f>
        <v>0</v>
      </c>
      <c r="AK223" s="241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39">
        <f t="shared" si="105"/>
        <v>0</v>
      </c>
      <c r="H224" s="240">
        <f t="shared" si="105"/>
        <v>0</v>
      </c>
      <c r="I224" s="240">
        <f t="shared" si="105"/>
        <v>0</v>
      </c>
      <c r="J224" s="240">
        <f t="shared" si="105"/>
        <v>0</v>
      </c>
      <c r="K224" s="240">
        <f t="shared" si="105"/>
        <v>0</v>
      </c>
      <c r="L224" s="240">
        <f t="shared" si="105"/>
        <v>0</v>
      </c>
      <c r="M224" s="240">
        <f t="shared" si="105"/>
        <v>0</v>
      </c>
      <c r="N224" s="240">
        <f t="shared" si="105"/>
        <v>0</v>
      </c>
      <c r="O224" s="240">
        <f t="shared" si="105"/>
        <v>0</v>
      </c>
      <c r="P224" s="240">
        <f t="shared" si="105"/>
        <v>0</v>
      </c>
      <c r="Q224" s="240">
        <f t="shared" si="105"/>
        <v>0</v>
      </c>
      <c r="R224" s="240">
        <f t="shared" si="105"/>
        <v>0</v>
      </c>
      <c r="S224" s="328">
        <f>G224</f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0</v>
      </c>
      <c r="AC224" s="329">
        <f>SUM($G224:Q224)</f>
        <v>0</v>
      </c>
      <c r="AD224" s="330">
        <f>SUM($G224:R224)</f>
        <v>0</v>
      </c>
      <c r="AE224" s="241">
        <f>U224</f>
        <v>0</v>
      </c>
      <c r="AF224" s="241">
        <f>X224-AE224</f>
        <v>0</v>
      </c>
      <c r="AG224" s="241">
        <f>AA224-AF224-AE224</f>
        <v>0</v>
      </c>
      <c r="AH224" s="241">
        <f>AD224-AG224-AF224-AE224</f>
        <v>0</v>
      </c>
      <c r="AI224" s="241">
        <f>$AE224+$AF224</f>
        <v>0</v>
      </c>
      <c r="AJ224" s="241">
        <f>$AG224+$AH224</f>
        <v>0</v>
      </c>
      <c r="AK224" s="241">
        <f>$AI224+$AJ224</f>
        <v>0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39">
        <f t="shared" ref="G225:R227" si="106">G167*(1-$R$1)</f>
        <v>0</v>
      </c>
      <c r="H225" s="240">
        <f t="shared" si="106"/>
        <v>0</v>
      </c>
      <c r="I225" s="240">
        <f t="shared" si="106"/>
        <v>0</v>
      </c>
      <c r="J225" s="240">
        <f t="shared" si="106"/>
        <v>0</v>
      </c>
      <c r="K225" s="240">
        <f t="shared" si="106"/>
        <v>0</v>
      </c>
      <c r="L225" s="240">
        <f t="shared" si="106"/>
        <v>0</v>
      </c>
      <c r="M225" s="240">
        <f t="shared" si="106"/>
        <v>0</v>
      </c>
      <c r="N225" s="240">
        <f t="shared" si="106"/>
        <v>0</v>
      </c>
      <c r="O225" s="240">
        <f t="shared" si="106"/>
        <v>0</v>
      </c>
      <c r="P225" s="240">
        <f t="shared" si="106"/>
        <v>0</v>
      </c>
      <c r="Q225" s="240">
        <f t="shared" si="106"/>
        <v>0</v>
      </c>
      <c r="R225" s="240">
        <f t="shared" si="106"/>
        <v>0</v>
      </c>
      <c r="S225" s="328">
        <f>G225</f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>U225</f>
        <v>0</v>
      </c>
      <c r="AF225" s="241">
        <f>X225-AE225</f>
        <v>0</v>
      </c>
      <c r="AG225" s="241">
        <f>AA225-AF225-AE225</f>
        <v>0</v>
      </c>
      <c r="AH225" s="241">
        <f>AD225-AG225-AF225-AE225</f>
        <v>0</v>
      </c>
      <c r="AI225" s="241">
        <f>$AE225+$AF225</f>
        <v>0</v>
      </c>
      <c r="AJ225" s="241">
        <f>$AG225+$AH225</f>
        <v>0</v>
      </c>
      <c r="AK225" s="241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39">
        <f t="shared" si="106"/>
        <v>0</v>
      </c>
      <c r="H226" s="240">
        <f t="shared" si="106"/>
        <v>0</v>
      </c>
      <c r="I226" s="240">
        <f t="shared" si="106"/>
        <v>0</v>
      </c>
      <c r="J226" s="240">
        <f t="shared" si="106"/>
        <v>0</v>
      </c>
      <c r="K226" s="240">
        <f t="shared" si="106"/>
        <v>0</v>
      </c>
      <c r="L226" s="240">
        <f t="shared" si="106"/>
        <v>0</v>
      </c>
      <c r="M226" s="240">
        <f t="shared" si="106"/>
        <v>0</v>
      </c>
      <c r="N226" s="240">
        <f t="shared" si="106"/>
        <v>0</v>
      </c>
      <c r="O226" s="240">
        <f t="shared" si="106"/>
        <v>0</v>
      </c>
      <c r="P226" s="240">
        <f t="shared" si="106"/>
        <v>0</v>
      </c>
      <c r="Q226" s="240">
        <f t="shared" si="106"/>
        <v>0</v>
      </c>
      <c r="R226" s="240">
        <f t="shared" si="106"/>
        <v>0</v>
      </c>
      <c r="S226" s="328">
        <f t="shared" si="94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95"/>
        <v>0</v>
      </c>
      <c r="AF226" s="241">
        <f t="shared" si="96"/>
        <v>0</v>
      </c>
      <c r="AG226" s="241">
        <f t="shared" si="97"/>
        <v>0</v>
      </c>
      <c r="AH226" s="241">
        <f t="shared" si="98"/>
        <v>0</v>
      </c>
      <c r="AI226" s="241">
        <f t="shared" ref="AI226:AI299" si="107">$AE226+$AF226</f>
        <v>0</v>
      </c>
      <c r="AJ226" s="241">
        <f t="shared" ref="AJ226:AJ299" si="108">$AG226+$AH226</f>
        <v>0</v>
      </c>
      <c r="AK226" s="241">
        <f t="shared" ref="AK226:AK299" si="109">$AI226+$AJ226</f>
        <v>0</v>
      </c>
      <c r="AL226" s="173">
        <f t="shared" si="99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39">
        <f t="shared" si="106"/>
        <v>0</v>
      </c>
      <c r="H227" s="240">
        <f t="shared" si="106"/>
        <v>0</v>
      </c>
      <c r="I227" s="240">
        <f t="shared" si="106"/>
        <v>0</v>
      </c>
      <c r="J227" s="240">
        <f t="shared" si="106"/>
        <v>0</v>
      </c>
      <c r="K227" s="240">
        <f t="shared" si="106"/>
        <v>0</v>
      </c>
      <c r="L227" s="240">
        <f t="shared" si="106"/>
        <v>0</v>
      </c>
      <c r="M227" s="240">
        <f t="shared" si="106"/>
        <v>0</v>
      </c>
      <c r="N227" s="240">
        <f t="shared" si="106"/>
        <v>0</v>
      </c>
      <c r="O227" s="240">
        <f t="shared" si="106"/>
        <v>0</v>
      </c>
      <c r="P227" s="240">
        <f t="shared" si="106"/>
        <v>0</v>
      </c>
      <c r="Q227" s="240">
        <f t="shared" si="106"/>
        <v>0</v>
      </c>
      <c r="R227" s="240">
        <f t="shared" si="106"/>
        <v>0</v>
      </c>
      <c r="S227" s="328">
        <f t="shared" si="94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95"/>
        <v>0</v>
      </c>
      <c r="AF227" s="241">
        <f t="shared" si="96"/>
        <v>0</v>
      </c>
      <c r="AG227" s="241">
        <f t="shared" si="97"/>
        <v>0</v>
      </c>
      <c r="AH227" s="241">
        <f t="shared" si="98"/>
        <v>0</v>
      </c>
      <c r="AI227" s="241">
        <f t="shared" si="107"/>
        <v>0</v>
      </c>
      <c r="AJ227" s="241">
        <f t="shared" si="108"/>
        <v>0</v>
      </c>
      <c r="AK227" s="241">
        <f t="shared" si="109"/>
        <v>0</v>
      </c>
      <c r="AL227" s="173">
        <f t="shared" si="99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39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94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95"/>
        <v>0</v>
      </c>
      <c r="AF228" s="241">
        <f t="shared" si="96"/>
        <v>0</v>
      </c>
      <c r="AG228" s="241">
        <f t="shared" si="97"/>
        <v>0</v>
      </c>
      <c r="AH228" s="241">
        <f t="shared" si="98"/>
        <v>0</v>
      </c>
      <c r="AI228" s="241">
        <f t="shared" si="107"/>
        <v>0</v>
      </c>
      <c r="AJ228" s="241">
        <f t="shared" si="108"/>
        <v>0</v>
      </c>
      <c r="AK228" s="241">
        <f t="shared" si="109"/>
        <v>0</v>
      </c>
      <c r="AL228" s="173">
        <f t="shared" si="99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39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94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95"/>
        <v>0</v>
      </c>
      <c r="AF229" s="241">
        <f t="shared" si="96"/>
        <v>0</v>
      </c>
      <c r="AG229" s="241">
        <f t="shared" si="97"/>
        <v>0</v>
      </c>
      <c r="AH229" s="241">
        <f t="shared" si="98"/>
        <v>0</v>
      </c>
      <c r="AI229" s="241">
        <f t="shared" si="107"/>
        <v>0</v>
      </c>
      <c r="AJ229" s="241">
        <f t="shared" si="108"/>
        <v>0</v>
      </c>
      <c r="AK229" s="241">
        <f t="shared" si="109"/>
        <v>0</v>
      </c>
      <c r="AL229" s="173">
        <f t="shared" si="99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39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94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95"/>
        <v>0</v>
      </c>
      <c r="AF230" s="241">
        <f t="shared" si="96"/>
        <v>0</v>
      </c>
      <c r="AG230" s="241">
        <f t="shared" si="97"/>
        <v>0</v>
      </c>
      <c r="AH230" s="241">
        <f t="shared" si="98"/>
        <v>0</v>
      </c>
      <c r="AI230" s="241">
        <f t="shared" si="107"/>
        <v>0</v>
      </c>
      <c r="AJ230" s="241">
        <f t="shared" si="108"/>
        <v>0</v>
      </c>
      <c r="AK230" s="241">
        <f t="shared" si="109"/>
        <v>0</v>
      </c>
      <c r="AL230" s="173">
        <f t="shared" si="99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39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94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95"/>
        <v>0</v>
      </c>
      <c r="AF231" s="241">
        <f t="shared" si="96"/>
        <v>0</v>
      </c>
      <c r="AG231" s="241">
        <f t="shared" si="97"/>
        <v>0</v>
      </c>
      <c r="AH231" s="241">
        <f t="shared" si="98"/>
        <v>0</v>
      </c>
      <c r="AI231" s="241">
        <f t="shared" si="107"/>
        <v>0</v>
      </c>
      <c r="AJ231" s="241">
        <f t="shared" si="108"/>
        <v>0</v>
      </c>
      <c r="AK231" s="241">
        <f t="shared" si="109"/>
        <v>0</v>
      </c>
      <c r="AL231" s="173">
        <f t="shared" si="99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39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94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95"/>
        <v>0</v>
      </c>
      <c r="AF232" s="241">
        <f t="shared" si="96"/>
        <v>0</v>
      </c>
      <c r="AG232" s="241">
        <f t="shared" si="97"/>
        <v>0</v>
      </c>
      <c r="AH232" s="241">
        <f t="shared" si="98"/>
        <v>0</v>
      </c>
      <c r="AI232" s="241">
        <f t="shared" si="107"/>
        <v>0</v>
      </c>
      <c r="AJ232" s="241">
        <f t="shared" si="108"/>
        <v>0</v>
      </c>
      <c r="AK232" s="241">
        <f t="shared" si="109"/>
        <v>0</v>
      </c>
      <c r="AL232" s="173">
        <f t="shared" si="99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39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94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95"/>
        <v>0</v>
      </c>
      <c r="AF233" s="241">
        <f t="shared" si="96"/>
        <v>0</v>
      </c>
      <c r="AG233" s="241">
        <f t="shared" si="97"/>
        <v>0</v>
      </c>
      <c r="AH233" s="241">
        <f t="shared" si="98"/>
        <v>0</v>
      </c>
      <c r="AI233" s="241">
        <f t="shared" si="107"/>
        <v>0</v>
      </c>
      <c r="AJ233" s="241">
        <f t="shared" si="108"/>
        <v>0</v>
      </c>
      <c r="AK233" s="241">
        <f t="shared" si="109"/>
        <v>0</v>
      </c>
      <c r="AL233" s="173">
        <f t="shared" si="99"/>
        <v>0</v>
      </c>
    </row>
    <row r="234" spans="1:38" ht="24" hidden="1" customHeight="1" outlineLevel="1">
      <c r="A234" s="166" t="s">
        <v>257</v>
      </c>
      <c r="B234" s="444" t="s">
        <v>325</v>
      </c>
      <c r="C234" s="33"/>
      <c r="D234" s="34"/>
      <c r="E234" s="34"/>
      <c r="F234" s="34"/>
      <c r="G234" s="239"/>
      <c r="H234" s="240"/>
      <c r="I234" s="240"/>
      <c r="J234" s="240"/>
      <c r="K234" s="240"/>
      <c r="L234" s="240"/>
      <c r="M234" s="240"/>
      <c r="N234" s="240"/>
      <c r="O234" s="240"/>
      <c r="P234" s="240"/>
      <c r="Q234" s="240"/>
      <c r="R234" s="240"/>
      <c r="S234" s="328">
        <f t="shared" si="94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0</v>
      </c>
      <c r="Y234" s="329">
        <f>SUM($G234:M234)</f>
        <v>0</v>
      </c>
      <c r="Z234" s="329">
        <f>SUM($G234:N234)</f>
        <v>0</v>
      </c>
      <c r="AA234" s="329">
        <f>SUM($G234:O234)</f>
        <v>0</v>
      </c>
      <c r="AB234" s="329">
        <f>SUM($G234:P234)</f>
        <v>0</v>
      </c>
      <c r="AC234" s="329">
        <f>SUM($G234:Q234)</f>
        <v>0</v>
      </c>
      <c r="AD234" s="330">
        <f>SUM($G234:R234)</f>
        <v>0</v>
      </c>
      <c r="AE234" s="241">
        <f t="shared" si="95"/>
        <v>0</v>
      </c>
      <c r="AF234" s="241">
        <f t="shared" si="96"/>
        <v>0</v>
      </c>
      <c r="AG234" s="241">
        <f t="shared" si="97"/>
        <v>0</v>
      </c>
      <c r="AH234" s="241">
        <f t="shared" si="98"/>
        <v>0</v>
      </c>
      <c r="AI234" s="241">
        <f t="shared" si="107"/>
        <v>0</v>
      </c>
      <c r="AJ234" s="241">
        <f t="shared" si="108"/>
        <v>0</v>
      </c>
      <c r="AK234" s="241">
        <f t="shared" si="109"/>
        <v>0</v>
      </c>
      <c r="AL234" s="173">
        <f t="shared" si="99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39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94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95"/>
        <v>0</v>
      </c>
      <c r="AF235" s="241">
        <f t="shared" si="96"/>
        <v>0</v>
      </c>
      <c r="AG235" s="241">
        <f t="shared" si="97"/>
        <v>0</v>
      </c>
      <c r="AH235" s="241">
        <f t="shared" si="98"/>
        <v>0</v>
      </c>
      <c r="AI235" s="241">
        <f t="shared" si="107"/>
        <v>0</v>
      </c>
      <c r="AJ235" s="241">
        <f t="shared" si="108"/>
        <v>0</v>
      </c>
      <c r="AK235" s="241">
        <f t="shared" si="109"/>
        <v>0</v>
      </c>
      <c r="AL235" s="173">
        <f t="shared" si="99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39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94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95"/>
        <v>0</v>
      </c>
      <c r="AF236" s="241">
        <f t="shared" si="96"/>
        <v>0</v>
      </c>
      <c r="AG236" s="241">
        <f t="shared" si="97"/>
        <v>0</v>
      </c>
      <c r="AH236" s="241">
        <f t="shared" si="98"/>
        <v>0</v>
      </c>
      <c r="AI236" s="241">
        <f t="shared" si="107"/>
        <v>0</v>
      </c>
      <c r="AJ236" s="241">
        <f t="shared" si="108"/>
        <v>0</v>
      </c>
      <c r="AK236" s="241">
        <f t="shared" si="109"/>
        <v>0</v>
      </c>
      <c r="AL236" s="173">
        <f t="shared" si="99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39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94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95"/>
        <v>0</v>
      </c>
      <c r="AF237" s="241">
        <f t="shared" si="96"/>
        <v>0</v>
      </c>
      <c r="AG237" s="241">
        <f t="shared" si="97"/>
        <v>0</v>
      </c>
      <c r="AH237" s="241">
        <f t="shared" si="98"/>
        <v>0</v>
      </c>
      <c r="AI237" s="241">
        <f t="shared" si="107"/>
        <v>0</v>
      </c>
      <c r="AJ237" s="241">
        <f t="shared" si="108"/>
        <v>0</v>
      </c>
      <c r="AK237" s="241">
        <f t="shared" si="109"/>
        <v>0</v>
      </c>
      <c r="AL237" s="173">
        <f t="shared" si="99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39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94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95"/>
        <v>0</v>
      </c>
      <c r="AF238" s="241">
        <f t="shared" si="96"/>
        <v>0</v>
      </c>
      <c r="AG238" s="241">
        <f t="shared" si="97"/>
        <v>0</v>
      </c>
      <c r="AH238" s="241">
        <f t="shared" si="98"/>
        <v>0</v>
      </c>
      <c r="AI238" s="241">
        <f t="shared" si="107"/>
        <v>0</v>
      </c>
      <c r="AJ238" s="241">
        <f t="shared" si="108"/>
        <v>0</v>
      </c>
      <c r="AK238" s="241">
        <f t="shared" si="109"/>
        <v>0</v>
      </c>
      <c r="AL238" s="173">
        <f t="shared" si="99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39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94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95"/>
        <v>0</v>
      </c>
      <c r="AF239" s="241">
        <f t="shared" si="96"/>
        <v>0</v>
      </c>
      <c r="AG239" s="241">
        <f t="shared" si="97"/>
        <v>0</v>
      </c>
      <c r="AH239" s="241">
        <f t="shared" si="98"/>
        <v>0</v>
      </c>
      <c r="AI239" s="241">
        <f t="shared" si="107"/>
        <v>0</v>
      </c>
      <c r="AJ239" s="241">
        <f t="shared" si="108"/>
        <v>0</v>
      </c>
      <c r="AK239" s="241">
        <f t="shared" si="109"/>
        <v>0</v>
      </c>
      <c r="AL239" s="173">
        <f t="shared" si="99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39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94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95"/>
        <v>0</v>
      </c>
      <c r="AF240" s="241">
        <f t="shared" si="96"/>
        <v>0</v>
      </c>
      <c r="AG240" s="241">
        <f t="shared" si="97"/>
        <v>0</v>
      </c>
      <c r="AH240" s="241">
        <f t="shared" si="98"/>
        <v>0</v>
      </c>
      <c r="AI240" s="241">
        <f t="shared" si="107"/>
        <v>0</v>
      </c>
      <c r="AJ240" s="241">
        <f t="shared" si="108"/>
        <v>0</v>
      </c>
      <c r="AK240" s="241">
        <f t="shared" si="109"/>
        <v>0</v>
      </c>
      <c r="AL240" s="173">
        <f t="shared" si="99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39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94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95"/>
        <v>0</v>
      </c>
      <c r="AF241" s="241">
        <f t="shared" si="96"/>
        <v>0</v>
      </c>
      <c r="AG241" s="241">
        <f t="shared" si="97"/>
        <v>0</v>
      </c>
      <c r="AH241" s="241">
        <f t="shared" si="98"/>
        <v>0</v>
      </c>
      <c r="AI241" s="241">
        <f t="shared" si="107"/>
        <v>0</v>
      </c>
      <c r="AJ241" s="241">
        <f t="shared" si="108"/>
        <v>0</v>
      </c>
      <c r="AK241" s="241">
        <f t="shared" si="109"/>
        <v>0</v>
      </c>
      <c r="AL241" s="173">
        <f t="shared" si="99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39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94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95"/>
        <v>0</v>
      </c>
      <c r="AF242" s="241">
        <f t="shared" si="96"/>
        <v>0</v>
      </c>
      <c r="AG242" s="241">
        <f t="shared" si="97"/>
        <v>0</v>
      </c>
      <c r="AH242" s="241">
        <f t="shared" si="98"/>
        <v>0</v>
      </c>
      <c r="AI242" s="241">
        <f t="shared" si="107"/>
        <v>0</v>
      </c>
      <c r="AJ242" s="241">
        <f t="shared" si="108"/>
        <v>0</v>
      </c>
      <c r="AK242" s="241">
        <f t="shared" si="109"/>
        <v>0</v>
      </c>
      <c r="AL242" s="173">
        <f t="shared" si="99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39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94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95"/>
        <v>0</v>
      </c>
      <c r="AF243" s="241">
        <f t="shared" si="96"/>
        <v>0</v>
      </c>
      <c r="AG243" s="241">
        <f t="shared" si="97"/>
        <v>0</v>
      </c>
      <c r="AH243" s="241">
        <f t="shared" si="98"/>
        <v>0</v>
      </c>
      <c r="AI243" s="241">
        <f t="shared" si="107"/>
        <v>0</v>
      </c>
      <c r="AJ243" s="241">
        <f t="shared" si="108"/>
        <v>0</v>
      </c>
      <c r="AK243" s="241">
        <f t="shared" si="109"/>
        <v>0</v>
      </c>
      <c r="AL243" s="173">
        <f t="shared" si="99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39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94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95"/>
        <v>0</v>
      </c>
      <c r="AF244" s="241">
        <f t="shared" si="96"/>
        <v>0</v>
      </c>
      <c r="AG244" s="241">
        <f t="shared" si="97"/>
        <v>0</v>
      </c>
      <c r="AH244" s="241">
        <f t="shared" si="98"/>
        <v>0</v>
      </c>
      <c r="AI244" s="241">
        <f t="shared" si="107"/>
        <v>0</v>
      </c>
      <c r="AJ244" s="241">
        <f t="shared" si="108"/>
        <v>0</v>
      </c>
      <c r="AK244" s="241">
        <f t="shared" si="109"/>
        <v>0</v>
      </c>
      <c r="AL244" s="173">
        <f t="shared" si="99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39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94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95"/>
        <v>0</v>
      </c>
      <c r="AF245" s="241">
        <f t="shared" si="96"/>
        <v>0</v>
      </c>
      <c r="AG245" s="241">
        <f t="shared" si="97"/>
        <v>0</v>
      </c>
      <c r="AH245" s="241">
        <f t="shared" si="98"/>
        <v>0</v>
      </c>
      <c r="AI245" s="241">
        <f t="shared" si="107"/>
        <v>0</v>
      </c>
      <c r="AJ245" s="241">
        <f t="shared" si="108"/>
        <v>0</v>
      </c>
      <c r="AK245" s="241">
        <f t="shared" si="109"/>
        <v>0</v>
      </c>
      <c r="AL245" s="173">
        <f t="shared" si="99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39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94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95"/>
        <v>0</v>
      </c>
      <c r="AF246" s="241">
        <f t="shared" si="96"/>
        <v>0</v>
      </c>
      <c r="AG246" s="241">
        <f t="shared" si="97"/>
        <v>0</v>
      </c>
      <c r="AH246" s="241">
        <f t="shared" si="98"/>
        <v>0</v>
      </c>
      <c r="AI246" s="241">
        <f t="shared" si="107"/>
        <v>0</v>
      </c>
      <c r="AJ246" s="241">
        <f t="shared" si="108"/>
        <v>0</v>
      </c>
      <c r="AK246" s="241">
        <f t="shared" si="109"/>
        <v>0</v>
      </c>
      <c r="AL246" s="173">
        <f t="shared" si="99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39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94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95"/>
        <v>0</v>
      </c>
      <c r="AF247" s="241">
        <f t="shared" si="96"/>
        <v>0</v>
      </c>
      <c r="AG247" s="241">
        <f t="shared" si="97"/>
        <v>0</v>
      </c>
      <c r="AH247" s="241">
        <f t="shared" si="98"/>
        <v>0</v>
      </c>
      <c r="AI247" s="241">
        <f t="shared" si="107"/>
        <v>0</v>
      </c>
      <c r="AJ247" s="241">
        <f t="shared" si="108"/>
        <v>0</v>
      </c>
      <c r="AK247" s="241">
        <f t="shared" si="109"/>
        <v>0</v>
      </c>
      <c r="AL247" s="173">
        <f t="shared" si="99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39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94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95"/>
        <v>0</v>
      </c>
      <c r="AF248" s="241">
        <f t="shared" si="96"/>
        <v>0</v>
      </c>
      <c r="AG248" s="241">
        <f t="shared" si="97"/>
        <v>0</v>
      </c>
      <c r="AH248" s="241">
        <f t="shared" si="98"/>
        <v>0</v>
      </c>
      <c r="AI248" s="241">
        <f t="shared" si="107"/>
        <v>0</v>
      </c>
      <c r="AJ248" s="241">
        <f t="shared" si="108"/>
        <v>0</v>
      </c>
      <c r="AK248" s="241">
        <f t="shared" si="109"/>
        <v>0</v>
      </c>
      <c r="AL248" s="173">
        <f t="shared" si="99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333">
        <f>SUM(G218:G248)</f>
        <v>0</v>
      </c>
      <c r="H249" s="337">
        <f t="shared" ref="H249:R249" si="110">SUM(H218:H248)</f>
        <v>0</v>
      </c>
      <c r="I249" s="337">
        <f t="shared" si="110"/>
        <v>0</v>
      </c>
      <c r="J249" s="337">
        <f t="shared" si="110"/>
        <v>0</v>
      </c>
      <c r="K249" s="337">
        <f t="shared" si="110"/>
        <v>0</v>
      </c>
      <c r="L249" s="337">
        <f t="shared" si="110"/>
        <v>0</v>
      </c>
      <c r="M249" s="337">
        <f t="shared" si="110"/>
        <v>0</v>
      </c>
      <c r="N249" s="337">
        <f t="shared" si="110"/>
        <v>0</v>
      </c>
      <c r="O249" s="337">
        <f t="shared" si="110"/>
        <v>0</v>
      </c>
      <c r="P249" s="337">
        <f t="shared" si="110"/>
        <v>0</v>
      </c>
      <c r="Q249" s="337">
        <f t="shared" si="110"/>
        <v>0</v>
      </c>
      <c r="R249" s="337">
        <f t="shared" si="110"/>
        <v>0</v>
      </c>
      <c r="S249" s="334">
        <f t="shared" si="94"/>
        <v>0</v>
      </c>
      <c r="T249" s="335">
        <f>SUM($G249:H249)</f>
        <v>0</v>
      </c>
      <c r="U249" s="335">
        <f>SUM($G249:I249)</f>
        <v>0</v>
      </c>
      <c r="V249" s="335">
        <f>SUM($G249:J249)</f>
        <v>0</v>
      </c>
      <c r="W249" s="335">
        <f>SUM($G249:K249)</f>
        <v>0</v>
      </c>
      <c r="X249" s="335">
        <f>SUM($G249:L249)</f>
        <v>0</v>
      </c>
      <c r="Y249" s="335">
        <f>SUM($G249:M249)</f>
        <v>0</v>
      </c>
      <c r="Z249" s="335">
        <f>SUM($G249:N249)</f>
        <v>0</v>
      </c>
      <c r="AA249" s="335">
        <f>SUM($G249:O249)</f>
        <v>0</v>
      </c>
      <c r="AB249" s="335">
        <f>SUM($G249:P249)</f>
        <v>0</v>
      </c>
      <c r="AC249" s="335">
        <f>SUM($G249:Q249)</f>
        <v>0</v>
      </c>
      <c r="AD249" s="336">
        <f>SUM($G249:R249)</f>
        <v>0</v>
      </c>
      <c r="AE249" s="260">
        <f t="shared" si="95"/>
        <v>0</v>
      </c>
      <c r="AF249" s="260">
        <f t="shared" si="96"/>
        <v>0</v>
      </c>
      <c r="AG249" s="260">
        <f t="shared" si="97"/>
        <v>0</v>
      </c>
      <c r="AH249" s="260">
        <f t="shared" si="98"/>
        <v>0</v>
      </c>
      <c r="AI249" s="260">
        <f t="shared" si="107"/>
        <v>0</v>
      </c>
      <c r="AJ249" s="260">
        <f t="shared" si="108"/>
        <v>0</v>
      </c>
      <c r="AK249" s="260">
        <f t="shared" si="109"/>
        <v>0</v>
      </c>
      <c r="AL249" s="173">
        <f t="shared" si="99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3">
        <f>G217-G249</f>
        <v>-592.95213000000001</v>
      </c>
      <c r="H250" s="337">
        <f t="shared" ref="H250:R250" si="111">H217-H249</f>
        <v>-555.26567</v>
      </c>
      <c r="I250" s="337">
        <f t="shared" si="111"/>
        <v>-730.26858000000004</v>
      </c>
      <c r="J250" s="337">
        <f t="shared" si="111"/>
        <v>-572.87814000000003</v>
      </c>
      <c r="K250" s="337">
        <f t="shared" si="111"/>
        <v>-632.40624000000003</v>
      </c>
      <c r="L250" s="337">
        <f t="shared" si="111"/>
        <v>-695.16247999999996</v>
      </c>
      <c r="M250" s="337">
        <f t="shared" si="111"/>
        <v>-614.85196000000008</v>
      </c>
      <c r="N250" s="337">
        <f t="shared" si="111"/>
        <v>-793.02311999999995</v>
      </c>
      <c r="O250" s="337">
        <f t="shared" si="111"/>
        <v>-771.64696000000004</v>
      </c>
      <c r="P250" s="337">
        <f t="shared" si="111"/>
        <v>-769.69002999999998</v>
      </c>
      <c r="Q250" s="337">
        <f t="shared" si="111"/>
        <v>-757.35262</v>
      </c>
      <c r="R250" s="337">
        <f t="shared" si="111"/>
        <v>-906.57686999999999</v>
      </c>
      <c r="S250" s="334">
        <f t="shared" si="94"/>
        <v>-592.95213000000001</v>
      </c>
      <c r="T250" s="335">
        <f>SUM($G250:H250)</f>
        <v>-1148.2177999999999</v>
      </c>
      <c r="U250" s="335">
        <f>SUM($G250:I250)</f>
        <v>-1878.4863799999998</v>
      </c>
      <c r="V250" s="335">
        <f>SUM($G250:J250)</f>
        <v>-2451.3645200000001</v>
      </c>
      <c r="W250" s="335">
        <f>SUM($G250:K250)</f>
        <v>-3083.7707600000003</v>
      </c>
      <c r="X250" s="335">
        <f>SUM($G250:L250)</f>
        <v>-3778.9332400000003</v>
      </c>
      <c r="Y250" s="335">
        <f>SUM($G250:M250)</f>
        <v>-4393.7852000000003</v>
      </c>
      <c r="Z250" s="335">
        <f>SUM($G250:N250)</f>
        <v>-5186.8083200000001</v>
      </c>
      <c r="AA250" s="335">
        <f>SUM($G250:O250)</f>
        <v>-5958.4552800000001</v>
      </c>
      <c r="AB250" s="335">
        <f>SUM($G250:P250)</f>
        <v>-6728.1453099999999</v>
      </c>
      <c r="AC250" s="335">
        <f>SUM($G250:Q250)</f>
        <v>-7485.4979299999995</v>
      </c>
      <c r="AD250" s="336">
        <f>SUM($G250:R250)</f>
        <v>-8392.0748000000003</v>
      </c>
      <c r="AE250" s="260">
        <f t="shared" si="95"/>
        <v>-1878.4863799999998</v>
      </c>
      <c r="AF250" s="260">
        <f t="shared" si="96"/>
        <v>-1900.4468600000005</v>
      </c>
      <c r="AG250" s="260">
        <f t="shared" si="97"/>
        <v>-2179.5220399999998</v>
      </c>
      <c r="AH250" s="260">
        <f t="shared" si="98"/>
        <v>-2433.6195200000006</v>
      </c>
      <c r="AI250" s="260">
        <f t="shared" si="107"/>
        <v>-3778.9332400000003</v>
      </c>
      <c r="AJ250" s="260">
        <f t="shared" si="108"/>
        <v>-4613.14156</v>
      </c>
      <c r="AK250" s="260">
        <f t="shared" si="109"/>
        <v>-8392.0748000000003</v>
      </c>
      <c r="AL250" s="173">
        <f t="shared" si="99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39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94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95"/>
        <v>0</v>
      </c>
      <c r="AF251" s="241">
        <f t="shared" si="96"/>
        <v>0</v>
      </c>
      <c r="AG251" s="241">
        <f t="shared" si="97"/>
        <v>0</v>
      </c>
      <c r="AH251" s="241">
        <f t="shared" si="98"/>
        <v>0</v>
      </c>
      <c r="AI251" s="241">
        <f t="shared" si="107"/>
        <v>0</v>
      </c>
      <c r="AJ251" s="241">
        <f t="shared" si="108"/>
        <v>0</v>
      </c>
      <c r="AK251" s="241">
        <f t="shared" si="109"/>
        <v>0</v>
      </c>
      <c r="AL251" s="173">
        <f t="shared" si="99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39">
        <f>G155*(1-$R$1)</f>
        <v>0</v>
      </c>
      <c r="H252" s="240">
        <f t="shared" ref="H252:R252" si="112">H155*(1-$R$1)</f>
        <v>0</v>
      </c>
      <c r="I252" s="240">
        <f t="shared" si="112"/>
        <v>0</v>
      </c>
      <c r="J252" s="240">
        <f t="shared" si="112"/>
        <v>0</v>
      </c>
      <c r="K252" s="240">
        <f t="shared" si="112"/>
        <v>0</v>
      </c>
      <c r="L252" s="240">
        <f t="shared" si="112"/>
        <v>0</v>
      </c>
      <c r="M252" s="240">
        <f t="shared" si="112"/>
        <v>0</v>
      </c>
      <c r="N252" s="240">
        <f t="shared" si="112"/>
        <v>0</v>
      </c>
      <c r="O252" s="240">
        <f t="shared" si="112"/>
        <v>0</v>
      </c>
      <c r="P252" s="240">
        <f t="shared" si="112"/>
        <v>0</v>
      </c>
      <c r="Q252" s="240">
        <f t="shared" si="112"/>
        <v>0</v>
      </c>
      <c r="R252" s="240">
        <f t="shared" si="112"/>
        <v>0</v>
      </c>
      <c r="S252" s="328">
        <f t="shared" si="94"/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si="95"/>
        <v>0</v>
      </c>
      <c r="AF252" s="241">
        <f t="shared" si="96"/>
        <v>0</v>
      </c>
      <c r="AG252" s="241">
        <f t="shared" si="97"/>
        <v>0</v>
      </c>
      <c r="AH252" s="241">
        <f t="shared" si="98"/>
        <v>0</v>
      </c>
      <c r="AI252" s="241">
        <f t="shared" si="107"/>
        <v>0</v>
      </c>
      <c r="AJ252" s="241">
        <f t="shared" si="108"/>
        <v>0</v>
      </c>
      <c r="AK252" s="241">
        <f t="shared" si="109"/>
        <v>0</v>
      </c>
      <c r="AL252" s="173">
        <f t="shared" si="99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239">
        <f>G222</f>
        <v>0</v>
      </c>
      <c r="H253" s="240">
        <f t="shared" ref="H253:R253" si="113">H222</f>
        <v>0</v>
      </c>
      <c r="I253" s="240">
        <f t="shared" si="113"/>
        <v>0</v>
      </c>
      <c r="J253" s="240">
        <f t="shared" si="113"/>
        <v>0</v>
      </c>
      <c r="K253" s="240">
        <f t="shared" si="113"/>
        <v>0</v>
      </c>
      <c r="L253" s="240">
        <f t="shared" si="113"/>
        <v>0</v>
      </c>
      <c r="M253" s="240">
        <f t="shared" si="113"/>
        <v>0</v>
      </c>
      <c r="N253" s="240">
        <f t="shared" si="113"/>
        <v>0</v>
      </c>
      <c r="O253" s="240">
        <f t="shared" si="113"/>
        <v>0</v>
      </c>
      <c r="P253" s="240">
        <f t="shared" si="113"/>
        <v>0</v>
      </c>
      <c r="Q253" s="240">
        <f t="shared" si="113"/>
        <v>0</v>
      </c>
      <c r="R253" s="240">
        <f t="shared" si="113"/>
        <v>0</v>
      </c>
      <c r="S253" s="328">
        <f t="shared" si="94"/>
        <v>0</v>
      </c>
      <c r="T253" s="329">
        <f>SUM($G253:H253)</f>
        <v>0</v>
      </c>
      <c r="U253" s="329">
        <f>SUM($G253:I253)</f>
        <v>0</v>
      </c>
      <c r="V253" s="329">
        <f>SUM($G253:J253)</f>
        <v>0</v>
      </c>
      <c r="W253" s="329">
        <f>SUM($G253:K253)</f>
        <v>0</v>
      </c>
      <c r="X253" s="329">
        <f>SUM($G253:L253)</f>
        <v>0</v>
      </c>
      <c r="Y253" s="329">
        <f>SUM($G253:M253)</f>
        <v>0</v>
      </c>
      <c r="Z253" s="329">
        <f>SUM($G253:N253)</f>
        <v>0</v>
      </c>
      <c r="AA253" s="329">
        <f>SUM($G253:O253)</f>
        <v>0</v>
      </c>
      <c r="AB253" s="329">
        <f>SUM($G253:P253)</f>
        <v>0</v>
      </c>
      <c r="AC253" s="329">
        <f>SUM($G253:Q253)</f>
        <v>0</v>
      </c>
      <c r="AD253" s="330">
        <f>SUM($G253:R253)</f>
        <v>0</v>
      </c>
      <c r="AE253" s="241">
        <f t="shared" si="95"/>
        <v>0</v>
      </c>
      <c r="AF253" s="241">
        <f t="shared" si="96"/>
        <v>0</v>
      </c>
      <c r="AG253" s="241">
        <f t="shared" si="97"/>
        <v>0</v>
      </c>
      <c r="AH253" s="241">
        <f t="shared" si="98"/>
        <v>0</v>
      </c>
      <c r="AI253" s="241">
        <f t="shared" si="107"/>
        <v>0</v>
      </c>
      <c r="AJ253" s="241">
        <f t="shared" si="108"/>
        <v>0</v>
      </c>
      <c r="AK253" s="241">
        <f t="shared" si="109"/>
        <v>0</v>
      </c>
      <c r="AL253" s="173">
        <f t="shared" si="99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39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94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95"/>
        <v>0</v>
      </c>
      <c r="AF254" s="241">
        <f t="shared" si="96"/>
        <v>0</v>
      </c>
      <c r="AG254" s="241">
        <f t="shared" si="97"/>
        <v>0</v>
      </c>
      <c r="AH254" s="241">
        <f t="shared" si="98"/>
        <v>0</v>
      </c>
      <c r="AI254" s="241">
        <f t="shared" si="107"/>
        <v>0</v>
      </c>
      <c r="AJ254" s="241">
        <f t="shared" si="108"/>
        <v>0</v>
      </c>
      <c r="AK254" s="241">
        <f t="shared" si="109"/>
        <v>0</v>
      </c>
      <c r="AL254" s="173">
        <f t="shared" si="99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39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94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95"/>
        <v>0</v>
      </c>
      <c r="AF255" s="241">
        <f t="shared" si="96"/>
        <v>0</v>
      </c>
      <c r="AG255" s="241">
        <f t="shared" si="97"/>
        <v>0</v>
      </c>
      <c r="AH255" s="241">
        <f t="shared" si="98"/>
        <v>0</v>
      </c>
      <c r="AI255" s="241">
        <f t="shared" si="107"/>
        <v>0</v>
      </c>
      <c r="AJ255" s="241">
        <f t="shared" si="108"/>
        <v>0</v>
      </c>
      <c r="AK255" s="241">
        <f t="shared" si="109"/>
        <v>0</v>
      </c>
      <c r="AL255" s="173">
        <f t="shared" ref="AL255:AL259" si="114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39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94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95"/>
        <v>0</v>
      </c>
      <c r="AF256" s="241">
        <f t="shared" si="96"/>
        <v>0</v>
      </c>
      <c r="AG256" s="241">
        <f t="shared" si="97"/>
        <v>0</v>
      </c>
      <c r="AH256" s="241">
        <f t="shared" si="98"/>
        <v>0</v>
      </c>
      <c r="AI256" s="241">
        <f t="shared" si="107"/>
        <v>0</v>
      </c>
      <c r="AJ256" s="241">
        <f t="shared" si="108"/>
        <v>0</v>
      </c>
      <c r="AK256" s="241">
        <f t="shared" si="109"/>
        <v>0</v>
      </c>
      <c r="AL256" s="173">
        <f t="shared" si="114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39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94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95"/>
        <v>0</v>
      </c>
      <c r="AF257" s="241">
        <f t="shared" si="96"/>
        <v>0</v>
      </c>
      <c r="AG257" s="241">
        <f t="shared" si="97"/>
        <v>0</v>
      </c>
      <c r="AH257" s="241">
        <f t="shared" si="98"/>
        <v>0</v>
      </c>
      <c r="AI257" s="241">
        <f t="shared" si="107"/>
        <v>0</v>
      </c>
      <c r="AJ257" s="241">
        <f t="shared" si="108"/>
        <v>0</v>
      </c>
      <c r="AK257" s="241">
        <f t="shared" si="109"/>
        <v>0</v>
      </c>
      <c r="AL257" s="173">
        <f t="shared" si="114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39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94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95"/>
        <v>0</v>
      </c>
      <c r="AF258" s="241">
        <f t="shared" si="96"/>
        <v>0</v>
      </c>
      <c r="AG258" s="241">
        <f t="shared" si="97"/>
        <v>0</v>
      </c>
      <c r="AH258" s="241">
        <f t="shared" si="98"/>
        <v>0</v>
      </c>
      <c r="AI258" s="241">
        <f t="shared" si="107"/>
        <v>0</v>
      </c>
      <c r="AJ258" s="241">
        <f t="shared" si="108"/>
        <v>0</v>
      </c>
      <c r="AK258" s="241">
        <f t="shared" si="109"/>
        <v>0</v>
      </c>
      <c r="AL258" s="173">
        <f t="shared" si="114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39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94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95"/>
        <v>0</v>
      </c>
      <c r="AF259" s="241">
        <f t="shared" si="96"/>
        <v>0</v>
      </c>
      <c r="AG259" s="241">
        <f t="shared" si="97"/>
        <v>0</v>
      </c>
      <c r="AH259" s="241">
        <f t="shared" si="98"/>
        <v>0</v>
      </c>
      <c r="AI259" s="241">
        <f t="shared" si="107"/>
        <v>0</v>
      </c>
      <c r="AJ259" s="241">
        <f t="shared" si="108"/>
        <v>0</v>
      </c>
      <c r="AK259" s="241">
        <f t="shared" si="109"/>
        <v>0</v>
      </c>
      <c r="AL259" s="173">
        <f t="shared" si="114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39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94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95"/>
        <v>0</v>
      </c>
      <c r="AF260" s="241">
        <f t="shared" si="96"/>
        <v>0</v>
      </c>
      <c r="AG260" s="241">
        <f t="shared" si="97"/>
        <v>0</v>
      </c>
      <c r="AH260" s="241">
        <f t="shared" si="98"/>
        <v>0</v>
      </c>
      <c r="AI260" s="241">
        <f t="shared" si="107"/>
        <v>0</v>
      </c>
      <c r="AJ260" s="241">
        <f t="shared" si="108"/>
        <v>0</v>
      </c>
      <c r="AK260" s="241">
        <f t="shared" si="109"/>
        <v>0</v>
      </c>
      <c r="AL260" s="173">
        <f t="shared" si="99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39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94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95"/>
        <v>0</v>
      </c>
      <c r="AF261" s="241">
        <f t="shared" si="96"/>
        <v>0</v>
      </c>
      <c r="AG261" s="241">
        <f t="shared" si="97"/>
        <v>0</v>
      </c>
      <c r="AH261" s="241">
        <f t="shared" si="98"/>
        <v>0</v>
      </c>
      <c r="AI261" s="241">
        <f t="shared" si="107"/>
        <v>0</v>
      </c>
      <c r="AJ261" s="241">
        <f t="shared" si="108"/>
        <v>0</v>
      </c>
      <c r="AK261" s="241">
        <f t="shared" si="109"/>
        <v>0</v>
      </c>
      <c r="AL261" s="173">
        <f t="shared" si="99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39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94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95"/>
        <v>0</v>
      </c>
      <c r="AF262" s="241">
        <f t="shared" si="96"/>
        <v>0</v>
      </c>
      <c r="AG262" s="241">
        <f t="shared" si="97"/>
        <v>0</v>
      </c>
      <c r="AH262" s="241">
        <f t="shared" si="98"/>
        <v>0</v>
      </c>
      <c r="AI262" s="241">
        <f t="shared" si="107"/>
        <v>0</v>
      </c>
      <c r="AJ262" s="241">
        <f t="shared" si="108"/>
        <v>0</v>
      </c>
      <c r="AK262" s="241">
        <f t="shared" si="109"/>
        <v>0</v>
      </c>
      <c r="AL262" s="173">
        <f t="shared" si="99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39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ref="S263:S328" si="115">G263</f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ref="AE263:AE328" si="116">U263</f>
        <v>0</v>
      </c>
      <c r="AF263" s="241">
        <f t="shared" ref="AF263:AF328" si="117">X263-AE263</f>
        <v>0</v>
      </c>
      <c r="AG263" s="241">
        <f t="shared" ref="AG263:AG328" si="118">AA263-AF263-AE263</f>
        <v>0</v>
      </c>
      <c r="AH263" s="241">
        <f t="shared" ref="AH263:AH328" si="119">AD263-AG263-AF263-AE263</f>
        <v>0</v>
      </c>
      <c r="AI263" s="241">
        <f t="shared" si="107"/>
        <v>0</v>
      </c>
      <c r="AJ263" s="241">
        <f t="shared" si="108"/>
        <v>0</v>
      </c>
      <c r="AK263" s="241">
        <f t="shared" si="109"/>
        <v>0</v>
      </c>
      <c r="AL263" s="173">
        <f t="shared" si="99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39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15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16"/>
        <v>0</v>
      </c>
      <c r="AF264" s="241">
        <f t="shared" si="117"/>
        <v>0</v>
      </c>
      <c r="AG264" s="241">
        <f t="shared" si="118"/>
        <v>0</v>
      </c>
      <c r="AH264" s="241">
        <f t="shared" si="119"/>
        <v>0</v>
      </c>
      <c r="AI264" s="241">
        <f t="shared" si="107"/>
        <v>0</v>
      </c>
      <c r="AJ264" s="241">
        <f t="shared" si="108"/>
        <v>0</v>
      </c>
      <c r="AK264" s="241">
        <f t="shared" si="109"/>
        <v>0</v>
      </c>
      <c r="AL264" s="173">
        <f t="shared" si="99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39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15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16"/>
        <v>0</v>
      </c>
      <c r="AF265" s="241">
        <f t="shared" si="117"/>
        <v>0</v>
      </c>
      <c r="AG265" s="241">
        <f t="shared" si="118"/>
        <v>0</v>
      </c>
      <c r="AH265" s="241">
        <f t="shared" si="119"/>
        <v>0</v>
      </c>
      <c r="AI265" s="241">
        <f t="shared" si="107"/>
        <v>0</v>
      </c>
      <c r="AJ265" s="241">
        <f t="shared" si="108"/>
        <v>0</v>
      </c>
      <c r="AK265" s="241">
        <f t="shared" si="109"/>
        <v>0</v>
      </c>
      <c r="AL265" s="173">
        <f t="shared" si="99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39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15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16"/>
        <v>0</v>
      </c>
      <c r="AF266" s="241">
        <f t="shared" si="117"/>
        <v>0</v>
      </c>
      <c r="AG266" s="241">
        <f t="shared" si="118"/>
        <v>0</v>
      </c>
      <c r="AH266" s="241">
        <f t="shared" si="119"/>
        <v>0</v>
      </c>
      <c r="AI266" s="241">
        <f t="shared" si="107"/>
        <v>0</v>
      </c>
      <c r="AJ266" s="241">
        <f t="shared" si="108"/>
        <v>0</v>
      </c>
      <c r="AK266" s="241">
        <f t="shared" si="109"/>
        <v>0</v>
      </c>
      <c r="AL266" s="173">
        <f t="shared" si="99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39">
        <f>G166</f>
        <v>0</v>
      </c>
      <c r="H267" s="240">
        <f t="shared" ref="H267:R267" si="120">H166</f>
        <v>0</v>
      </c>
      <c r="I267" s="240">
        <f t="shared" si="120"/>
        <v>0</v>
      </c>
      <c r="J267" s="240">
        <f t="shared" si="120"/>
        <v>0</v>
      </c>
      <c r="K267" s="240">
        <f t="shared" si="120"/>
        <v>0</v>
      </c>
      <c r="L267" s="240">
        <f t="shared" si="120"/>
        <v>0</v>
      </c>
      <c r="M267" s="240">
        <f t="shared" si="120"/>
        <v>0</v>
      </c>
      <c r="N267" s="240">
        <f t="shared" si="120"/>
        <v>0</v>
      </c>
      <c r="O267" s="240">
        <f t="shared" si="120"/>
        <v>0</v>
      </c>
      <c r="P267" s="240">
        <f t="shared" si="120"/>
        <v>0</v>
      </c>
      <c r="Q267" s="240">
        <f t="shared" si="120"/>
        <v>0</v>
      </c>
      <c r="R267" s="240">
        <f t="shared" si="120"/>
        <v>0</v>
      </c>
      <c r="S267" s="328">
        <f t="shared" si="115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16"/>
        <v>0</v>
      </c>
      <c r="AF267" s="241">
        <f t="shared" si="117"/>
        <v>0</v>
      </c>
      <c r="AG267" s="241">
        <f t="shared" si="118"/>
        <v>0</v>
      </c>
      <c r="AH267" s="241">
        <f t="shared" si="119"/>
        <v>0</v>
      </c>
      <c r="AI267" s="241">
        <f t="shared" si="107"/>
        <v>0</v>
      </c>
      <c r="AJ267" s="241">
        <f t="shared" si="108"/>
        <v>0</v>
      </c>
      <c r="AK267" s="241">
        <f t="shared" si="109"/>
        <v>0</v>
      </c>
      <c r="AL267" s="173">
        <f t="shared" ref="AL267:AL328" si="121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39">
        <f>G228</f>
        <v>0</v>
      </c>
      <c r="H268" s="240">
        <f t="shared" ref="H268:R268" si="122">H228</f>
        <v>0</v>
      </c>
      <c r="I268" s="240">
        <f t="shared" si="122"/>
        <v>0</v>
      </c>
      <c r="J268" s="240">
        <f t="shared" si="122"/>
        <v>0</v>
      </c>
      <c r="K268" s="240">
        <f t="shared" si="122"/>
        <v>0</v>
      </c>
      <c r="L268" s="240">
        <f t="shared" si="122"/>
        <v>0</v>
      </c>
      <c r="M268" s="240">
        <f t="shared" si="122"/>
        <v>0</v>
      </c>
      <c r="N268" s="240">
        <f t="shared" si="122"/>
        <v>0</v>
      </c>
      <c r="O268" s="240">
        <f t="shared" si="122"/>
        <v>0</v>
      </c>
      <c r="P268" s="240">
        <f t="shared" si="122"/>
        <v>0</v>
      </c>
      <c r="Q268" s="240">
        <f t="shared" si="122"/>
        <v>0</v>
      </c>
      <c r="R268" s="240">
        <f t="shared" si="122"/>
        <v>0</v>
      </c>
      <c r="S268" s="328">
        <f t="shared" si="115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16"/>
        <v>0</v>
      </c>
      <c r="AF268" s="241">
        <f t="shared" si="117"/>
        <v>0</v>
      </c>
      <c r="AG268" s="241">
        <f t="shared" si="118"/>
        <v>0</v>
      </c>
      <c r="AH268" s="241">
        <f t="shared" si="119"/>
        <v>0</v>
      </c>
      <c r="AI268" s="241">
        <f t="shared" si="107"/>
        <v>0</v>
      </c>
      <c r="AJ268" s="241">
        <f t="shared" si="108"/>
        <v>0</v>
      </c>
      <c r="AK268" s="241">
        <f t="shared" si="109"/>
        <v>0</v>
      </c>
      <c r="AL268" s="173">
        <f t="shared" si="121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39">
        <f>G224</f>
        <v>0</v>
      </c>
      <c r="H269" s="240">
        <f t="shared" ref="H269:R269" si="123">H224</f>
        <v>0</v>
      </c>
      <c r="I269" s="240">
        <f t="shared" si="123"/>
        <v>0</v>
      </c>
      <c r="J269" s="240">
        <f t="shared" si="123"/>
        <v>0</v>
      </c>
      <c r="K269" s="240">
        <f t="shared" si="123"/>
        <v>0</v>
      </c>
      <c r="L269" s="240">
        <f t="shared" si="123"/>
        <v>0</v>
      </c>
      <c r="M269" s="240">
        <f t="shared" si="123"/>
        <v>0</v>
      </c>
      <c r="N269" s="240">
        <f t="shared" si="123"/>
        <v>0</v>
      </c>
      <c r="O269" s="240">
        <f t="shared" si="123"/>
        <v>0</v>
      </c>
      <c r="P269" s="240">
        <f t="shared" si="123"/>
        <v>0</v>
      </c>
      <c r="Q269" s="240">
        <f t="shared" si="123"/>
        <v>0</v>
      </c>
      <c r="R269" s="240">
        <f t="shared" si="123"/>
        <v>0</v>
      </c>
      <c r="S269" s="328">
        <f t="shared" si="115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0</v>
      </c>
      <c r="AC269" s="329">
        <f>SUM($G269:Q269)</f>
        <v>0</v>
      </c>
      <c r="AD269" s="330">
        <f>SUM($G269:R269)</f>
        <v>0</v>
      </c>
      <c r="AE269" s="241">
        <f t="shared" si="116"/>
        <v>0</v>
      </c>
      <c r="AF269" s="241">
        <f t="shared" si="117"/>
        <v>0</v>
      </c>
      <c r="AG269" s="241">
        <f t="shared" si="118"/>
        <v>0</v>
      </c>
      <c r="AH269" s="241">
        <f t="shared" si="119"/>
        <v>0</v>
      </c>
      <c r="AI269" s="241">
        <f t="shared" si="107"/>
        <v>0</v>
      </c>
      <c r="AJ269" s="241">
        <f t="shared" si="108"/>
        <v>0</v>
      </c>
      <c r="AK269" s="241">
        <f t="shared" si="109"/>
        <v>0</v>
      </c>
      <c r="AL269" s="173">
        <f t="shared" si="121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39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15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16"/>
        <v>0</v>
      </c>
      <c r="AF270" s="241">
        <f t="shared" si="117"/>
        <v>0</v>
      </c>
      <c r="AG270" s="241">
        <f t="shared" si="118"/>
        <v>0</v>
      </c>
      <c r="AH270" s="241">
        <f t="shared" si="119"/>
        <v>0</v>
      </c>
      <c r="AI270" s="241">
        <f t="shared" si="107"/>
        <v>0</v>
      </c>
      <c r="AJ270" s="241">
        <f t="shared" si="108"/>
        <v>0</v>
      </c>
      <c r="AK270" s="241">
        <f t="shared" si="109"/>
        <v>0</v>
      </c>
      <c r="AL270" s="173">
        <f t="shared" ref="AL270:AL274" si="124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39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15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16"/>
        <v>0</v>
      </c>
      <c r="AF271" s="241">
        <f t="shared" si="117"/>
        <v>0</v>
      </c>
      <c r="AG271" s="241">
        <f t="shared" si="118"/>
        <v>0</v>
      </c>
      <c r="AH271" s="241">
        <f t="shared" si="119"/>
        <v>0</v>
      </c>
      <c r="AI271" s="241">
        <f t="shared" si="107"/>
        <v>0</v>
      </c>
      <c r="AJ271" s="241">
        <f t="shared" si="108"/>
        <v>0</v>
      </c>
      <c r="AK271" s="241">
        <f t="shared" si="109"/>
        <v>0</v>
      </c>
      <c r="AL271" s="173">
        <f t="shared" si="124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39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15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16"/>
        <v>0</v>
      </c>
      <c r="AF272" s="241">
        <f t="shared" si="117"/>
        <v>0</v>
      </c>
      <c r="AG272" s="241">
        <f t="shared" si="118"/>
        <v>0</v>
      </c>
      <c r="AH272" s="241">
        <f t="shared" si="119"/>
        <v>0</v>
      </c>
      <c r="AI272" s="241">
        <f t="shared" si="107"/>
        <v>0</v>
      </c>
      <c r="AJ272" s="241">
        <f t="shared" si="108"/>
        <v>0</v>
      </c>
      <c r="AK272" s="241">
        <f t="shared" si="109"/>
        <v>0</v>
      </c>
      <c r="AL272" s="173">
        <f t="shared" si="124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39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15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16"/>
        <v>0</v>
      </c>
      <c r="AF273" s="241">
        <f t="shared" si="117"/>
        <v>0</v>
      </c>
      <c r="AG273" s="241">
        <f t="shared" si="118"/>
        <v>0</v>
      </c>
      <c r="AH273" s="241">
        <f t="shared" si="119"/>
        <v>0</v>
      </c>
      <c r="AI273" s="241">
        <f t="shared" si="107"/>
        <v>0</v>
      </c>
      <c r="AJ273" s="241">
        <f t="shared" si="108"/>
        <v>0</v>
      </c>
      <c r="AK273" s="241">
        <f t="shared" si="109"/>
        <v>0</v>
      </c>
      <c r="AL273" s="173">
        <f t="shared" si="124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39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15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16"/>
        <v>0</v>
      </c>
      <c r="AF274" s="241">
        <f t="shared" si="117"/>
        <v>0</v>
      </c>
      <c r="AG274" s="241">
        <f t="shared" si="118"/>
        <v>0</v>
      </c>
      <c r="AH274" s="241">
        <f t="shared" si="119"/>
        <v>0</v>
      </c>
      <c r="AI274" s="241">
        <f t="shared" si="107"/>
        <v>0</v>
      </c>
      <c r="AJ274" s="241">
        <f t="shared" si="108"/>
        <v>0</v>
      </c>
      <c r="AK274" s="241">
        <f t="shared" si="109"/>
        <v>0</v>
      </c>
      <c r="AL274" s="173">
        <f t="shared" si="124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39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15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16"/>
        <v>0</v>
      </c>
      <c r="AF275" s="241">
        <f t="shared" si="117"/>
        <v>0</v>
      </c>
      <c r="AG275" s="241">
        <f t="shared" si="118"/>
        <v>0</v>
      </c>
      <c r="AH275" s="241">
        <f t="shared" si="119"/>
        <v>0</v>
      </c>
      <c r="AI275" s="241">
        <f t="shared" si="107"/>
        <v>0</v>
      </c>
      <c r="AJ275" s="241">
        <f t="shared" si="108"/>
        <v>0</v>
      </c>
      <c r="AK275" s="241">
        <f t="shared" si="109"/>
        <v>0</v>
      </c>
      <c r="AL275" s="173">
        <f t="shared" si="121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39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15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16"/>
        <v>0</v>
      </c>
      <c r="AF276" s="241">
        <f t="shared" si="117"/>
        <v>0</v>
      </c>
      <c r="AG276" s="241">
        <f t="shared" si="118"/>
        <v>0</v>
      </c>
      <c r="AH276" s="241">
        <f t="shared" si="119"/>
        <v>0</v>
      </c>
      <c r="AI276" s="241">
        <f t="shared" si="107"/>
        <v>0</v>
      </c>
      <c r="AJ276" s="241">
        <f t="shared" si="108"/>
        <v>0</v>
      </c>
      <c r="AK276" s="241">
        <f t="shared" si="109"/>
        <v>0</v>
      </c>
      <c r="AL276" s="173">
        <f t="shared" si="121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39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15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16"/>
        <v>0</v>
      </c>
      <c r="AF277" s="241">
        <f t="shared" si="117"/>
        <v>0</v>
      </c>
      <c r="AG277" s="241">
        <f t="shared" si="118"/>
        <v>0</v>
      </c>
      <c r="AH277" s="241">
        <f t="shared" si="119"/>
        <v>0</v>
      </c>
      <c r="AI277" s="241">
        <f t="shared" si="107"/>
        <v>0</v>
      </c>
      <c r="AJ277" s="241">
        <f t="shared" si="108"/>
        <v>0</v>
      </c>
      <c r="AK277" s="241">
        <f t="shared" si="109"/>
        <v>0</v>
      </c>
      <c r="AL277" s="173">
        <f t="shared" si="121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39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15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16"/>
        <v>0</v>
      </c>
      <c r="AF278" s="241">
        <f t="shared" si="117"/>
        <v>0</v>
      </c>
      <c r="AG278" s="241">
        <f t="shared" si="118"/>
        <v>0</v>
      </c>
      <c r="AH278" s="241">
        <f t="shared" si="119"/>
        <v>0</v>
      </c>
      <c r="AI278" s="241">
        <f t="shared" si="107"/>
        <v>0</v>
      </c>
      <c r="AJ278" s="241">
        <f t="shared" si="108"/>
        <v>0</v>
      </c>
      <c r="AK278" s="241">
        <f t="shared" si="109"/>
        <v>0</v>
      </c>
      <c r="AL278" s="173">
        <f t="shared" si="121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39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15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16"/>
        <v>0</v>
      </c>
      <c r="AF279" s="241">
        <f t="shared" si="117"/>
        <v>0</v>
      </c>
      <c r="AG279" s="241">
        <f t="shared" si="118"/>
        <v>0</v>
      </c>
      <c r="AH279" s="241">
        <f t="shared" si="119"/>
        <v>0</v>
      </c>
      <c r="AI279" s="241">
        <f t="shared" si="107"/>
        <v>0</v>
      </c>
      <c r="AJ279" s="241">
        <f t="shared" si="108"/>
        <v>0</v>
      </c>
      <c r="AK279" s="241">
        <f t="shared" si="109"/>
        <v>0</v>
      </c>
      <c r="AL279" s="173">
        <f t="shared" si="121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39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15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16"/>
        <v>0</v>
      </c>
      <c r="AF280" s="241">
        <f t="shared" si="117"/>
        <v>0</v>
      </c>
      <c r="AG280" s="241">
        <f t="shared" si="118"/>
        <v>0</v>
      </c>
      <c r="AH280" s="241">
        <f t="shared" si="119"/>
        <v>0</v>
      </c>
      <c r="AI280" s="241">
        <f t="shared" si="107"/>
        <v>0</v>
      </c>
      <c r="AJ280" s="241">
        <f t="shared" si="108"/>
        <v>0</v>
      </c>
      <c r="AK280" s="241">
        <f t="shared" si="109"/>
        <v>0</v>
      </c>
      <c r="AL280" s="173">
        <f t="shared" si="121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39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15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16"/>
        <v>0</v>
      </c>
      <c r="AF281" s="241">
        <f t="shared" si="117"/>
        <v>0</v>
      </c>
      <c r="AG281" s="241">
        <f t="shared" si="118"/>
        <v>0</v>
      </c>
      <c r="AH281" s="241">
        <f t="shared" si="119"/>
        <v>0</v>
      </c>
      <c r="AI281" s="241">
        <f t="shared" si="107"/>
        <v>0</v>
      </c>
      <c r="AJ281" s="241">
        <f t="shared" si="108"/>
        <v>0</v>
      </c>
      <c r="AK281" s="241">
        <f t="shared" si="109"/>
        <v>0</v>
      </c>
      <c r="AL281" s="173">
        <f t="shared" si="121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39">
        <f>G229</f>
        <v>0</v>
      </c>
      <c r="H282" s="240">
        <f t="shared" ref="H282:R282" si="125">H229</f>
        <v>0</v>
      </c>
      <c r="I282" s="240">
        <f t="shared" si="125"/>
        <v>0</v>
      </c>
      <c r="J282" s="240">
        <f t="shared" si="125"/>
        <v>0</v>
      </c>
      <c r="K282" s="240">
        <f t="shared" si="125"/>
        <v>0</v>
      </c>
      <c r="L282" s="240">
        <f t="shared" si="125"/>
        <v>0</v>
      </c>
      <c r="M282" s="240">
        <f t="shared" si="125"/>
        <v>0</v>
      </c>
      <c r="N282" s="240">
        <f t="shared" si="125"/>
        <v>0</v>
      </c>
      <c r="O282" s="240">
        <f t="shared" si="125"/>
        <v>0</v>
      </c>
      <c r="P282" s="240">
        <f t="shared" si="125"/>
        <v>0</v>
      </c>
      <c r="Q282" s="240">
        <f t="shared" si="125"/>
        <v>0</v>
      </c>
      <c r="R282" s="240">
        <f t="shared" si="125"/>
        <v>0</v>
      </c>
      <c r="S282" s="328">
        <f t="shared" si="115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16"/>
        <v>0</v>
      </c>
      <c r="AF282" s="241">
        <f t="shared" si="117"/>
        <v>0</v>
      </c>
      <c r="AG282" s="241">
        <f t="shared" si="118"/>
        <v>0</v>
      </c>
      <c r="AH282" s="241">
        <f t="shared" si="119"/>
        <v>0</v>
      </c>
      <c r="AI282" s="241">
        <f t="shared" si="107"/>
        <v>0</v>
      </c>
      <c r="AJ282" s="241">
        <f t="shared" si="108"/>
        <v>0</v>
      </c>
      <c r="AK282" s="241">
        <f t="shared" si="109"/>
        <v>0</v>
      </c>
      <c r="AL282" s="173">
        <f t="shared" si="121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39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15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16"/>
        <v>0</v>
      </c>
      <c r="AF283" s="241">
        <f t="shared" si="117"/>
        <v>0</v>
      </c>
      <c r="AG283" s="241">
        <f t="shared" si="118"/>
        <v>0</v>
      </c>
      <c r="AH283" s="241">
        <f t="shared" si="119"/>
        <v>0</v>
      </c>
      <c r="AI283" s="241">
        <f t="shared" si="107"/>
        <v>0</v>
      </c>
      <c r="AJ283" s="241">
        <f t="shared" si="108"/>
        <v>0</v>
      </c>
      <c r="AK283" s="241">
        <f t="shared" si="109"/>
        <v>0</v>
      </c>
      <c r="AL283" s="173">
        <f t="shared" si="121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39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15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16"/>
        <v>0</v>
      </c>
      <c r="AF284" s="241">
        <f t="shared" si="117"/>
        <v>0</v>
      </c>
      <c r="AG284" s="241">
        <f t="shared" si="118"/>
        <v>0</v>
      </c>
      <c r="AH284" s="241">
        <f t="shared" si="119"/>
        <v>0</v>
      </c>
      <c r="AI284" s="241">
        <f t="shared" si="107"/>
        <v>0</v>
      </c>
      <c r="AJ284" s="241">
        <f t="shared" si="108"/>
        <v>0</v>
      </c>
      <c r="AK284" s="241">
        <f t="shared" si="109"/>
        <v>0</v>
      </c>
      <c r="AL284" s="173">
        <f t="shared" ref="AL284:AL288" si="126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39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15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16"/>
        <v>0</v>
      </c>
      <c r="AF285" s="241">
        <f t="shared" si="117"/>
        <v>0</v>
      </c>
      <c r="AG285" s="241">
        <f t="shared" si="118"/>
        <v>0</v>
      </c>
      <c r="AH285" s="241">
        <f t="shared" si="119"/>
        <v>0</v>
      </c>
      <c r="AI285" s="241">
        <f t="shared" si="107"/>
        <v>0</v>
      </c>
      <c r="AJ285" s="241">
        <f t="shared" si="108"/>
        <v>0</v>
      </c>
      <c r="AK285" s="241">
        <f t="shared" si="109"/>
        <v>0</v>
      </c>
      <c r="AL285" s="173">
        <f t="shared" si="126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39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15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16"/>
        <v>0</v>
      </c>
      <c r="AF286" s="241">
        <f t="shared" si="117"/>
        <v>0</v>
      </c>
      <c r="AG286" s="241">
        <f t="shared" si="118"/>
        <v>0</v>
      </c>
      <c r="AH286" s="241">
        <f t="shared" si="119"/>
        <v>0</v>
      </c>
      <c r="AI286" s="241">
        <f t="shared" si="107"/>
        <v>0</v>
      </c>
      <c r="AJ286" s="241">
        <f t="shared" si="108"/>
        <v>0</v>
      </c>
      <c r="AK286" s="241">
        <f t="shared" si="109"/>
        <v>0</v>
      </c>
      <c r="AL286" s="173">
        <f t="shared" si="126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39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15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16"/>
        <v>0</v>
      </c>
      <c r="AF287" s="241">
        <f t="shared" si="117"/>
        <v>0</v>
      </c>
      <c r="AG287" s="241">
        <f t="shared" si="118"/>
        <v>0</v>
      </c>
      <c r="AH287" s="241">
        <f t="shared" si="119"/>
        <v>0</v>
      </c>
      <c r="AI287" s="241">
        <f t="shared" si="107"/>
        <v>0</v>
      </c>
      <c r="AJ287" s="241">
        <f t="shared" si="108"/>
        <v>0</v>
      </c>
      <c r="AK287" s="241">
        <f t="shared" si="109"/>
        <v>0</v>
      </c>
      <c r="AL287" s="173">
        <f t="shared" si="126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39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15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16"/>
        <v>0</v>
      </c>
      <c r="AF288" s="241">
        <f t="shared" si="117"/>
        <v>0</v>
      </c>
      <c r="AG288" s="241">
        <f t="shared" si="118"/>
        <v>0</v>
      </c>
      <c r="AH288" s="241">
        <f t="shared" si="119"/>
        <v>0</v>
      </c>
      <c r="AI288" s="241">
        <f t="shared" si="107"/>
        <v>0</v>
      </c>
      <c r="AJ288" s="241">
        <f t="shared" si="108"/>
        <v>0</v>
      </c>
      <c r="AK288" s="241">
        <f t="shared" si="109"/>
        <v>0</v>
      </c>
      <c r="AL288" s="173">
        <f t="shared" si="126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39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15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16"/>
        <v>0</v>
      </c>
      <c r="AF289" s="241">
        <f t="shared" si="117"/>
        <v>0</v>
      </c>
      <c r="AG289" s="241">
        <f t="shared" si="118"/>
        <v>0</v>
      </c>
      <c r="AH289" s="241">
        <f t="shared" si="119"/>
        <v>0</v>
      </c>
      <c r="AI289" s="241">
        <f t="shared" si="107"/>
        <v>0</v>
      </c>
      <c r="AJ289" s="241">
        <f t="shared" si="108"/>
        <v>0</v>
      </c>
      <c r="AK289" s="241">
        <f t="shared" si="109"/>
        <v>0</v>
      </c>
      <c r="AL289" s="173">
        <f t="shared" si="121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39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15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16"/>
        <v>0</v>
      </c>
      <c r="AF290" s="241">
        <f t="shared" si="117"/>
        <v>0</v>
      </c>
      <c r="AG290" s="241">
        <f t="shared" si="118"/>
        <v>0</v>
      </c>
      <c r="AH290" s="241">
        <f t="shared" si="119"/>
        <v>0</v>
      </c>
      <c r="AI290" s="241">
        <f t="shared" si="107"/>
        <v>0</v>
      </c>
      <c r="AJ290" s="241">
        <f t="shared" si="108"/>
        <v>0</v>
      </c>
      <c r="AK290" s="241">
        <f t="shared" si="109"/>
        <v>0</v>
      </c>
      <c r="AL290" s="173">
        <f t="shared" si="121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39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15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16"/>
        <v>0</v>
      </c>
      <c r="AF291" s="241">
        <f t="shared" si="117"/>
        <v>0</v>
      </c>
      <c r="AG291" s="241">
        <f t="shared" si="118"/>
        <v>0</v>
      </c>
      <c r="AH291" s="241">
        <f t="shared" si="119"/>
        <v>0</v>
      </c>
      <c r="AI291" s="241">
        <f t="shared" si="107"/>
        <v>0</v>
      </c>
      <c r="AJ291" s="241">
        <f t="shared" si="108"/>
        <v>0</v>
      </c>
      <c r="AK291" s="241">
        <f t="shared" si="109"/>
        <v>0</v>
      </c>
      <c r="AL291" s="173">
        <f t="shared" si="121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39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15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16"/>
        <v>0</v>
      </c>
      <c r="AF292" s="241">
        <f t="shared" si="117"/>
        <v>0</v>
      </c>
      <c r="AG292" s="241">
        <f t="shared" si="118"/>
        <v>0</v>
      </c>
      <c r="AH292" s="241">
        <f t="shared" si="119"/>
        <v>0</v>
      </c>
      <c r="AI292" s="241">
        <f t="shared" si="107"/>
        <v>0</v>
      </c>
      <c r="AJ292" s="241">
        <f t="shared" si="108"/>
        <v>0</v>
      </c>
      <c r="AK292" s="241">
        <f t="shared" si="109"/>
        <v>0</v>
      </c>
      <c r="AL292" s="173">
        <f t="shared" si="121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39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15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16"/>
        <v>0</v>
      </c>
      <c r="AF293" s="241">
        <f t="shared" si="117"/>
        <v>0</v>
      </c>
      <c r="AG293" s="241">
        <f t="shared" si="118"/>
        <v>0</v>
      </c>
      <c r="AH293" s="241">
        <f t="shared" si="119"/>
        <v>0</v>
      </c>
      <c r="AI293" s="241">
        <f t="shared" si="107"/>
        <v>0</v>
      </c>
      <c r="AJ293" s="241">
        <f t="shared" si="108"/>
        <v>0</v>
      </c>
      <c r="AK293" s="241">
        <f t="shared" si="109"/>
        <v>0</v>
      </c>
      <c r="AL293" s="173">
        <f t="shared" si="121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39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15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16"/>
        <v>0</v>
      </c>
      <c r="AF294" s="241">
        <f t="shared" si="117"/>
        <v>0</v>
      </c>
      <c r="AG294" s="241">
        <f t="shared" si="118"/>
        <v>0</v>
      </c>
      <c r="AH294" s="241">
        <f t="shared" si="119"/>
        <v>0</v>
      </c>
      <c r="AI294" s="241">
        <f t="shared" si="107"/>
        <v>0</v>
      </c>
      <c r="AJ294" s="241">
        <f t="shared" si="108"/>
        <v>0</v>
      </c>
      <c r="AK294" s="241">
        <f t="shared" si="109"/>
        <v>0</v>
      </c>
      <c r="AL294" s="173">
        <f t="shared" si="121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39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15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16"/>
        <v>0</v>
      </c>
      <c r="AF295" s="241">
        <f t="shared" si="117"/>
        <v>0</v>
      </c>
      <c r="AG295" s="241">
        <f t="shared" si="118"/>
        <v>0</v>
      </c>
      <c r="AH295" s="241">
        <f t="shared" si="119"/>
        <v>0</v>
      </c>
      <c r="AI295" s="241">
        <f t="shared" si="107"/>
        <v>0</v>
      </c>
      <c r="AJ295" s="241">
        <f t="shared" si="108"/>
        <v>0</v>
      </c>
      <c r="AK295" s="241">
        <f t="shared" si="109"/>
        <v>0</v>
      </c>
      <c r="AL295" s="173">
        <f t="shared" si="121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39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15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16"/>
        <v>0</v>
      </c>
      <c r="AF296" s="241">
        <f t="shared" si="117"/>
        <v>0</v>
      </c>
      <c r="AG296" s="241">
        <f t="shared" si="118"/>
        <v>0</v>
      </c>
      <c r="AH296" s="241">
        <f t="shared" si="119"/>
        <v>0</v>
      </c>
      <c r="AI296" s="241">
        <f t="shared" si="107"/>
        <v>0</v>
      </c>
      <c r="AJ296" s="241">
        <f t="shared" si="108"/>
        <v>0</v>
      </c>
      <c r="AK296" s="241">
        <f t="shared" si="109"/>
        <v>0</v>
      </c>
      <c r="AL296" s="173">
        <f t="shared" si="121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39">
        <f>G219</f>
        <v>0</v>
      </c>
      <c r="H297" s="240">
        <f t="shared" ref="H297:R297" si="127">H219</f>
        <v>0</v>
      </c>
      <c r="I297" s="240">
        <f t="shared" si="127"/>
        <v>0</v>
      </c>
      <c r="J297" s="240">
        <f t="shared" si="127"/>
        <v>0</v>
      </c>
      <c r="K297" s="240">
        <f t="shared" si="127"/>
        <v>0</v>
      </c>
      <c r="L297" s="240">
        <f t="shared" si="127"/>
        <v>0</v>
      </c>
      <c r="M297" s="240">
        <f t="shared" si="127"/>
        <v>0</v>
      </c>
      <c r="N297" s="240">
        <f t="shared" si="127"/>
        <v>0</v>
      </c>
      <c r="O297" s="240">
        <f t="shared" si="127"/>
        <v>0</v>
      </c>
      <c r="P297" s="240">
        <f t="shared" si="127"/>
        <v>0</v>
      </c>
      <c r="Q297" s="240">
        <f t="shared" si="127"/>
        <v>0</v>
      </c>
      <c r="R297" s="240">
        <f t="shared" si="127"/>
        <v>0</v>
      </c>
      <c r="S297" s="328">
        <f t="shared" si="115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16"/>
        <v>0</v>
      </c>
      <c r="AF297" s="241">
        <f t="shared" si="117"/>
        <v>0</v>
      </c>
      <c r="AG297" s="241">
        <f t="shared" si="118"/>
        <v>0</v>
      </c>
      <c r="AH297" s="241">
        <f t="shared" si="119"/>
        <v>0</v>
      </c>
      <c r="AI297" s="241">
        <f t="shared" si="107"/>
        <v>0</v>
      </c>
      <c r="AJ297" s="241">
        <f t="shared" si="108"/>
        <v>0</v>
      </c>
      <c r="AK297" s="241">
        <f t="shared" si="109"/>
        <v>0</v>
      </c>
      <c r="AL297" s="173">
        <f t="shared" si="121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39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15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16"/>
        <v>0</v>
      </c>
      <c r="AF298" s="241">
        <f t="shared" si="117"/>
        <v>0</v>
      </c>
      <c r="AG298" s="241">
        <f t="shared" si="118"/>
        <v>0</v>
      </c>
      <c r="AH298" s="241">
        <f t="shared" si="119"/>
        <v>0</v>
      </c>
      <c r="AI298" s="241">
        <f t="shared" si="107"/>
        <v>0</v>
      </c>
      <c r="AJ298" s="241">
        <f t="shared" si="108"/>
        <v>0</v>
      </c>
      <c r="AK298" s="241">
        <f t="shared" si="109"/>
        <v>0</v>
      </c>
      <c r="AL298" s="173">
        <f t="shared" si="121"/>
        <v>0</v>
      </c>
    </row>
    <row r="299" spans="1:38" ht="24" hidden="1" customHeight="1" outlineLevel="1">
      <c r="A299" s="166" t="s">
        <v>257</v>
      </c>
      <c r="B299" s="444" t="s">
        <v>407</v>
      </c>
      <c r="C299" s="33"/>
      <c r="D299" s="34"/>
      <c r="E299" s="34"/>
      <c r="F299" s="34"/>
      <c r="G299" s="239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15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16"/>
        <v>0</v>
      </c>
      <c r="AF299" s="241">
        <f t="shared" si="117"/>
        <v>0</v>
      </c>
      <c r="AG299" s="241">
        <f t="shared" si="118"/>
        <v>0</v>
      </c>
      <c r="AH299" s="241">
        <f t="shared" si="119"/>
        <v>0</v>
      </c>
      <c r="AI299" s="241">
        <f t="shared" si="107"/>
        <v>0</v>
      </c>
      <c r="AJ299" s="241">
        <f t="shared" si="108"/>
        <v>0</v>
      </c>
      <c r="AK299" s="241">
        <f t="shared" si="109"/>
        <v>0</v>
      </c>
      <c r="AL299" s="173">
        <f t="shared" si="121"/>
        <v>0</v>
      </c>
    </row>
    <row r="300" spans="1:38" ht="24" hidden="1" customHeight="1" outlineLevel="1">
      <c r="A300" s="166" t="s">
        <v>257</v>
      </c>
      <c r="B300" s="444" t="s">
        <v>408</v>
      </c>
      <c r="C300" s="33"/>
      <c r="D300" s="34"/>
      <c r="E300" s="34"/>
      <c r="F300" s="34"/>
      <c r="G300" s="239"/>
      <c r="H300" s="240"/>
      <c r="I300" s="240"/>
      <c r="J300" s="240"/>
      <c r="K300" s="240"/>
      <c r="L300" s="240"/>
      <c r="M300" s="240"/>
      <c r="N300" s="240"/>
      <c r="O300" s="240"/>
      <c r="P300" s="240"/>
      <c r="Q300" s="240"/>
      <c r="R300" s="240"/>
      <c r="S300" s="328">
        <f t="shared" si="115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0</v>
      </c>
      <c r="Y300" s="329">
        <f>SUM($G300:M300)</f>
        <v>0</v>
      </c>
      <c r="Z300" s="329">
        <f>SUM($G300:N300)</f>
        <v>0</v>
      </c>
      <c r="AA300" s="329">
        <f>SUM($G300:O300)</f>
        <v>0</v>
      </c>
      <c r="AB300" s="329">
        <f>SUM($G300:P300)</f>
        <v>0</v>
      </c>
      <c r="AC300" s="329">
        <f>SUM($G300:Q300)</f>
        <v>0</v>
      </c>
      <c r="AD300" s="330">
        <f>SUM($G300:R300)</f>
        <v>0</v>
      </c>
      <c r="AE300" s="241">
        <f t="shared" si="116"/>
        <v>0</v>
      </c>
      <c r="AF300" s="241">
        <f t="shared" si="117"/>
        <v>0</v>
      </c>
      <c r="AG300" s="241">
        <f t="shared" si="118"/>
        <v>0</v>
      </c>
      <c r="AH300" s="241">
        <f t="shared" si="119"/>
        <v>0</v>
      </c>
      <c r="AI300" s="241">
        <f t="shared" ref="AI300:AI328" si="128">$AE300+$AF300</f>
        <v>0</v>
      </c>
      <c r="AJ300" s="241">
        <f t="shared" ref="AJ300:AJ328" si="129">$AG300+$AH300</f>
        <v>0</v>
      </c>
      <c r="AK300" s="241">
        <f t="shared" ref="AK300:AK328" si="130">$AI300+$AJ300</f>
        <v>0</v>
      </c>
      <c r="AL300" s="173">
        <f t="shared" si="121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39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15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16"/>
        <v>0</v>
      </c>
      <c r="AF301" s="241">
        <f t="shared" si="117"/>
        <v>0</v>
      </c>
      <c r="AG301" s="241">
        <f t="shared" si="118"/>
        <v>0</v>
      </c>
      <c r="AH301" s="241">
        <f t="shared" si="119"/>
        <v>0</v>
      </c>
      <c r="AI301" s="241">
        <f t="shared" si="128"/>
        <v>0</v>
      </c>
      <c r="AJ301" s="241">
        <f t="shared" si="129"/>
        <v>0</v>
      </c>
      <c r="AK301" s="241">
        <f t="shared" si="130"/>
        <v>0</v>
      </c>
      <c r="AL301" s="173">
        <f t="shared" si="121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39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15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16"/>
        <v>0</v>
      </c>
      <c r="AF302" s="241">
        <f t="shared" si="117"/>
        <v>0</v>
      </c>
      <c r="AG302" s="241">
        <f t="shared" si="118"/>
        <v>0</v>
      </c>
      <c r="AH302" s="241">
        <f t="shared" si="119"/>
        <v>0</v>
      </c>
      <c r="AI302" s="241">
        <f t="shared" si="128"/>
        <v>0</v>
      </c>
      <c r="AJ302" s="241">
        <f t="shared" si="129"/>
        <v>0</v>
      </c>
      <c r="AK302" s="241">
        <f t="shared" si="130"/>
        <v>0</v>
      </c>
      <c r="AL302" s="173">
        <f t="shared" si="121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39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15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16"/>
        <v>0</v>
      </c>
      <c r="AF303" s="241">
        <f t="shared" si="117"/>
        <v>0</v>
      </c>
      <c r="AG303" s="241">
        <f t="shared" si="118"/>
        <v>0</v>
      </c>
      <c r="AH303" s="241">
        <f t="shared" si="119"/>
        <v>0</v>
      </c>
      <c r="AI303" s="241">
        <f t="shared" si="128"/>
        <v>0</v>
      </c>
      <c r="AJ303" s="241">
        <f t="shared" si="129"/>
        <v>0</v>
      </c>
      <c r="AK303" s="241">
        <f t="shared" si="130"/>
        <v>0</v>
      </c>
      <c r="AL303" s="173">
        <f t="shared" ref="AL303:AL307" si="131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39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15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16"/>
        <v>0</v>
      </c>
      <c r="AF304" s="241">
        <f t="shared" si="117"/>
        <v>0</v>
      </c>
      <c r="AG304" s="241">
        <f t="shared" si="118"/>
        <v>0</v>
      </c>
      <c r="AH304" s="241">
        <f t="shared" si="119"/>
        <v>0</v>
      </c>
      <c r="AI304" s="241">
        <f t="shared" si="128"/>
        <v>0</v>
      </c>
      <c r="AJ304" s="241">
        <f t="shared" si="129"/>
        <v>0</v>
      </c>
      <c r="AK304" s="241">
        <f t="shared" si="130"/>
        <v>0</v>
      </c>
      <c r="AL304" s="173">
        <f t="shared" si="131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39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15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16"/>
        <v>0</v>
      </c>
      <c r="AF305" s="241">
        <f t="shared" si="117"/>
        <v>0</v>
      </c>
      <c r="AG305" s="241">
        <f t="shared" si="118"/>
        <v>0</v>
      </c>
      <c r="AH305" s="241">
        <f t="shared" si="119"/>
        <v>0</v>
      </c>
      <c r="AI305" s="241">
        <f t="shared" si="128"/>
        <v>0</v>
      </c>
      <c r="AJ305" s="241">
        <f t="shared" si="129"/>
        <v>0</v>
      </c>
      <c r="AK305" s="241">
        <f t="shared" si="130"/>
        <v>0</v>
      </c>
      <c r="AL305" s="173">
        <f t="shared" si="131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39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15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16"/>
        <v>0</v>
      </c>
      <c r="AF306" s="241">
        <f t="shared" si="117"/>
        <v>0</v>
      </c>
      <c r="AG306" s="241">
        <f t="shared" si="118"/>
        <v>0</v>
      </c>
      <c r="AH306" s="241">
        <f t="shared" si="119"/>
        <v>0</v>
      </c>
      <c r="AI306" s="241">
        <f t="shared" si="128"/>
        <v>0</v>
      </c>
      <c r="AJ306" s="241">
        <f t="shared" si="129"/>
        <v>0</v>
      </c>
      <c r="AK306" s="241">
        <f t="shared" si="130"/>
        <v>0</v>
      </c>
      <c r="AL306" s="173">
        <f t="shared" si="131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39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15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16"/>
        <v>0</v>
      </c>
      <c r="AF307" s="241">
        <f t="shared" si="117"/>
        <v>0</v>
      </c>
      <c r="AG307" s="241">
        <f t="shared" si="118"/>
        <v>0</v>
      </c>
      <c r="AH307" s="241">
        <f t="shared" si="119"/>
        <v>0</v>
      </c>
      <c r="AI307" s="241">
        <f t="shared" si="128"/>
        <v>0</v>
      </c>
      <c r="AJ307" s="241">
        <f t="shared" si="129"/>
        <v>0</v>
      </c>
      <c r="AK307" s="241">
        <f t="shared" si="130"/>
        <v>0</v>
      </c>
      <c r="AL307" s="173">
        <f t="shared" si="131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39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15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16"/>
        <v>0</v>
      </c>
      <c r="AF308" s="241">
        <f t="shared" si="117"/>
        <v>0</v>
      </c>
      <c r="AG308" s="241">
        <f t="shared" si="118"/>
        <v>0</v>
      </c>
      <c r="AH308" s="241">
        <f t="shared" si="119"/>
        <v>0</v>
      </c>
      <c r="AI308" s="241">
        <f t="shared" si="128"/>
        <v>0</v>
      </c>
      <c r="AJ308" s="241">
        <f t="shared" si="129"/>
        <v>0</v>
      </c>
      <c r="AK308" s="241">
        <f t="shared" si="130"/>
        <v>0</v>
      </c>
      <c r="AL308" s="173">
        <f t="shared" si="121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39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15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16"/>
        <v>0</v>
      </c>
      <c r="AF309" s="241">
        <f t="shared" si="117"/>
        <v>0</v>
      </c>
      <c r="AG309" s="241">
        <f t="shared" si="118"/>
        <v>0</v>
      </c>
      <c r="AH309" s="241">
        <f t="shared" si="119"/>
        <v>0</v>
      </c>
      <c r="AI309" s="241">
        <f t="shared" si="128"/>
        <v>0</v>
      </c>
      <c r="AJ309" s="241">
        <f t="shared" si="129"/>
        <v>0</v>
      </c>
      <c r="AK309" s="241">
        <f t="shared" si="130"/>
        <v>0</v>
      </c>
      <c r="AL309" s="173">
        <f t="shared" si="121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39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15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16"/>
        <v>0</v>
      </c>
      <c r="AF310" s="241">
        <f t="shared" si="117"/>
        <v>0</v>
      </c>
      <c r="AG310" s="241">
        <f t="shared" si="118"/>
        <v>0</v>
      </c>
      <c r="AH310" s="241">
        <f t="shared" si="119"/>
        <v>0</v>
      </c>
      <c r="AI310" s="241">
        <f t="shared" si="128"/>
        <v>0</v>
      </c>
      <c r="AJ310" s="241">
        <f t="shared" si="129"/>
        <v>0</v>
      </c>
      <c r="AK310" s="241">
        <f t="shared" si="130"/>
        <v>0</v>
      </c>
      <c r="AL310" s="173">
        <f t="shared" si="121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39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15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16"/>
        <v>0</v>
      </c>
      <c r="AF311" s="241">
        <f t="shared" si="117"/>
        <v>0</v>
      </c>
      <c r="AG311" s="241">
        <f t="shared" si="118"/>
        <v>0</v>
      </c>
      <c r="AH311" s="241">
        <f t="shared" si="119"/>
        <v>0</v>
      </c>
      <c r="AI311" s="241">
        <f t="shared" si="128"/>
        <v>0</v>
      </c>
      <c r="AJ311" s="241">
        <f t="shared" si="129"/>
        <v>0</v>
      </c>
      <c r="AK311" s="241">
        <f t="shared" si="130"/>
        <v>0</v>
      </c>
      <c r="AL311" s="173">
        <f t="shared" si="121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39">
        <f>G160*(1-$R$1)</f>
        <v>0</v>
      </c>
      <c r="H312" s="240">
        <f t="shared" ref="H312:R312" si="132">H160*(1-$R$1)</f>
        <v>0</v>
      </c>
      <c r="I312" s="240">
        <f t="shared" si="132"/>
        <v>0</v>
      </c>
      <c r="J312" s="240">
        <f t="shared" si="132"/>
        <v>0</v>
      </c>
      <c r="K312" s="240">
        <f t="shared" si="132"/>
        <v>0</v>
      </c>
      <c r="L312" s="240">
        <f t="shared" si="132"/>
        <v>0</v>
      </c>
      <c r="M312" s="240">
        <f t="shared" si="132"/>
        <v>0</v>
      </c>
      <c r="N312" s="240">
        <f t="shared" si="132"/>
        <v>0</v>
      </c>
      <c r="O312" s="240">
        <f t="shared" si="132"/>
        <v>0</v>
      </c>
      <c r="P312" s="240">
        <f t="shared" si="132"/>
        <v>0</v>
      </c>
      <c r="Q312" s="240">
        <f t="shared" si="132"/>
        <v>0</v>
      </c>
      <c r="R312" s="240">
        <f t="shared" si="132"/>
        <v>0</v>
      </c>
      <c r="S312" s="328">
        <f t="shared" si="115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16"/>
        <v>0</v>
      </c>
      <c r="AF312" s="241">
        <f t="shared" si="117"/>
        <v>0</v>
      </c>
      <c r="AG312" s="241">
        <f t="shared" si="118"/>
        <v>0</v>
      </c>
      <c r="AH312" s="241">
        <f t="shared" si="119"/>
        <v>0</v>
      </c>
      <c r="AI312" s="241">
        <f t="shared" si="128"/>
        <v>0</v>
      </c>
      <c r="AJ312" s="241">
        <f t="shared" si="129"/>
        <v>0</v>
      </c>
      <c r="AK312" s="241">
        <f t="shared" si="130"/>
        <v>0</v>
      </c>
      <c r="AL312" s="173">
        <f t="shared" si="121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39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15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16"/>
        <v>0</v>
      </c>
      <c r="AF313" s="241">
        <f t="shared" si="117"/>
        <v>0</v>
      </c>
      <c r="AG313" s="241">
        <f t="shared" si="118"/>
        <v>0</v>
      </c>
      <c r="AH313" s="241">
        <f t="shared" si="119"/>
        <v>0</v>
      </c>
      <c r="AI313" s="241">
        <f t="shared" si="128"/>
        <v>0</v>
      </c>
      <c r="AJ313" s="241">
        <f t="shared" si="129"/>
        <v>0</v>
      </c>
      <c r="AK313" s="241">
        <f t="shared" si="130"/>
        <v>0</v>
      </c>
      <c r="AL313" s="173">
        <f t="shared" si="121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39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15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16"/>
        <v>0</v>
      </c>
      <c r="AF314" s="241">
        <f t="shared" si="117"/>
        <v>0</v>
      </c>
      <c r="AG314" s="241">
        <f t="shared" si="118"/>
        <v>0</v>
      </c>
      <c r="AH314" s="241">
        <f t="shared" si="119"/>
        <v>0</v>
      </c>
      <c r="AI314" s="241">
        <f t="shared" si="128"/>
        <v>0</v>
      </c>
      <c r="AJ314" s="241">
        <f t="shared" si="129"/>
        <v>0</v>
      </c>
      <c r="AK314" s="241">
        <f t="shared" si="130"/>
        <v>0</v>
      </c>
      <c r="AL314" s="173">
        <f t="shared" si="121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39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15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16"/>
        <v>0</v>
      </c>
      <c r="AF315" s="241">
        <f t="shared" si="117"/>
        <v>0</v>
      </c>
      <c r="AG315" s="241">
        <f t="shared" si="118"/>
        <v>0</v>
      </c>
      <c r="AH315" s="241">
        <f t="shared" si="119"/>
        <v>0</v>
      </c>
      <c r="AI315" s="241">
        <f t="shared" si="128"/>
        <v>0</v>
      </c>
      <c r="AJ315" s="241">
        <f t="shared" si="129"/>
        <v>0</v>
      </c>
      <c r="AK315" s="241">
        <f t="shared" si="130"/>
        <v>0</v>
      </c>
      <c r="AL315" s="173">
        <f t="shared" ref="AL315:AL320" si="133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39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si="115"/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si="116"/>
        <v>0</v>
      </c>
      <c r="AF316" s="241">
        <f t="shared" si="117"/>
        <v>0</v>
      </c>
      <c r="AG316" s="241">
        <f t="shared" si="118"/>
        <v>0</v>
      </c>
      <c r="AH316" s="241">
        <f t="shared" si="119"/>
        <v>0</v>
      </c>
      <c r="AI316" s="241">
        <f t="shared" si="128"/>
        <v>0</v>
      </c>
      <c r="AJ316" s="241">
        <f t="shared" si="129"/>
        <v>0</v>
      </c>
      <c r="AK316" s="241">
        <f t="shared" si="130"/>
        <v>0</v>
      </c>
      <c r="AL316" s="173">
        <f t="shared" si="133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39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15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16"/>
        <v>0</v>
      </c>
      <c r="AF317" s="241">
        <f t="shared" si="117"/>
        <v>0</v>
      </c>
      <c r="AG317" s="241">
        <f t="shared" si="118"/>
        <v>0</v>
      </c>
      <c r="AH317" s="241">
        <f t="shared" si="119"/>
        <v>0</v>
      </c>
      <c r="AI317" s="241">
        <f t="shared" si="128"/>
        <v>0</v>
      </c>
      <c r="AJ317" s="241">
        <f t="shared" si="129"/>
        <v>0</v>
      </c>
      <c r="AK317" s="241">
        <f t="shared" si="130"/>
        <v>0</v>
      </c>
      <c r="AL317" s="173">
        <f t="shared" si="133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39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15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16"/>
        <v>0</v>
      </c>
      <c r="AF318" s="241">
        <f t="shared" si="117"/>
        <v>0</v>
      </c>
      <c r="AG318" s="241">
        <f t="shared" si="118"/>
        <v>0</v>
      </c>
      <c r="AH318" s="241">
        <f t="shared" si="119"/>
        <v>0</v>
      </c>
      <c r="AI318" s="241">
        <f t="shared" si="128"/>
        <v>0</v>
      </c>
      <c r="AJ318" s="241">
        <f t="shared" si="129"/>
        <v>0</v>
      </c>
      <c r="AK318" s="241">
        <f t="shared" si="130"/>
        <v>0</v>
      </c>
      <c r="AL318" s="173">
        <f t="shared" si="133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39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15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16"/>
        <v>0</v>
      </c>
      <c r="AF319" s="241">
        <f t="shared" si="117"/>
        <v>0</v>
      </c>
      <c r="AG319" s="241">
        <f t="shared" si="118"/>
        <v>0</v>
      </c>
      <c r="AH319" s="241">
        <f t="shared" si="119"/>
        <v>0</v>
      </c>
      <c r="AI319" s="241">
        <f t="shared" si="128"/>
        <v>0</v>
      </c>
      <c r="AJ319" s="241">
        <f t="shared" si="129"/>
        <v>0</v>
      </c>
      <c r="AK319" s="241">
        <f t="shared" si="130"/>
        <v>0</v>
      </c>
      <c r="AL319" s="173">
        <f t="shared" si="133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39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15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16"/>
        <v>0</v>
      </c>
      <c r="AF320" s="241">
        <f t="shared" si="117"/>
        <v>0</v>
      </c>
      <c r="AG320" s="241">
        <f t="shared" si="118"/>
        <v>0</v>
      </c>
      <c r="AH320" s="241">
        <f t="shared" si="119"/>
        <v>0</v>
      </c>
      <c r="AI320" s="241">
        <f t="shared" si="128"/>
        <v>0</v>
      </c>
      <c r="AJ320" s="241">
        <f t="shared" si="129"/>
        <v>0</v>
      </c>
      <c r="AK320" s="241">
        <f t="shared" si="130"/>
        <v>0</v>
      </c>
      <c r="AL320" s="173">
        <f t="shared" si="133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39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15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16"/>
        <v>0</v>
      </c>
      <c r="AF321" s="241">
        <f t="shared" si="117"/>
        <v>0</v>
      </c>
      <c r="AG321" s="241">
        <f t="shared" si="118"/>
        <v>0</v>
      </c>
      <c r="AH321" s="241">
        <f t="shared" si="119"/>
        <v>0</v>
      </c>
      <c r="AI321" s="241">
        <f t="shared" si="128"/>
        <v>0</v>
      </c>
      <c r="AJ321" s="241">
        <f t="shared" si="129"/>
        <v>0</v>
      </c>
      <c r="AK321" s="241">
        <f t="shared" si="130"/>
        <v>0</v>
      </c>
      <c r="AL321" s="173">
        <f t="shared" si="121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39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15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16"/>
        <v>0</v>
      </c>
      <c r="AF322" s="241">
        <f t="shared" si="117"/>
        <v>0</v>
      </c>
      <c r="AG322" s="241">
        <f t="shared" si="118"/>
        <v>0</v>
      </c>
      <c r="AH322" s="241">
        <f t="shared" si="119"/>
        <v>0</v>
      </c>
      <c r="AI322" s="241">
        <f t="shared" si="128"/>
        <v>0</v>
      </c>
      <c r="AJ322" s="241">
        <f t="shared" si="129"/>
        <v>0</v>
      </c>
      <c r="AK322" s="241">
        <f t="shared" si="130"/>
        <v>0</v>
      </c>
      <c r="AL322" s="173">
        <f t="shared" si="121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39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15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16"/>
        <v>0</v>
      </c>
      <c r="AF323" s="241">
        <f t="shared" si="117"/>
        <v>0</v>
      </c>
      <c r="AG323" s="241">
        <f t="shared" si="118"/>
        <v>0</v>
      </c>
      <c r="AH323" s="241">
        <f t="shared" si="119"/>
        <v>0</v>
      </c>
      <c r="AI323" s="241">
        <f t="shared" si="128"/>
        <v>0</v>
      </c>
      <c r="AJ323" s="241">
        <f t="shared" si="129"/>
        <v>0</v>
      </c>
      <c r="AK323" s="241">
        <f t="shared" si="130"/>
        <v>0</v>
      </c>
      <c r="AL323" s="173">
        <f t="shared" si="121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39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15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16"/>
        <v>0</v>
      </c>
      <c r="AF324" s="241">
        <f t="shared" si="117"/>
        <v>0</v>
      </c>
      <c r="AG324" s="241">
        <f t="shared" si="118"/>
        <v>0</v>
      </c>
      <c r="AH324" s="241">
        <f t="shared" si="119"/>
        <v>0</v>
      </c>
      <c r="AI324" s="241">
        <f t="shared" si="128"/>
        <v>0</v>
      </c>
      <c r="AJ324" s="241">
        <f t="shared" si="129"/>
        <v>0</v>
      </c>
      <c r="AK324" s="241">
        <f t="shared" si="130"/>
        <v>0</v>
      </c>
      <c r="AL324" s="173">
        <f t="shared" si="121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39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15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16"/>
        <v>0</v>
      </c>
      <c r="AF325" s="241">
        <f t="shared" si="117"/>
        <v>0</v>
      </c>
      <c r="AG325" s="241">
        <f t="shared" si="118"/>
        <v>0</v>
      </c>
      <c r="AH325" s="241">
        <f t="shared" si="119"/>
        <v>0</v>
      </c>
      <c r="AI325" s="241">
        <f t="shared" si="128"/>
        <v>0</v>
      </c>
      <c r="AJ325" s="241">
        <f t="shared" si="129"/>
        <v>0</v>
      </c>
      <c r="AK325" s="241">
        <f t="shared" si="130"/>
        <v>0</v>
      </c>
      <c r="AL325" s="173">
        <f t="shared" si="121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39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15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16"/>
        <v>0</v>
      </c>
      <c r="AF326" s="241">
        <f t="shared" si="117"/>
        <v>0</v>
      </c>
      <c r="AG326" s="241">
        <f t="shared" si="118"/>
        <v>0</v>
      </c>
      <c r="AH326" s="241">
        <f t="shared" si="119"/>
        <v>0</v>
      </c>
      <c r="AI326" s="241">
        <f t="shared" si="128"/>
        <v>0</v>
      </c>
      <c r="AJ326" s="241">
        <f t="shared" si="129"/>
        <v>0</v>
      </c>
      <c r="AK326" s="241">
        <f t="shared" si="130"/>
        <v>0</v>
      </c>
      <c r="AL326" s="173">
        <f t="shared" si="121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333">
        <f>SUM(G251:G326)</f>
        <v>0</v>
      </c>
      <c r="H327" s="337">
        <f t="shared" ref="H327:R327" si="134">SUM(H251:H326)</f>
        <v>0</v>
      </c>
      <c r="I327" s="337">
        <f t="shared" si="134"/>
        <v>0</v>
      </c>
      <c r="J327" s="337">
        <f t="shared" si="134"/>
        <v>0</v>
      </c>
      <c r="K327" s="337">
        <f t="shared" si="134"/>
        <v>0</v>
      </c>
      <c r="L327" s="337">
        <f t="shared" si="134"/>
        <v>0</v>
      </c>
      <c r="M327" s="337">
        <f t="shared" si="134"/>
        <v>0</v>
      </c>
      <c r="N327" s="337">
        <f t="shared" si="134"/>
        <v>0</v>
      </c>
      <c r="O327" s="337">
        <f t="shared" si="134"/>
        <v>0</v>
      </c>
      <c r="P327" s="337">
        <f t="shared" si="134"/>
        <v>0</v>
      </c>
      <c r="Q327" s="337">
        <f t="shared" si="134"/>
        <v>0</v>
      </c>
      <c r="R327" s="337">
        <f t="shared" si="134"/>
        <v>0</v>
      </c>
      <c r="S327" s="334">
        <f t="shared" si="115"/>
        <v>0</v>
      </c>
      <c r="T327" s="335">
        <f>SUM($G327:H327)</f>
        <v>0</v>
      </c>
      <c r="U327" s="335">
        <f>SUM($G327:I327)</f>
        <v>0</v>
      </c>
      <c r="V327" s="335">
        <f>SUM($G327:J327)</f>
        <v>0</v>
      </c>
      <c r="W327" s="335">
        <f>SUM($G327:K327)</f>
        <v>0</v>
      </c>
      <c r="X327" s="335">
        <f>SUM($G327:L327)</f>
        <v>0</v>
      </c>
      <c r="Y327" s="335">
        <f>SUM($G327:M327)</f>
        <v>0</v>
      </c>
      <c r="Z327" s="335">
        <f>SUM($G327:N327)</f>
        <v>0</v>
      </c>
      <c r="AA327" s="335">
        <f>SUM($G327:O327)</f>
        <v>0</v>
      </c>
      <c r="AB327" s="335">
        <f>SUM($G327:P327)</f>
        <v>0</v>
      </c>
      <c r="AC327" s="335">
        <f>SUM($G327:Q327)</f>
        <v>0</v>
      </c>
      <c r="AD327" s="336">
        <f>SUM($G327:R327)</f>
        <v>0</v>
      </c>
      <c r="AE327" s="260">
        <f t="shared" si="116"/>
        <v>0</v>
      </c>
      <c r="AF327" s="260">
        <f t="shared" si="117"/>
        <v>0</v>
      </c>
      <c r="AG327" s="260">
        <f t="shared" si="118"/>
        <v>0</v>
      </c>
      <c r="AH327" s="260">
        <f t="shared" si="119"/>
        <v>0</v>
      </c>
      <c r="AI327" s="260">
        <f t="shared" si="128"/>
        <v>0</v>
      </c>
      <c r="AJ327" s="260">
        <f t="shared" si="129"/>
        <v>0</v>
      </c>
      <c r="AK327" s="260">
        <f t="shared" si="130"/>
        <v>0</v>
      </c>
      <c r="AL327" s="173">
        <f t="shared" ref="AL327" si="135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3">
        <f>G217-G327</f>
        <v>-592.95213000000001</v>
      </c>
      <c r="H328" s="337">
        <f t="shared" ref="H328:R328" si="136">H217-H327</f>
        <v>-555.26567</v>
      </c>
      <c r="I328" s="337">
        <f t="shared" si="136"/>
        <v>-730.26858000000004</v>
      </c>
      <c r="J328" s="337">
        <f t="shared" si="136"/>
        <v>-572.87814000000003</v>
      </c>
      <c r="K328" s="337">
        <f t="shared" si="136"/>
        <v>-632.40624000000003</v>
      </c>
      <c r="L328" s="337">
        <f t="shared" si="136"/>
        <v>-695.16247999999996</v>
      </c>
      <c r="M328" s="337">
        <f t="shared" si="136"/>
        <v>-614.85196000000008</v>
      </c>
      <c r="N328" s="337">
        <f t="shared" si="136"/>
        <v>-793.02311999999995</v>
      </c>
      <c r="O328" s="337">
        <f t="shared" si="136"/>
        <v>-771.64696000000004</v>
      </c>
      <c r="P328" s="337">
        <f t="shared" si="136"/>
        <v>-769.69002999999998</v>
      </c>
      <c r="Q328" s="337">
        <f t="shared" si="136"/>
        <v>-757.35262</v>
      </c>
      <c r="R328" s="337">
        <f t="shared" si="136"/>
        <v>-906.57686999999999</v>
      </c>
      <c r="S328" s="334">
        <f t="shared" si="115"/>
        <v>-592.95213000000001</v>
      </c>
      <c r="T328" s="335">
        <f>SUM($G328:H328)</f>
        <v>-1148.2177999999999</v>
      </c>
      <c r="U328" s="335">
        <f>SUM($G328:I328)</f>
        <v>-1878.4863799999998</v>
      </c>
      <c r="V328" s="335">
        <f>SUM($G328:J328)</f>
        <v>-2451.3645200000001</v>
      </c>
      <c r="W328" s="335">
        <f>SUM($G328:K328)</f>
        <v>-3083.7707600000003</v>
      </c>
      <c r="X328" s="335">
        <f>SUM($G328:L328)</f>
        <v>-3778.9332400000003</v>
      </c>
      <c r="Y328" s="335">
        <f>SUM($G328:M328)</f>
        <v>-4393.7852000000003</v>
      </c>
      <c r="Z328" s="335">
        <f>SUM($G328:N328)</f>
        <v>-5186.8083200000001</v>
      </c>
      <c r="AA328" s="335">
        <f>SUM($G328:O328)</f>
        <v>-5958.4552800000001</v>
      </c>
      <c r="AB328" s="335">
        <f>SUM($G328:P328)</f>
        <v>-6728.1453099999999</v>
      </c>
      <c r="AC328" s="335">
        <f>SUM($G328:Q328)</f>
        <v>-7485.4979299999995</v>
      </c>
      <c r="AD328" s="336">
        <f>SUM($G328:R328)</f>
        <v>-8392.0748000000003</v>
      </c>
      <c r="AE328" s="260">
        <f t="shared" si="116"/>
        <v>-1878.4863799999998</v>
      </c>
      <c r="AF328" s="260">
        <f t="shared" si="117"/>
        <v>-1900.4468600000005</v>
      </c>
      <c r="AG328" s="260">
        <f t="shared" si="118"/>
        <v>-2179.5220399999998</v>
      </c>
      <c r="AH328" s="260">
        <f t="shared" si="119"/>
        <v>-2433.6195200000006</v>
      </c>
      <c r="AI328" s="260">
        <f t="shared" si="128"/>
        <v>-3778.9332400000003</v>
      </c>
      <c r="AJ328" s="260">
        <f t="shared" si="129"/>
        <v>-4613.14156</v>
      </c>
      <c r="AK328" s="260">
        <f t="shared" si="130"/>
        <v>-8392.0748000000003</v>
      </c>
      <c r="AL328" s="173">
        <f t="shared" si="121"/>
        <v>0</v>
      </c>
    </row>
    <row r="330" spans="1:38" s="339" customFormat="1" ht="24.75" customHeight="1">
      <c r="A330" s="326"/>
      <c r="B330" s="338"/>
      <c r="C330" s="234" t="s">
        <v>442</v>
      </c>
      <c r="D330" s="235"/>
      <c r="E330" s="235"/>
      <c r="F330" s="235"/>
      <c r="G330" s="173">
        <f t="shared" ref="G330:AK330" si="137">G137-G41</f>
        <v>0</v>
      </c>
      <c r="H330" s="173">
        <f t="shared" si="137"/>
        <v>0</v>
      </c>
      <c r="I330" s="173">
        <f t="shared" si="137"/>
        <v>0</v>
      </c>
      <c r="J330" s="173">
        <f t="shared" si="137"/>
        <v>0</v>
      </c>
      <c r="K330" s="173">
        <f t="shared" si="137"/>
        <v>0</v>
      </c>
      <c r="L330" s="173">
        <f t="shared" si="137"/>
        <v>0</v>
      </c>
      <c r="M330" s="173">
        <f t="shared" si="137"/>
        <v>0</v>
      </c>
      <c r="N330" s="173">
        <f t="shared" si="137"/>
        <v>0</v>
      </c>
      <c r="O330" s="173">
        <f t="shared" si="137"/>
        <v>0</v>
      </c>
      <c r="P330" s="173">
        <f t="shared" si="137"/>
        <v>0</v>
      </c>
      <c r="Q330" s="173">
        <f t="shared" si="137"/>
        <v>0</v>
      </c>
      <c r="R330" s="173">
        <f t="shared" si="137"/>
        <v>0</v>
      </c>
      <c r="S330" s="173">
        <f t="shared" si="137"/>
        <v>0</v>
      </c>
      <c r="T330" s="173">
        <f t="shared" si="137"/>
        <v>0</v>
      </c>
      <c r="U330" s="173">
        <f t="shared" si="137"/>
        <v>0</v>
      </c>
      <c r="V330" s="173">
        <f t="shared" si="137"/>
        <v>0</v>
      </c>
      <c r="W330" s="173">
        <f t="shared" si="137"/>
        <v>0</v>
      </c>
      <c r="X330" s="173">
        <f t="shared" si="137"/>
        <v>0</v>
      </c>
      <c r="Y330" s="173">
        <f t="shared" si="137"/>
        <v>0</v>
      </c>
      <c r="Z330" s="173">
        <f t="shared" si="137"/>
        <v>0</v>
      </c>
      <c r="AA330" s="173">
        <f t="shared" si="137"/>
        <v>0</v>
      </c>
      <c r="AB330" s="173">
        <f t="shared" si="137"/>
        <v>0</v>
      </c>
      <c r="AC330" s="173">
        <f t="shared" si="137"/>
        <v>0</v>
      </c>
      <c r="AD330" s="173">
        <f t="shared" si="137"/>
        <v>0</v>
      </c>
      <c r="AE330" s="173">
        <f t="shared" si="137"/>
        <v>0</v>
      </c>
      <c r="AF330" s="173">
        <f t="shared" si="137"/>
        <v>0</v>
      </c>
      <c r="AG330" s="173">
        <f t="shared" si="137"/>
        <v>0</v>
      </c>
      <c r="AH330" s="173">
        <f t="shared" si="137"/>
        <v>0</v>
      </c>
      <c r="AI330" s="173">
        <f t="shared" si="137"/>
        <v>0</v>
      </c>
      <c r="AJ330" s="173">
        <f t="shared" si="137"/>
        <v>0</v>
      </c>
      <c r="AK330" s="173">
        <f t="shared" si="137"/>
        <v>0</v>
      </c>
    </row>
    <row r="331" spans="1:38" s="339" customFormat="1" ht="24.75" customHeight="1">
      <c r="A331" s="326"/>
      <c r="B331" s="338"/>
      <c r="C331" s="234" t="s">
        <v>443</v>
      </c>
      <c r="D331" s="235"/>
      <c r="E331" s="235"/>
      <c r="F331" s="235"/>
      <c r="G331" s="237">
        <f t="shared" ref="G331:AK331" si="138">G217-G35</f>
        <v>0</v>
      </c>
      <c r="H331" s="237">
        <f t="shared" si="138"/>
        <v>0</v>
      </c>
      <c r="I331" s="237">
        <f t="shared" si="138"/>
        <v>0</v>
      </c>
      <c r="J331" s="237">
        <f t="shared" si="138"/>
        <v>0</v>
      </c>
      <c r="K331" s="237">
        <f t="shared" si="138"/>
        <v>0</v>
      </c>
      <c r="L331" s="237">
        <f t="shared" si="138"/>
        <v>0</v>
      </c>
      <c r="M331" s="237">
        <f t="shared" si="138"/>
        <v>0</v>
      </c>
      <c r="N331" s="237">
        <f t="shared" si="138"/>
        <v>0</v>
      </c>
      <c r="O331" s="237">
        <f t="shared" si="138"/>
        <v>0</v>
      </c>
      <c r="P331" s="237">
        <f t="shared" si="138"/>
        <v>0</v>
      </c>
      <c r="Q331" s="237">
        <f t="shared" si="138"/>
        <v>0</v>
      </c>
      <c r="R331" s="237">
        <f t="shared" si="138"/>
        <v>0</v>
      </c>
      <c r="S331" s="173">
        <f t="shared" si="138"/>
        <v>0</v>
      </c>
      <c r="T331" s="173">
        <f t="shared" si="138"/>
        <v>0</v>
      </c>
      <c r="U331" s="173">
        <f t="shared" si="138"/>
        <v>0</v>
      </c>
      <c r="V331" s="173">
        <f t="shared" si="138"/>
        <v>0</v>
      </c>
      <c r="W331" s="173">
        <f t="shared" si="138"/>
        <v>0</v>
      </c>
      <c r="X331" s="173">
        <f t="shared" si="138"/>
        <v>0</v>
      </c>
      <c r="Y331" s="173">
        <f t="shared" si="138"/>
        <v>0</v>
      </c>
      <c r="Z331" s="173">
        <f t="shared" si="138"/>
        <v>0</v>
      </c>
      <c r="AA331" s="173">
        <f t="shared" si="138"/>
        <v>0</v>
      </c>
      <c r="AB331" s="173">
        <f t="shared" si="138"/>
        <v>0</v>
      </c>
      <c r="AC331" s="173">
        <f t="shared" si="138"/>
        <v>0</v>
      </c>
      <c r="AD331" s="173">
        <f t="shared" si="138"/>
        <v>0</v>
      </c>
      <c r="AE331" s="173">
        <f t="shared" si="138"/>
        <v>0</v>
      </c>
      <c r="AF331" s="173">
        <f t="shared" si="138"/>
        <v>0</v>
      </c>
      <c r="AG331" s="173">
        <f t="shared" si="138"/>
        <v>0</v>
      </c>
      <c r="AH331" s="173">
        <f t="shared" si="138"/>
        <v>0</v>
      </c>
      <c r="AI331" s="173">
        <f t="shared" si="138"/>
        <v>0</v>
      </c>
      <c r="AJ331" s="173">
        <f t="shared" si="138"/>
        <v>0</v>
      </c>
      <c r="AK331" s="173">
        <f t="shared" si="138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AL331"/>
  <sheetViews>
    <sheetView showGridLines="0" showZeros="0" zoomScale="70" zoomScaleNormal="70" workbookViewId="0">
      <pane xSplit="6" ySplit="5" topLeftCell="G8" activePane="bottomRight" state="frozen"/>
      <selection pane="bottomRight" activeCell="T13" sqref="C13:T14"/>
      <selection pane="bottomLeft" activeCell="A6" sqref="A6"/>
      <selection pane="topRight" activeCell="F1" sqref="F1"/>
    </sheetView>
  </sheetViews>
  <sheetFormatPr defaultColWidth="8.125" defaultRowHeight="24.75" customHeight="1" outlineLevelRow="1" outlineLevelCol="1"/>
  <cols>
    <col min="1" max="1" width="6" style="326" hidden="1" customWidth="1"/>
    <col min="2" max="2" width="7.12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444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0</v>
      </c>
      <c r="H6" s="240">
        <v>0</v>
      </c>
      <c r="I6" s="240">
        <v>0</v>
      </c>
      <c r="J6" s="240">
        <v>0</v>
      </c>
      <c r="K6" s="240">
        <v>0</v>
      </c>
      <c r="L6" s="240">
        <v>0</v>
      </c>
      <c r="M6" s="240">
        <v>0</v>
      </c>
      <c r="N6" s="240">
        <v>0</v>
      </c>
      <c r="O6" s="240">
        <v>0</v>
      </c>
      <c r="P6" s="240">
        <v>0</v>
      </c>
      <c r="Q6" s="240">
        <v>0</v>
      </c>
      <c r="R6" s="240">
        <v>0</v>
      </c>
      <c r="S6" s="169">
        <f>G6</f>
        <v>0</v>
      </c>
      <c r="T6" s="170">
        <f>SUM($G6:H6)</f>
        <v>0</v>
      </c>
      <c r="U6" s="170">
        <f>SUM($G6:I6)</f>
        <v>0</v>
      </c>
      <c r="V6" s="170">
        <f>SUM($G6:J6)</f>
        <v>0</v>
      </c>
      <c r="W6" s="170">
        <f>SUM($G6:K6)</f>
        <v>0</v>
      </c>
      <c r="X6" s="170">
        <f>SUM($G6:L6)</f>
        <v>0</v>
      </c>
      <c r="Y6" s="170">
        <f>SUM($G6:M6)</f>
        <v>0</v>
      </c>
      <c r="Z6" s="170">
        <f>SUM($G6:N6)</f>
        <v>0</v>
      </c>
      <c r="AA6" s="170">
        <f>SUM($G6:O6)</f>
        <v>0</v>
      </c>
      <c r="AB6" s="170">
        <f>SUM($G6:P6)</f>
        <v>0</v>
      </c>
      <c r="AC6" s="170">
        <f>SUM($G6:Q6)</f>
        <v>0</v>
      </c>
      <c r="AD6" s="171">
        <f>SUM($G6:R6)</f>
        <v>0</v>
      </c>
      <c r="AE6" s="241">
        <f>U6</f>
        <v>0</v>
      </c>
      <c r="AF6" s="241">
        <f>X6-AE6</f>
        <v>0</v>
      </c>
      <c r="AG6" s="241">
        <f>AA6-AF6-AE6</f>
        <v>0</v>
      </c>
      <c r="AH6" s="241">
        <f>AD6-AG6-AF6-AE6</f>
        <v>0</v>
      </c>
      <c r="AI6" s="241">
        <f>$AE6+$AF6</f>
        <v>0</v>
      </c>
      <c r="AJ6" s="241">
        <f>$AG6+$AH6</f>
        <v>0</v>
      </c>
      <c r="AK6" s="241">
        <f>$AI6+$AJ6</f>
        <v>0</v>
      </c>
      <c r="AL6" s="173">
        <f t="shared" ref="AL6:AL35" si="0"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>U7</f>
        <v>0</v>
      </c>
      <c r="AF7" s="241">
        <f>X7-AE7</f>
        <v>0</v>
      </c>
      <c r="AG7" s="241">
        <f>AA7-AF7-AE7</f>
        <v>0</v>
      </c>
      <c r="AH7" s="241">
        <f>AD7-AG7-AF7-AE7</f>
        <v>0</v>
      </c>
      <c r="AI7" s="241">
        <f>$AE7+$AF7</f>
        <v>0</v>
      </c>
      <c r="AJ7" s="241">
        <f>$AG7+$AH7</f>
        <v>0</v>
      </c>
      <c r="AK7" s="241">
        <f>$AI7+$AJ7</f>
        <v>0</v>
      </c>
      <c r="AL7" s="173">
        <f t="shared" si="0"/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>G8</f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>U8</f>
        <v>0</v>
      </c>
      <c r="AF8" s="241">
        <f>X8-AE8</f>
        <v>0</v>
      </c>
      <c r="AG8" s="241">
        <f>AA8-AF8-AE8</f>
        <v>0</v>
      </c>
      <c r="AH8" s="241">
        <f>AD8-AG8-AF8-AE8</f>
        <v>0</v>
      </c>
      <c r="AI8" s="241">
        <f>$AE8+$AF8</f>
        <v>0</v>
      </c>
      <c r="AJ8" s="241">
        <f>$AG8+$AH8</f>
        <v>0</v>
      </c>
      <c r="AK8" s="241">
        <f>$AI8+$AJ8</f>
        <v>0</v>
      </c>
      <c r="AL8" s="173">
        <f t="shared" si="0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>G9</f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>U9</f>
        <v>0</v>
      </c>
      <c r="AF9" s="241">
        <f>X9-AE9</f>
        <v>0</v>
      </c>
      <c r="AG9" s="241">
        <f>AA9-AF9-AE9</f>
        <v>0</v>
      </c>
      <c r="AH9" s="241">
        <f>AD9-AG9-AF9-AE9</f>
        <v>0</v>
      </c>
      <c r="AI9" s="241">
        <f>$AE9+$AF9</f>
        <v>0</v>
      </c>
      <c r="AJ9" s="241">
        <f>$AG9+$AH9</f>
        <v>0</v>
      </c>
      <c r="AK9" s="241">
        <f>$AI9+$AJ9</f>
        <v>0</v>
      </c>
      <c r="AL9" s="173">
        <f t="shared" si="0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>G10</f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>U10</f>
        <v>0</v>
      </c>
      <c r="AF10" s="244">
        <f>X10-AE10</f>
        <v>0</v>
      </c>
      <c r="AG10" s="244">
        <f>AA10-AF10-AE10</f>
        <v>0</v>
      </c>
      <c r="AH10" s="244">
        <f>AD10-AG10-AF10-AE10</f>
        <v>0</v>
      </c>
      <c r="AI10" s="244">
        <f>$AE10+$AF10</f>
        <v>0</v>
      </c>
      <c r="AJ10" s="244">
        <f>$AG10+$AH10</f>
        <v>0</v>
      </c>
      <c r="AK10" s="244">
        <f>$AI10+$AJ10</f>
        <v>0</v>
      </c>
      <c r="AL10" s="173">
        <f t="shared" si="0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 t="shared" ref="G11:AK11" si="1">SUM(G6:G10)</f>
        <v>0</v>
      </c>
      <c r="H11" s="240">
        <f t="shared" si="1"/>
        <v>0</v>
      </c>
      <c r="I11" s="240">
        <f t="shared" si="1"/>
        <v>0</v>
      </c>
      <c r="J11" s="240">
        <f t="shared" si="1"/>
        <v>0</v>
      </c>
      <c r="K11" s="240">
        <f t="shared" si="1"/>
        <v>0</v>
      </c>
      <c r="L11" s="240">
        <f t="shared" si="1"/>
        <v>0</v>
      </c>
      <c r="M11" s="240">
        <f t="shared" si="1"/>
        <v>0</v>
      </c>
      <c r="N11" s="240">
        <f t="shared" si="1"/>
        <v>0</v>
      </c>
      <c r="O11" s="240">
        <f t="shared" si="1"/>
        <v>0</v>
      </c>
      <c r="P11" s="240">
        <f t="shared" si="1"/>
        <v>0</v>
      </c>
      <c r="Q11" s="240">
        <f t="shared" si="1"/>
        <v>0</v>
      </c>
      <c r="R11" s="240">
        <f t="shared" si="1"/>
        <v>0</v>
      </c>
      <c r="S11" s="169">
        <f t="shared" si="1"/>
        <v>0</v>
      </c>
      <c r="T11" s="170">
        <f t="shared" si="1"/>
        <v>0</v>
      </c>
      <c r="U11" s="170">
        <f t="shared" si="1"/>
        <v>0</v>
      </c>
      <c r="V11" s="170">
        <f t="shared" si="1"/>
        <v>0</v>
      </c>
      <c r="W11" s="170">
        <f t="shared" si="1"/>
        <v>0</v>
      </c>
      <c r="X11" s="170">
        <f t="shared" si="1"/>
        <v>0</v>
      </c>
      <c r="Y11" s="170">
        <f t="shared" si="1"/>
        <v>0</v>
      </c>
      <c r="Z11" s="170">
        <f t="shared" si="1"/>
        <v>0</v>
      </c>
      <c r="AA11" s="170">
        <f t="shared" si="1"/>
        <v>0</v>
      </c>
      <c r="AB11" s="170">
        <f t="shared" si="1"/>
        <v>0</v>
      </c>
      <c r="AC11" s="170">
        <f t="shared" si="1"/>
        <v>0</v>
      </c>
      <c r="AD11" s="171">
        <f t="shared" si="1"/>
        <v>0</v>
      </c>
      <c r="AE11" s="241">
        <f t="shared" si="1"/>
        <v>0</v>
      </c>
      <c r="AF11" s="241">
        <f t="shared" si="1"/>
        <v>0</v>
      </c>
      <c r="AG11" s="241">
        <f t="shared" si="1"/>
        <v>0</v>
      </c>
      <c r="AH11" s="241">
        <f t="shared" si="1"/>
        <v>0</v>
      </c>
      <c r="AI11" s="241">
        <f t="shared" si="1"/>
        <v>0</v>
      </c>
      <c r="AJ11" s="241">
        <f t="shared" si="1"/>
        <v>0</v>
      </c>
      <c r="AK11" s="241">
        <f t="shared" si="1"/>
        <v>0</v>
      </c>
      <c r="AL11" s="173">
        <f t="shared" si="0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176">
        <f>G12</f>
        <v>0</v>
      </c>
      <c r="T12" s="177">
        <f>SUM($G12:H12)</f>
        <v>0</v>
      </c>
      <c r="U12" s="177">
        <f>SUM($G12:I12)</f>
        <v>0</v>
      </c>
      <c r="V12" s="177">
        <f>SUM($G12:J12)</f>
        <v>0</v>
      </c>
      <c r="W12" s="177">
        <f>SUM($G12:K12)</f>
        <v>0</v>
      </c>
      <c r="X12" s="177">
        <f>SUM($G12:L12)</f>
        <v>0</v>
      </c>
      <c r="Y12" s="177">
        <f>SUM($G12:M12)</f>
        <v>0</v>
      </c>
      <c r="Z12" s="177">
        <f>SUM($G12:N12)</f>
        <v>0</v>
      </c>
      <c r="AA12" s="177">
        <f>SUM($G12:O12)</f>
        <v>0</v>
      </c>
      <c r="AB12" s="177">
        <f>SUM($G12:P12)</f>
        <v>0</v>
      </c>
      <c r="AC12" s="177">
        <f>SUM($G12:Q12)</f>
        <v>0</v>
      </c>
      <c r="AD12" s="178">
        <f>SUM($G12:R12)</f>
        <v>0</v>
      </c>
      <c r="AE12" s="244">
        <f>U12</f>
        <v>0</v>
      </c>
      <c r="AF12" s="244">
        <f>X12-AE12</f>
        <v>0</v>
      </c>
      <c r="AG12" s="244">
        <f>AA12-AF12-AE12</f>
        <v>0</v>
      </c>
      <c r="AH12" s="244">
        <f>AD12-AG12-AF12-AE12</f>
        <v>0</v>
      </c>
      <c r="AI12" s="244">
        <f>$AE12+$AF12</f>
        <v>0</v>
      </c>
      <c r="AJ12" s="244">
        <f>$AG12+$AH12</f>
        <v>0</v>
      </c>
      <c r="AK12" s="244">
        <f>$AI12+$AJ12</f>
        <v>0</v>
      </c>
      <c r="AL12" s="173">
        <f t="shared" si="0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2">SUM(G11:G12)</f>
        <v>0</v>
      </c>
      <c r="H13" s="240">
        <f t="shared" si="2"/>
        <v>0</v>
      </c>
      <c r="I13" s="240">
        <f t="shared" si="2"/>
        <v>0</v>
      </c>
      <c r="J13" s="240">
        <f t="shared" si="2"/>
        <v>0</v>
      </c>
      <c r="K13" s="240">
        <f t="shared" si="2"/>
        <v>0</v>
      </c>
      <c r="L13" s="240">
        <f t="shared" si="2"/>
        <v>0</v>
      </c>
      <c r="M13" s="240">
        <f t="shared" si="2"/>
        <v>0</v>
      </c>
      <c r="N13" s="240">
        <f t="shared" si="2"/>
        <v>0</v>
      </c>
      <c r="O13" s="240">
        <f t="shared" si="2"/>
        <v>0</v>
      </c>
      <c r="P13" s="240">
        <f t="shared" si="2"/>
        <v>0</v>
      </c>
      <c r="Q13" s="240">
        <f t="shared" si="2"/>
        <v>0</v>
      </c>
      <c r="R13" s="240">
        <f t="shared" si="2"/>
        <v>0</v>
      </c>
      <c r="S13" s="169">
        <f t="shared" si="2"/>
        <v>0</v>
      </c>
      <c r="T13" s="170">
        <f t="shared" si="2"/>
        <v>0</v>
      </c>
      <c r="U13" s="170">
        <f t="shared" si="2"/>
        <v>0</v>
      </c>
      <c r="V13" s="170">
        <f t="shared" si="2"/>
        <v>0</v>
      </c>
      <c r="W13" s="170">
        <f t="shared" si="2"/>
        <v>0</v>
      </c>
      <c r="X13" s="170">
        <f t="shared" si="2"/>
        <v>0</v>
      </c>
      <c r="Y13" s="170">
        <f t="shared" si="2"/>
        <v>0</v>
      </c>
      <c r="Z13" s="170">
        <f t="shared" si="2"/>
        <v>0</v>
      </c>
      <c r="AA13" s="170">
        <f t="shared" si="2"/>
        <v>0</v>
      </c>
      <c r="AB13" s="170">
        <f t="shared" si="2"/>
        <v>0</v>
      </c>
      <c r="AC13" s="170">
        <f t="shared" si="2"/>
        <v>0</v>
      </c>
      <c r="AD13" s="171">
        <f t="shared" si="2"/>
        <v>0</v>
      </c>
      <c r="AE13" s="241">
        <f t="shared" si="2"/>
        <v>0</v>
      </c>
      <c r="AF13" s="241">
        <f t="shared" si="2"/>
        <v>0</v>
      </c>
      <c r="AG13" s="241">
        <f t="shared" si="2"/>
        <v>0</v>
      </c>
      <c r="AH13" s="241">
        <f t="shared" si="2"/>
        <v>0</v>
      </c>
      <c r="AI13" s="241">
        <f t="shared" si="2"/>
        <v>0</v>
      </c>
      <c r="AJ13" s="241">
        <f t="shared" si="2"/>
        <v>0</v>
      </c>
      <c r="AK13" s="241">
        <f t="shared" si="2"/>
        <v>0</v>
      </c>
      <c r="AL13" s="173">
        <f t="shared" si="0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0</v>
      </c>
      <c r="M14" s="243">
        <v>0</v>
      </c>
      <c r="N14" s="243">
        <v>0</v>
      </c>
      <c r="O14" s="243">
        <v>0</v>
      </c>
      <c r="P14" s="243">
        <v>0</v>
      </c>
      <c r="Q14" s="243">
        <v>0</v>
      </c>
      <c r="R14" s="243">
        <v>0</v>
      </c>
      <c r="S14" s="176">
        <f>G14</f>
        <v>0</v>
      </c>
      <c r="T14" s="177">
        <f>SUM($G14:H14)</f>
        <v>0</v>
      </c>
      <c r="U14" s="177">
        <f>SUM($G14:I14)</f>
        <v>0</v>
      </c>
      <c r="V14" s="177">
        <f>SUM($G14:J14)</f>
        <v>0</v>
      </c>
      <c r="W14" s="177">
        <f>SUM($G14:K14)</f>
        <v>0</v>
      </c>
      <c r="X14" s="177">
        <f>SUM($G14:L14)</f>
        <v>0</v>
      </c>
      <c r="Y14" s="177">
        <f>SUM($G14:M14)</f>
        <v>0</v>
      </c>
      <c r="Z14" s="177">
        <f>SUM($G14:N14)</f>
        <v>0</v>
      </c>
      <c r="AA14" s="177">
        <f>SUM($G14:O14)</f>
        <v>0</v>
      </c>
      <c r="AB14" s="177">
        <f>SUM($G14:P14)</f>
        <v>0</v>
      </c>
      <c r="AC14" s="177">
        <f>SUM($G14:Q14)</f>
        <v>0</v>
      </c>
      <c r="AD14" s="178">
        <f>SUM($G14:R14)</f>
        <v>0</v>
      </c>
      <c r="AE14" s="244">
        <f>U14</f>
        <v>0</v>
      </c>
      <c r="AF14" s="244">
        <f>X14-AE14</f>
        <v>0</v>
      </c>
      <c r="AG14" s="244">
        <f>AA14-AF14-AE14</f>
        <v>0</v>
      </c>
      <c r="AH14" s="244">
        <f>AD14-AG14-AF14-AE14</f>
        <v>0</v>
      </c>
      <c r="AI14" s="244">
        <f>$AE14+$AF14</f>
        <v>0</v>
      </c>
      <c r="AJ14" s="244">
        <f>$AG14+$AH14</f>
        <v>0</v>
      </c>
      <c r="AK14" s="244">
        <f>$AI14+$AJ14</f>
        <v>0</v>
      </c>
      <c r="AL14" s="173">
        <f t="shared" si="0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3">SUM(G13:G14)</f>
        <v>0</v>
      </c>
      <c r="H15" s="240">
        <f t="shared" si="3"/>
        <v>0</v>
      </c>
      <c r="I15" s="240">
        <f t="shared" si="3"/>
        <v>0</v>
      </c>
      <c r="J15" s="240">
        <f t="shared" si="3"/>
        <v>0</v>
      </c>
      <c r="K15" s="240">
        <f t="shared" si="3"/>
        <v>0</v>
      </c>
      <c r="L15" s="240">
        <f t="shared" si="3"/>
        <v>0</v>
      </c>
      <c r="M15" s="240">
        <f t="shared" si="3"/>
        <v>0</v>
      </c>
      <c r="N15" s="240">
        <f t="shared" si="3"/>
        <v>0</v>
      </c>
      <c r="O15" s="240">
        <f t="shared" si="3"/>
        <v>0</v>
      </c>
      <c r="P15" s="240">
        <f t="shared" si="3"/>
        <v>0</v>
      </c>
      <c r="Q15" s="240">
        <f t="shared" si="3"/>
        <v>0</v>
      </c>
      <c r="R15" s="240">
        <f t="shared" si="3"/>
        <v>0</v>
      </c>
      <c r="S15" s="169">
        <f t="shared" si="3"/>
        <v>0</v>
      </c>
      <c r="T15" s="170">
        <f t="shared" si="3"/>
        <v>0</v>
      </c>
      <c r="U15" s="170">
        <f t="shared" si="3"/>
        <v>0</v>
      </c>
      <c r="V15" s="170">
        <f t="shared" si="3"/>
        <v>0</v>
      </c>
      <c r="W15" s="170">
        <f t="shared" si="3"/>
        <v>0</v>
      </c>
      <c r="X15" s="170">
        <f t="shared" si="3"/>
        <v>0</v>
      </c>
      <c r="Y15" s="170">
        <f t="shared" si="3"/>
        <v>0</v>
      </c>
      <c r="Z15" s="170">
        <f t="shared" si="3"/>
        <v>0</v>
      </c>
      <c r="AA15" s="170">
        <f t="shared" si="3"/>
        <v>0</v>
      </c>
      <c r="AB15" s="170">
        <f t="shared" si="3"/>
        <v>0</v>
      </c>
      <c r="AC15" s="170">
        <f t="shared" si="3"/>
        <v>0</v>
      </c>
      <c r="AD15" s="171">
        <f t="shared" si="3"/>
        <v>0</v>
      </c>
      <c r="AE15" s="241">
        <f t="shared" si="3"/>
        <v>0</v>
      </c>
      <c r="AF15" s="241">
        <f t="shared" si="3"/>
        <v>0</v>
      </c>
      <c r="AG15" s="241">
        <f t="shared" si="3"/>
        <v>0</v>
      </c>
      <c r="AH15" s="241">
        <f t="shared" si="3"/>
        <v>0</v>
      </c>
      <c r="AI15" s="241">
        <f t="shared" si="3"/>
        <v>0</v>
      </c>
      <c r="AJ15" s="241">
        <f t="shared" si="3"/>
        <v>0</v>
      </c>
      <c r="AK15" s="241">
        <f t="shared" si="3"/>
        <v>0</v>
      </c>
      <c r="AL15" s="173">
        <f t="shared" si="0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241">
        <f>U16</f>
        <v>0</v>
      </c>
      <c r="AF16" s="241">
        <f>X16-AE16</f>
        <v>0</v>
      </c>
      <c r="AG16" s="241">
        <f>AA16-AF16-AE16</f>
        <v>0</v>
      </c>
      <c r="AH16" s="241">
        <f>AD16-AG16-AF16-AE16</f>
        <v>0</v>
      </c>
      <c r="AI16" s="241">
        <f>$AE16+$AF16</f>
        <v>0</v>
      </c>
      <c r="AJ16" s="241">
        <f>$AG16+$AH16</f>
        <v>0</v>
      </c>
      <c r="AK16" s="241">
        <f>$AI16+$AJ16</f>
        <v>0</v>
      </c>
      <c r="AL16" s="173">
        <f t="shared" si="0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244">
        <f>U17</f>
        <v>0</v>
      </c>
      <c r="AF17" s="244">
        <f>X17-AE17</f>
        <v>0</v>
      </c>
      <c r="AG17" s="244">
        <f>AA17-AF17-AE17</f>
        <v>0</v>
      </c>
      <c r="AH17" s="244">
        <f>AD17-AG17-AF17-AE17</f>
        <v>0</v>
      </c>
      <c r="AI17" s="244">
        <f>$AE17+$AF17</f>
        <v>0</v>
      </c>
      <c r="AJ17" s="244">
        <f>$AG17+$AH17</f>
        <v>0</v>
      </c>
      <c r="AK17" s="244">
        <f>$AI17+$AJ17</f>
        <v>0</v>
      </c>
      <c r="AL17" s="173">
        <f t="shared" si="0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4">SUM(G15:G17)</f>
        <v>0</v>
      </c>
      <c r="H18" s="246">
        <f t="shared" si="4"/>
        <v>0</v>
      </c>
      <c r="I18" s="246">
        <f t="shared" si="4"/>
        <v>0</v>
      </c>
      <c r="J18" s="246">
        <f t="shared" si="4"/>
        <v>0</v>
      </c>
      <c r="K18" s="246">
        <f t="shared" si="4"/>
        <v>0</v>
      </c>
      <c r="L18" s="246">
        <f t="shared" si="4"/>
        <v>0</v>
      </c>
      <c r="M18" s="246">
        <f t="shared" si="4"/>
        <v>0</v>
      </c>
      <c r="N18" s="246">
        <f t="shared" si="4"/>
        <v>0</v>
      </c>
      <c r="O18" s="246">
        <f t="shared" si="4"/>
        <v>0</v>
      </c>
      <c r="P18" s="246">
        <f t="shared" si="4"/>
        <v>0</v>
      </c>
      <c r="Q18" s="246">
        <f t="shared" si="4"/>
        <v>0</v>
      </c>
      <c r="R18" s="246">
        <f t="shared" si="4"/>
        <v>0</v>
      </c>
      <c r="S18" s="169">
        <f t="shared" si="4"/>
        <v>0</v>
      </c>
      <c r="T18" s="170">
        <f t="shared" si="4"/>
        <v>0</v>
      </c>
      <c r="U18" s="170">
        <f t="shared" si="4"/>
        <v>0</v>
      </c>
      <c r="V18" s="170">
        <f t="shared" si="4"/>
        <v>0</v>
      </c>
      <c r="W18" s="170">
        <f t="shared" si="4"/>
        <v>0</v>
      </c>
      <c r="X18" s="170">
        <f t="shared" si="4"/>
        <v>0</v>
      </c>
      <c r="Y18" s="170">
        <f t="shared" si="4"/>
        <v>0</v>
      </c>
      <c r="Z18" s="170">
        <f t="shared" si="4"/>
        <v>0</v>
      </c>
      <c r="AA18" s="170">
        <f t="shared" si="4"/>
        <v>0</v>
      </c>
      <c r="AB18" s="170">
        <f t="shared" si="4"/>
        <v>0</v>
      </c>
      <c r="AC18" s="170">
        <f t="shared" si="4"/>
        <v>0</v>
      </c>
      <c r="AD18" s="171">
        <f t="shared" si="4"/>
        <v>0</v>
      </c>
      <c r="AE18" s="241">
        <f t="shared" si="4"/>
        <v>0</v>
      </c>
      <c r="AF18" s="241">
        <f t="shared" si="4"/>
        <v>0</v>
      </c>
      <c r="AG18" s="241">
        <f t="shared" si="4"/>
        <v>0</v>
      </c>
      <c r="AH18" s="241">
        <f t="shared" si="4"/>
        <v>0</v>
      </c>
      <c r="AI18" s="241">
        <f t="shared" si="4"/>
        <v>0</v>
      </c>
      <c r="AJ18" s="241">
        <f t="shared" si="4"/>
        <v>0</v>
      </c>
      <c r="AK18" s="241">
        <f t="shared" si="4"/>
        <v>0</v>
      </c>
      <c r="AL18" s="173">
        <f t="shared" si="0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0</v>
      </c>
      <c r="H19" s="240">
        <v>0</v>
      </c>
      <c r="I19" s="240">
        <v>0</v>
      </c>
      <c r="J19" s="240">
        <v>0</v>
      </c>
      <c r="K19" s="240">
        <v>0</v>
      </c>
      <c r="L19" s="240">
        <v>0</v>
      </c>
      <c r="M19" s="240">
        <v>0</v>
      </c>
      <c r="N19" s="240">
        <v>0</v>
      </c>
      <c r="O19" s="240">
        <v>0</v>
      </c>
      <c r="P19" s="240">
        <v>0</v>
      </c>
      <c r="Q19" s="240">
        <v>0</v>
      </c>
      <c r="R19" s="240">
        <v>0</v>
      </c>
      <c r="S19" s="169">
        <f>G19</f>
        <v>0</v>
      </c>
      <c r="T19" s="170">
        <f>SUM($G19:H19)</f>
        <v>0</v>
      </c>
      <c r="U19" s="170">
        <f>SUM($G19:I19)</f>
        <v>0</v>
      </c>
      <c r="V19" s="170">
        <f>SUM($G19:J19)</f>
        <v>0</v>
      </c>
      <c r="W19" s="170">
        <f>SUM($G19:K19)</f>
        <v>0</v>
      </c>
      <c r="X19" s="170">
        <f>SUM($G19:L19)</f>
        <v>0</v>
      </c>
      <c r="Y19" s="170">
        <f>SUM($G19:M19)</f>
        <v>0</v>
      </c>
      <c r="Z19" s="170">
        <f>SUM($G19:N19)</f>
        <v>0</v>
      </c>
      <c r="AA19" s="170">
        <f>SUM($G19:O19)</f>
        <v>0</v>
      </c>
      <c r="AB19" s="170">
        <f>SUM($G19:P19)</f>
        <v>0</v>
      </c>
      <c r="AC19" s="170">
        <f>SUM($G19:Q19)</f>
        <v>0</v>
      </c>
      <c r="AD19" s="171">
        <f>SUM($G19:R19)</f>
        <v>0</v>
      </c>
      <c r="AE19" s="241">
        <f>U19</f>
        <v>0</v>
      </c>
      <c r="AF19" s="241">
        <f>X19-AE19</f>
        <v>0</v>
      </c>
      <c r="AG19" s="241">
        <f>AA19-AF19-AE19</f>
        <v>0</v>
      </c>
      <c r="AH19" s="241">
        <f>AD19-AG19-AF19-AE19</f>
        <v>0</v>
      </c>
      <c r="AI19" s="241">
        <f>$AE19+$AF19</f>
        <v>0</v>
      </c>
      <c r="AJ19" s="241">
        <f>$AG19+$AH19</f>
        <v>0</v>
      </c>
      <c r="AK19" s="241">
        <f>$AI19+$AJ19</f>
        <v>0</v>
      </c>
      <c r="AL19" s="173">
        <f t="shared" si="0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169">
        <f>G20</f>
        <v>0</v>
      </c>
      <c r="T20" s="170">
        <f>SUM($G20:H20)</f>
        <v>0</v>
      </c>
      <c r="U20" s="170">
        <f>SUM($G20:I20)</f>
        <v>0</v>
      </c>
      <c r="V20" s="170">
        <f>SUM($G20:J20)</f>
        <v>0</v>
      </c>
      <c r="W20" s="170">
        <f>SUM($G20:K20)</f>
        <v>0</v>
      </c>
      <c r="X20" s="170">
        <f>SUM($G20:L20)</f>
        <v>0</v>
      </c>
      <c r="Y20" s="170">
        <f>SUM($G20:M20)</f>
        <v>0</v>
      </c>
      <c r="Z20" s="170">
        <f>SUM($G20:N20)</f>
        <v>0</v>
      </c>
      <c r="AA20" s="170">
        <f>SUM($G20:O20)</f>
        <v>0</v>
      </c>
      <c r="AB20" s="170">
        <f>SUM($G20:P20)</f>
        <v>0</v>
      </c>
      <c r="AC20" s="170">
        <f>SUM($G20:Q20)</f>
        <v>0</v>
      </c>
      <c r="AD20" s="171">
        <f>SUM($G20:R20)</f>
        <v>0</v>
      </c>
      <c r="AE20" s="241">
        <f>U20</f>
        <v>0</v>
      </c>
      <c r="AF20" s="241">
        <f>X20-AE20</f>
        <v>0</v>
      </c>
      <c r="AG20" s="241">
        <f>AA20-AF20-AE20</f>
        <v>0</v>
      </c>
      <c r="AH20" s="241">
        <f>AD20-AG20-AF20-AE20</f>
        <v>0</v>
      </c>
      <c r="AI20" s="241">
        <f>$AE20+$AF20</f>
        <v>0</v>
      </c>
      <c r="AJ20" s="241">
        <f>$AG20+$AH20</f>
        <v>0</v>
      </c>
      <c r="AK20" s="241">
        <f>$AI20+$AJ20</f>
        <v>0</v>
      </c>
      <c r="AL20" s="173">
        <f t="shared" si="0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0</v>
      </c>
      <c r="P21" s="243">
        <v>0</v>
      </c>
      <c r="Q21" s="243">
        <v>0</v>
      </c>
      <c r="R21" s="243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244">
        <f>U21</f>
        <v>0</v>
      </c>
      <c r="AF21" s="244">
        <f>X21-AE21</f>
        <v>0</v>
      </c>
      <c r="AG21" s="244">
        <f>AA21-AF21-AE21</f>
        <v>0</v>
      </c>
      <c r="AH21" s="244">
        <f>AD21-AG21-AF21-AE21</f>
        <v>0</v>
      </c>
      <c r="AI21" s="244">
        <f>$AE21+$AF21</f>
        <v>0</v>
      </c>
      <c r="AJ21" s="244">
        <f>$AG21+$AH21</f>
        <v>0</v>
      </c>
      <c r="AK21" s="244">
        <f>$AI21+$AJ21</f>
        <v>0</v>
      </c>
      <c r="AL21" s="173">
        <f t="shared" si="0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5">SUM(G18:G21)</f>
        <v>0</v>
      </c>
      <c r="H22" s="240">
        <f t="shared" si="5"/>
        <v>0</v>
      </c>
      <c r="I22" s="240">
        <f t="shared" si="5"/>
        <v>0</v>
      </c>
      <c r="J22" s="240">
        <f t="shared" si="5"/>
        <v>0</v>
      </c>
      <c r="K22" s="240">
        <f t="shared" si="5"/>
        <v>0</v>
      </c>
      <c r="L22" s="240">
        <f t="shared" si="5"/>
        <v>0</v>
      </c>
      <c r="M22" s="240">
        <f t="shared" si="5"/>
        <v>0</v>
      </c>
      <c r="N22" s="240">
        <f t="shared" si="5"/>
        <v>0</v>
      </c>
      <c r="O22" s="240">
        <f t="shared" si="5"/>
        <v>0</v>
      </c>
      <c r="P22" s="240">
        <f t="shared" si="5"/>
        <v>0</v>
      </c>
      <c r="Q22" s="240">
        <f t="shared" si="5"/>
        <v>0</v>
      </c>
      <c r="R22" s="240">
        <f t="shared" si="5"/>
        <v>0</v>
      </c>
      <c r="S22" s="169">
        <f t="shared" si="5"/>
        <v>0</v>
      </c>
      <c r="T22" s="170">
        <f t="shared" si="5"/>
        <v>0</v>
      </c>
      <c r="U22" s="170">
        <f t="shared" si="5"/>
        <v>0</v>
      </c>
      <c r="V22" s="170">
        <f t="shared" si="5"/>
        <v>0</v>
      </c>
      <c r="W22" s="170">
        <f t="shared" si="5"/>
        <v>0</v>
      </c>
      <c r="X22" s="170">
        <f t="shared" si="5"/>
        <v>0</v>
      </c>
      <c r="Y22" s="170">
        <f t="shared" si="5"/>
        <v>0</v>
      </c>
      <c r="Z22" s="170">
        <f t="shared" si="5"/>
        <v>0</v>
      </c>
      <c r="AA22" s="170">
        <f t="shared" si="5"/>
        <v>0</v>
      </c>
      <c r="AB22" s="170">
        <f t="shared" si="5"/>
        <v>0</v>
      </c>
      <c r="AC22" s="170">
        <f t="shared" si="5"/>
        <v>0</v>
      </c>
      <c r="AD22" s="171">
        <f t="shared" si="5"/>
        <v>0</v>
      </c>
      <c r="AE22" s="241">
        <f t="shared" si="5"/>
        <v>0</v>
      </c>
      <c r="AF22" s="241">
        <f t="shared" si="5"/>
        <v>0</v>
      </c>
      <c r="AG22" s="241">
        <f t="shared" si="5"/>
        <v>0</v>
      </c>
      <c r="AH22" s="241">
        <f t="shared" si="5"/>
        <v>0</v>
      </c>
      <c r="AI22" s="241">
        <f t="shared" si="5"/>
        <v>0</v>
      </c>
      <c r="AJ22" s="241">
        <f t="shared" si="5"/>
        <v>0</v>
      </c>
      <c r="AK22" s="241">
        <f t="shared" si="5"/>
        <v>0</v>
      </c>
      <c r="AL22" s="173">
        <f t="shared" si="0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-13.74499</v>
      </c>
      <c r="H23" s="240">
        <v>-13.54499</v>
      </c>
      <c r="I23" s="240">
        <v>-15.050690000000001</v>
      </c>
      <c r="J23" s="240">
        <v>-13.54499</v>
      </c>
      <c r="K23" s="240">
        <v>-14.726889999999999</v>
      </c>
      <c r="L23" s="240">
        <v>-15.050690000000001</v>
      </c>
      <c r="M23" s="240">
        <v>-13.54499</v>
      </c>
      <c r="N23" s="240">
        <v>-14.42001</v>
      </c>
      <c r="O23" s="240">
        <v>-8.3806900000000013</v>
      </c>
      <c r="P23" s="240">
        <v>-18.13166</v>
      </c>
      <c r="Q23" s="240">
        <v>-13.54499</v>
      </c>
      <c r="R23" s="240">
        <v>-20.41412</v>
      </c>
      <c r="S23" s="169">
        <f>G23</f>
        <v>-13.74499</v>
      </c>
      <c r="T23" s="170">
        <f>SUM($G23:H23)</f>
        <v>-27.28998</v>
      </c>
      <c r="U23" s="170">
        <f>SUM($G23:I23)</f>
        <v>-42.340670000000003</v>
      </c>
      <c r="V23" s="170">
        <f>SUM($G23:J23)</f>
        <v>-55.885660000000001</v>
      </c>
      <c r="W23" s="170">
        <f>SUM($G23:K23)</f>
        <v>-70.612549999999999</v>
      </c>
      <c r="X23" s="170">
        <f>SUM($G23:L23)</f>
        <v>-85.663240000000002</v>
      </c>
      <c r="Y23" s="170">
        <f>SUM($G23:M23)</f>
        <v>-99.20823</v>
      </c>
      <c r="Z23" s="170">
        <f>SUM($G23:N23)</f>
        <v>-113.62824000000001</v>
      </c>
      <c r="AA23" s="170">
        <f>SUM($G23:O23)</f>
        <v>-122.00893000000001</v>
      </c>
      <c r="AB23" s="170">
        <f>SUM($G23:P23)</f>
        <v>-140.14059</v>
      </c>
      <c r="AC23" s="170">
        <f>SUM($G23:Q23)</f>
        <v>-153.68558000000002</v>
      </c>
      <c r="AD23" s="171">
        <f>SUM($G23:R23)</f>
        <v>-174.09970000000001</v>
      </c>
      <c r="AE23" s="241">
        <f>U23</f>
        <v>-42.340670000000003</v>
      </c>
      <c r="AF23" s="241">
        <f>X23-AE23</f>
        <v>-43.322569999999999</v>
      </c>
      <c r="AG23" s="241">
        <f>AA23-AF23-AE23</f>
        <v>-36.345690000000005</v>
      </c>
      <c r="AH23" s="241">
        <f>AD23-AG23-AF23-AE23</f>
        <v>-52.090769999999992</v>
      </c>
      <c r="AI23" s="241">
        <f>$AE23+$AF23</f>
        <v>-85.663240000000002</v>
      </c>
      <c r="AJ23" s="241">
        <f>$AG23+$AH23</f>
        <v>-88.436459999999997</v>
      </c>
      <c r="AK23" s="241">
        <f>$AI23+$AJ23</f>
        <v>-174.09969999999998</v>
      </c>
      <c r="AL23" s="173">
        <f t="shared" si="0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0</v>
      </c>
      <c r="H24" s="240">
        <v>0</v>
      </c>
      <c r="I24" s="240">
        <v>0</v>
      </c>
      <c r="J24" s="240">
        <v>0</v>
      </c>
      <c r="K24" s="240">
        <v>0</v>
      </c>
      <c r="L24" s="240">
        <v>0</v>
      </c>
      <c r="M24" s="240">
        <v>0</v>
      </c>
      <c r="N24" s="240">
        <v>0</v>
      </c>
      <c r="O24" s="240">
        <v>0</v>
      </c>
      <c r="P24" s="240">
        <v>0</v>
      </c>
      <c r="Q24" s="240">
        <v>0</v>
      </c>
      <c r="R24" s="240">
        <v>0</v>
      </c>
      <c r="S24" s="169">
        <f>G24</f>
        <v>0</v>
      </c>
      <c r="T24" s="170">
        <f>SUM($G24:H24)</f>
        <v>0</v>
      </c>
      <c r="U24" s="170">
        <f>SUM($G24:I24)</f>
        <v>0</v>
      </c>
      <c r="V24" s="170">
        <f>SUM($G24:J24)</f>
        <v>0</v>
      </c>
      <c r="W24" s="170">
        <f>SUM($G24:K24)</f>
        <v>0</v>
      </c>
      <c r="X24" s="170">
        <f>SUM($G24:L24)</f>
        <v>0</v>
      </c>
      <c r="Y24" s="170">
        <f>SUM($G24:M24)</f>
        <v>0</v>
      </c>
      <c r="Z24" s="170">
        <f>SUM($G24:N24)</f>
        <v>0</v>
      </c>
      <c r="AA24" s="170">
        <f>SUM($G24:O24)</f>
        <v>0</v>
      </c>
      <c r="AB24" s="170">
        <f>SUM($G24:P24)</f>
        <v>0</v>
      </c>
      <c r="AC24" s="170">
        <f>SUM($G24:Q24)</f>
        <v>0</v>
      </c>
      <c r="AD24" s="171">
        <f>SUM($G24:R24)</f>
        <v>0</v>
      </c>
      <c r="AE24" s="241">
        <f>U24</f>
        <v>0</v>
      </c>
      <c r="AF24" s="241">
        <f>X24-AE24</f>
        <v>0</v>
      </c>
      <c r="AG24" s="241">
        <f>AA24-AF24-AE24</f>
        <v>0</v>
      </c>
      <c r="AH24" s="241">
        <f>AD24-AG24-AF24-AE24</f>
        <v>0</v>
      </c>
      <c r="AI24" s="241">
        <f>$AE24+$AF24</f>
        <v>0</v>
      </c>
      <c r="AJ24" s="241">
        <f>$AG24+$AH24</f>
        <v>0</v>
      </c>
      <c r="AK24" s="241">
        <f>$AI24+$AJ24</f>
        <v>0</v>
      </c>
      <c r="AL24" s="173">
        <f t="shared" si="0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0</v>
      </c>
      <c r="H25" s="240">
        <v>0</v>
      </c>
      <c r="I25" s="240">
        <v>0</v>
      </c>
      <c r="J25" s="240">
        <v>0</v>
      </c>
      <c r="K25" s="240">
        <v>0</v>
      </c>
      <c r="L25" s="240">
        <v>0</v>
      </c>
      <c r="M25" s="240">
        <v>0</v>
      </c>
      <c r="N25" s="240">
        <v>0</v>
      </c>
      <c r="O25" s="240">
        <v>0</v>
      </c>
      <c r="P25" s="240">
        <v>0</v>
      </c>
      <c r="Q25" s="240">
        <v>0</v>
      </c>
      <c r="R25" s="240">
        <v>0</v>
      </c>
      <c r="S25" s="169">
        <f>G25</f>
        <v>0</v>
      </c>
      <c r="T25" s="170">
        <f>SUM($G25:H25)</f>
        <v>0</v>
      </c>
      <c r="U25" s="170">
        <f>SUM($G25:I25)</f>
        <v>0</v>
      </c>
      <c r="V25" s="170">
        <f>SUM($G25:J25)</f>
        <v>0</v>
      </c>
      <c r="W25" s="170">
        <f>SUM($G25:K25)</f>
        <v>0</v>
      </c>
      <c r="X25" s="170">
        <f>SUM($G25:L25)</f>
        <v>0</v>
      </c>
      <c r="Y25" s="170">
        <f>SUM($G25:M25)</f>
        <v>0</v>
      </c>
      <c r="Z25" s="170">
        <f>SUM($G25:N25)</f>
        <v>0</v>
      </c>
      <c r="AA25" s="170">
        <f>SUM($G25:O25)</f>
        <v>0</v>
      </c>
      <c r="AB25" s="170">
        <f>SUM($G25:P25)</f>
        <v>0</v>
      </c>
      <c r="AC25" s="170">
        <f>SUM($G25:Q25)</f>
        <v>0</v>
      </c>
      <c r="AD25" s="171">
        <f>SUM($G25:R25)</f>
        <v>0</v>
      </c>
      <c r="AE25" s="241">
        <f>U25</f>
        <v>0</v>
      </c>
      <c r="AF25" s="241">
        <f>X25-AE25</f>
        <v>0</v>
      </c>
      <c r="AG25" s="241">
        <f>AA25-AF25-AE25</f>
        <v>0</v>
      </c>
      <c r="AH25" s="241">
        <f>AD25-AG25-AF25-AE25</f>
        <v>0</v>
      </c>
      <c r="AI25" s="241">
        <f>$AE25+$AF25</f>
        <v>0</v>
      </c>
      <c r="AJ25" s="241">
        <f>$AG25+$AH25</f>
        <v>0</v>
      </c>
      <c r="AK25" s="241">
        <f>$AI25+$AJ25</f>
        <v>0</v>
      </c>
      <c r="AL25" s="173">
        <f t="shared" si="0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0</v>
      </c>
      <c r="H26" s="240">
        <v>0</v>
      </c>
      <c r="I26" s="240">
        <v>0</v>
      </c>
      <c r="J26" s="240">
        <v>0</v>
      </c>
      <c r="K26" s="240">
        <v>0</v>
      </c>
      <c r="L26" s="240">
        <v>0</v>
      </c>
      <c r="M26" s="240">
        <v>-0.20150999999999999</v>
      </c>
      <c r="N26" s="240">
        <v>0</v>
      </c>
      <c r="O26" s="240">
        <v>0</v>
      </c>
      <c r="P26" s="240">
        <v>0</v>
      </c>
      <c r="Q26" s="240">
        <v>0</v>
      </c>
      <c r="R26" s="240">
        <v>0</v>
      </c>
      <c r="S26" s="176">
        <f>G26</f>
        <v>0</v>
      </c>
      <c r="T26" s="177">
        <f>SUM($G26:H26)</f>
        <v>0</v>
      </c>
      <c r="U26" s="177">
        <f>SUM($G26:I26)</f>
        <v>0</v>
      </c>
      <c r="V26" s="177">
        <f>SUM($G26:J26)</f>
        <v>0</v>
      </c>
      <c r="W26" s="177">
        <f>SUM($G26:K26)</f>
        <v>0</v>
      </c>
      <c r="X26" s="177">
        <f>SUM($G26:L26)</f>
        <v>0</v>
      </c>
      <c r="Y26" s="177">
        <f>SUM($G26:M26)</f>
        <v>-0.20150999999999999</v>
      </c>
      <c r="Z26" s="177">
        <f>SUM($G26:N26)</f>
        <v>-0.20150999999999999</v>
      </c>
      <c r="AA26" s="177">
        <f>SUM($G26:O26)</f>
        <v>-0.20150999999999999</v>
      </c>
      <c r="AB26" s="177">
        <f>SUM($G26:P26)</f>
        <v>-0.20150999999999999</v>
      </c>
      <c r="AC26" s="177">
        <f>SUM($G26:Q26)</f>
        <v>-0.20150999999999999</v>
      </c>
      <c r="AD26" s="178">
        <f>SUM($G26:R26)</f>
        <v>-0.20150999999999999</v>
      </c>
      <c r="AE26" s="244">
        <f>U26</f>
        <v>0</v>
      </c>
      <c r="AF26" s="244">
        <f>X26-AE26</f>
        <v>0</v>
      </c>
      <c r="AG26" s="244">
        <f>AA26-AF26-AE26</f>
        <v>-0.20150999999999999</v>
      </c>
      <c r="AH26" s="244">
        <f>AD26-AG26-AF26-AE26</f>
        <v>0</v>
      </c>
      <c r="AI26" s="244">
        <f>$AE26+$AF26</f>
        <v>0</v>
      </c>
      <c r="AJ26" s="244">
        <f>$AG26+$AH26</f>
        <v>-0.20150999999999999</v>
      </c>
      <c r="AK26" s="244">
        <f>$AI26+$AJ26</f>
        <v>-0.20150999999999999</v>
      </c>
      <c r="AL26" s="173">
        <f t="shared" si="0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6">SUM(G22:G26)</f>
        <v>-13.74499</v>
      </c>
      <c r="H27" s="248">
        <f t="shared" si="6"/>
        <v>-13.54499</v>
      </c>
      <c r="I27" s="248">
        <f t="shared" si="6"/>
        <v>-15.050690000000001</v>
      </c>
      <c r="J27" s="248">
        <f t="shared" si="6"/>
        <v>-13.54499</v>
      </c>
      <c r="K27" s="248">
        <f t="shared" si="6"/>
        <v>-14.726889999999999</v>
      </c>
      <c r="L27" s="248">
        <f t="shared" si="6"/>
        <v>-15.050690000000001</v>
      </c>
      <c r="M27" s="248">
        <f t="shared" si="6"/>
        <v>-13.746500000000001</v>
      </c>
      <c r="N27" s="248">
        <f t="shared" si="6"/>
        <v>-14.42001</v>
      </c>
      <c r="O27" s="248">
        <f t="shared" si="6"/>
        <v>-8.3806900000000013</v>
      </c>
      <c r="P27" s="248">
        <f t="shared" si="6"/>
        <v>-18.13166</v>
      </c>
      <c r="Q27" s="248">
        <f t="shared" si="6"/>
        <v>-13.54499</v>
      </c>
      <c r="R27" s="248">
        <f t="shared" si="6"/>
        <v>-20.41412</v>
      </c>
      <c r="S27" s="169">
        <f t="shared" si="6"/>
        <v>-13.74499</v>
      </c>
      <c r="T27" s="170">
        <f t="shared" si="6"/>
        <v>-27.28998</v>
      </c>
      <c r="U27" s="170">
        <f t="shared" si="6"/>
        <v>-42.340670000000003</v>
      </c>
      <c r="V27" s="170">
        <f t="shared" si="6"/>
        <v>-55.885660000000001</v>
      </c>
      <c r="W27" s="170">
        <f t="shared" si="6"/>
        <v>-70.612549999999999</v>
      </c>
      <c r="X27" s="170">
        <f t="shared" si="6"/>
        <v>-85.663240000000002</v>
      </c>
      <c r="Y27" s="170">
        <f t="shared" si="6"/>
        <v>-99.409739999999999</v>
      </c>
      <c r="Z27" s="170">
        <f t="shared" si="6"/>
        <v>-113.82975</v>
      </c>
      <c r="AA27" s="170">
        <f t="shared" si="6"/>
        <v>-122.21044000000001</v>
      </c>
      <c r="AB27" s="170">
        <f t="shared" si="6"/>
        <v>-140.34210000000002</v>
      </c>
      <c r="AC27" s="170">
        <f t="shared" si="6"/>
        <v>-153.88709000000003</v>
      </c>
      <c r="AD27" s="171">
        <f t="shared" si="6"/>
        <v>-174.30121000000003</v>
      </c>
      <c r="AE27" s="241">
        <f t="shared" si="6"/>
        <v>-42.340670000000003</v>
      </c>
      <c r="AF27" s="241">
        <f t="shared" si="6"/>
        <v>-43.322569999999999</v>
      </c>
      <c r="AG27" s="241">
        <f t="shared" si="6"/>
        <v>-36.547200000000004</v>
      </c>
      <c r="AH27" s="241">
        <f t="shared" si="6"/>
        <v>-52.090769999999992</v>
      </c>
      <c r="AI27" s="241">
        <f t="shared" si="6"/>
        <v>-85.663240000000002</v>
      </c>
      <c r="AJ27" s="241">
        <f t="shared" si="6"/>
        <v>-88.637969999999996</v>
      </c>
      <c r="AK27" s="241">
        <f t="shared" si="6"/>
        <v>-174.30121</v>
      </c>
      <c r="AL27" s="173">
        <f t="shared" si="0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1.6827999999999999</v>
      </c>
      <c r="H28" s="243">
        <v>1.5114300000000001</v>
      </c>
      <c r="I28" s="243">
        <v>1.6735799999999998</v>
      </c>
      <c r="J28" s="243">
        <v>1.6195999999999999</v>
      </c>
      <c r="K28" s="243">
        <v>1.66873</v>
      </c>
      <c r="L28" s="243">
        <v>1.6115699999999999</v>
      </c>
      <c r="M28" s="243">
        <v>1.66404</v>
      </c>
      <c r="N28" s="243">
        <v>1.6610499999999999</v>
      </c>
      <c r="O28" s="243">
        <v>1.6064200000000002</v>
      </c>
      <c r="P28" s="243">
        <v>1.65798</v>
      </c>
      <c r="Q28" s="243">
        <v>1.601</v>
      </c>
      <c r="R28" s="243">
        <v>1.9855799999999999</v>
      </c>
      <c r="S28" s="176">
        <f>G28</f>
        <v>1.6827999999999999</v>
      </c>
      <c r="T28" s="177">
        <f>SUM($G28:H28)</f>
        <v>3.1942300000000001</v>
      </c>
      <c r="U28" s="177">
        <f>SUM($G28:I28)</f>
        <v>4.8678100000000004</v>
      </c>
      <c r="V28" s="177">
        <f>SUM($G28:J28)</f>
        <v>6.4874100000000006</v>
      </c>
      <c r="W28" s="177">
        <f>SUM($G28:K28)</f>
        <v>8.1561400000000006</v>
      </c>
      <c r="X28" s="177">
        <f>SUM($G28:L28)</f>
        <v>9.767710000000001</v>
      </c>
      <c r="Y28" s="177">
        <f>SUM($G28:M28)</f>
        <v>11.431750000000001</v>
      </c>
      <c r="Z28" s="177">
        <f>SUM($G28:N28)</f>
        <v>13.0928</v>
      </c>
      <c r="AA28" s="177">
        <f>SUM($G28:O28)</f>
        <v>14.69922</v>
      </c>
      <c r="AB28" s="177">
        <f>SUM($G28:P28)</f>
        <v>16.357199999999999</v>
      </c>
      <c r="AC28" s="177">
        <f>SUM($G28:Q28)</f>
        <v>17.958199999999998</v>
      </c>
      <c r="AD28" s="178">
        <f>SUM($G28:R28)</f>
        <v>19.943779999999997</v>
      </c>
      <c r="AE28" s="244">
        <f>U28</f>
        <v>4.8678100000000004</v>
      </c>
      <c r="AF28" s="244">
        <f>X28-AE28</f>
        <v>4.8999000000000006</v>
      </c>
      <c r="AG28" s="244">
        <f>AA28-AF28-AE28</f>
        <v>4.9315099999999994</v>
      </c>
      <c r="AH28" s="244">
        <f>AD28-AG28-AF28-AE28</f>
        <v>5.2445599999999963</v>
      </c>
      <c r="AI28" s="244">
        <f>$AE28+$AF28</f>
        <v>9.767710000000001</v>
      </c>
      <c r="AJ28" s="244">
        <f>$AG28+$AH28</f>
        <v>10.176069999999996</v>
      </c>
      <c r="AK28" s="244">
        <f>$AI28+$AJ28</f>
        <v>19.943779999999997</v>
      </c>
      <c r="AL28" s="173">
        <f t="shared" si="0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7">SUM(G27:G28)</f>
        <v>-12.062189999999999</v>
      </c>
      <c r="H29" s="248">
        <f t="shared" si="7"/>
        <v>-12.03356</v>
      </c>
      <c r="I29" s="248">
        <f t="shared" si="7"/>
        <v>-13.377110000000002</v>
      </c>
      <c r="J29" s="248">
        <f t="shared" si="7"/>
        <v>-11.92539</v>
      </c>
      <c r="K29" s="248">
        <f t="shared" si="7"/>
        <v>-13.058159999999999</v>
      </c>
      <c r="L29" s="248">
        <f t="shared" si="7"/>
        <v>-13.439120000000001</v>
      </c>
      <c r="M29" s="248">
        <f t="shared" si="7"/>
        <v>-12.082460000000001</v>
      </c>
      <c r="N29" s="248">
        <f t="shared" si="7"/>
        <v>-12.75896</v>
      </c>
      <c r="O29" s="248">
        <f t="shared" si="7"/>
        <v>-6.7742700000000013</v>
      </c>
      <c r="P29" s="248">
        <f t="shared" si="7"/>
        <v>-16.473680000000002</v>
      </c>
      <c r="Q29" s="248">
        <f t="shared" si="7"/>
        <v>-11.943989999999999</v>
      </c>
      <c r="R29" s="248">
        <f t="shared" si="7"/>
        <v>-18.428540000000002</v>
      </c>
      <c r="S29" s="184">
        <f t="shared" si="7"/>
        <v>-12.062189999999999</v>
      </c>
      <c r="T29" s="185">
        <f t="shared" si="7"/>
        <v>-24.095749999999999</v>
      </c>
      <c r="U29" s="185">
        <f t="shared" si="7"/>
        <v>-37.472860000000004</v>
      </c>
      <c r="V29" s="185">
        <f t="shared" si="7"/>
        <v>-49.398250000000004</v>
      </c>
      <c r="W29" s="185">
        <f t="shared" si="7"/>
        <v>-62.456409999999998</v>
      </c>
      <c r="X29" s="185">
        <f t="shared" si="7"/>
        <v>-75.895530000000008</v>
      </c>
      <c r="Y29" s="185">
        <f t="shared" si="7"/>
        <v>-87.977990000000005</v>
      </c>
      <c r="Z29" s="185">
        <f t="shared" si="7"/>
        <v>-100.73695000000001</v>
      </c>
      <c r="AA29" s="185">
        <f t="shared" si="7"/>
        <v>-107.51122000000001</v>
      </c>
      <c r="AB29" s="185">
        <f t="shared" si="7"/>
        <v>-123.98490000000001</v>
      </c>
      <c r="AC29" s="185">
        <f t="shared" si="7"/>
        <v>-135.92889000000002</v>
      </c>
      <c r="AD29" s="186">
        <f t="shared" si="7"/>
        <v>-154.35743000000002</v>
      </c>
      <c r="AE29" s="249">
        <f t="shared" si="7"/>
        <v>-37.472860000000004</v>
      </c>
      <c r="AF29" s="249">
        <f t="shared" si="7"/>
        <v>-38.422669999999997</v>
      </c>
      <c r="AG29" s="249">
        <f t="shared" si="7"/>
        <v>-31.615690000000004</v>
      </c>
      <c r="AH29" s="249">
        <f t="shared" si="7"/>
        <v>-46.846209999999999</v>
      </c>
      <c r="AI29" s="249">
        <f t="shared" si="7"/>
        <v>-75.895530000000008</v>
      </c>
      <c r="AJ29" s="249">
        <f t="shared" si="7"/>
        <v>-78.4619</v>
      </c>
      <c r="AK29" s="249">
        <f t="shared" si="7"/>
        <v>-154.35742999999999</v>
      </c>
      <c r="AL29" s="173">
        <f t="shared" si="0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0</v>
      </c>
      <c r="H30" s="251">
        <v>0</v>
      </c>
      <c r="I30" s="251">
        <v>0</v>
      </c>
      <c r="J30" s="251">
        <v>0</v>
      </c>
      <c r="K30" s="251">
        <v>0</v>
      </c>
      <c r="L30" s="251">
        <v>0</v>
      </c>
      <c r="M30" s="251">
        <v>0</v>
      </c>
      <c r="N30" s="251">
        <v>0</v>
      </c>
      <c r="O30" s="251">
        <v>0</v>
      </c>
      <c r="P30" s="251">
        <v>0</v>
      </c>
      <c r="Q30" s="251">
        <v>0</v>
      </c>
      <c r="R30" s="251">
        <v>0</v>
      </c>
      <c r="S30" s="176">
        <f>G30</f>
        <v>0</v>
      </c>
      <c r="T30" s="177">
        <f>SUM($G30:H30)</f>
        <v>0</v>
      </c>
      <c r="U30" s="177">
        <f>SUM($G30:I30)</f>
        <v>0</v>
      </c>
      <c r="V30" s="177">
        <f>SUM($G30:J30)</f>
        <v>0</v>
      </c>
      <c r="W30" s="177">
        <f>SUM($G30:K30)</f>
        <v>0</v>
      </c>
      <c r="X30" s="177">
        <f>SUM($G30:L30)</f>
        <v>0</v>
      </c>
      <c r="Y30" s="177">
        <f>SUM($G30:M30)</f>
        <v>0</v>
      </c>
      <c r="Z30" s="177">
        <f>SUM($G30:N30)</f>
        <v>0</v>
      </c>
      <c r="AA30" s="177">
        <f>SUM($G30:O30)</f>
        <v>0</v>
      </c>
      <c r="AB30" s="177">
        <f>SUM($G30:P30)</f>
        <v>0</v>
      </c>
      <c r="AC30" s="177">
        <f>SUM($G30:Q30)</f>
        <v>0</v>
      </c>
      <c r="AD30" s="178">
        <f>SUM($G30:R30)</f>
        <v>0</v>
      </c>
      <c r="AE30" s="244">
        <f>U30</f>
        <v>0</v>
      </c>
      <c r="AF30" s="244">
        <f>X30-AE30</f>
        <v>0</v>
      </c>
      <c r="AG30" s="244">
        <f>AA30-AF30-AE30</f>
        <v>0</v>
      </c>
      <c r="AH30" s="244">
        <f>AD30-AG30-AF30-AE30</f>
        <v>0</v>
      </c>
      <c r="AI30" s="244">
        <f>$AE30+$AF30</f>
        <v>0</v>
      </c>
      <c r="AJ30" s="244">
        <f>$AG30+$AH30</f>
        <v>0</v>
      </c>
      <c r="AK30" s="244">
        <f>$AI30+$AJ30</f>
        <v>0</v>
      </c>
      <c r="AL30" s="173">
        <f t="shared" si="0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 t="shared" ref="G31:AK31" si="8">SUM(G29:G30)</f>
        <v>-12.062189999999999</v>
      </c>
      <c r="H31" s="240">
        <f t="shared" si="8"/>
        <v>-12.03356</v>
      </c>
      <c r="I31" s="240">
        <f t="shared" si="8"/>
        <v>-13.377110000000002</v>
      </c>
      <c r="J31" s="240">
        <f t="shared" si="8"/>
        <v>-11.92539</v>
      </c>
      <c r="K31" s="240">
        <f t="shared" si="8"/>
        <v>-13.058159999999999</v>
      </c>
      <c r="L31" s="240">
        <f t="shared" si="8"/>
        <v>-13.439120000000001</v>
      </c>
      <c r="M31" s="240">
        <f t="shared" si="8"/>
        <v>-12.082460000000001</v>
      </c>
      <c r="N31" s="240">
        <f t="shared" si="8"/>
        <v>-12.75896</v>
      </c>
      <c r="O31" s="240">
        <f t="shared" si="8"/>
        <v>-6.7742700000000013</v>
      </c>
      <c r="P31" s="240">
        <f t="shared" si="8"/>
        <v>-16.473680000000002</v>
      </c>
      <c r="Q31" s="240">
        <f t="shared" si="8"/>
        <v>-11.943989999999999</v>
      </c>
      <c r="R31" s="240">
        <f t="shared" si="8"/>
        <v>-18.428540000000002</v>
      </c>
      <c r="S31" s="169">
        <f t="shared" si="8"/>
        <v>-12.062189999999999</v>
      </c>
      <c r="T31" s="170">
        <f t="shared" si="8"/>
        <v>-24.095749999999999</v>
      </c>
      <c r="U31" s="170">
        <f t="shared" si="8"/>
        <v>-37.472860000000004</v>
      </c>
      <c r="V31" s="170">
        <f t="shared" si="8"/>
        <v>-49.398250000000004</v>
      </c>
      <c r="W31" s="170">
        <f t="shared" si="8"/>
        <v>-62.456409999999998</v>
      </c>
      <c r="X31" s="170">
        <f t="shared" si="8"/>
        <v>-75.895530000000008</v>
      </c>
      <c r="Y31" s="170">
        <f t="shared" si="8"/>
        <v>-87.977990000000005</v>
      </c>
      <c r="Z31" s="170">
        <f t="shared" si="8"/>
        <v>-100.73695000000001</v>
      </c>
      <c r="AA31" s="170">
        <f t="shared" si="8"/>
        <v>-107.51122000000001</v>
      </c>
      <c r="AB31" s="170">
        <f t="shared" si="8"/>
        <v>-123.98490000000001</v>
      </c>
      <c r="AC31" s="170">
        <f t="shared" si="8"/>
        <v>-135.92889000000002</v>
      </c>
      <c r="AD31" s="171">
        <f t="shared" si="8"/>
        <v>-154.35743000000002</v>
      </c>
      <c r="AE31" s="241">
        <f t="shared" si="8"/>
        <v>-37.472860000000004</v>
      </c>
      <c r="AF31" s="241">
        <f t="shared" si="8"/>
        <v>-38.422669999999997</v>
      </c>
      <c r="AG31" s="241">
        <f t="shared" si="8"/>
        <v>-31.615690000000004</v>
      </c>
      <c r="AH31" s="241">
        <f t="shared" si="8"/>
        <v>-46.846209999999999</v>
      </c>
      <c r="AI31" s="241">
        <f t="shared" si="8"/>
        <v>-75.895530000000008</v>
      </c>
      <c r="AJ31" s="241">
        <f t="shared" si="8"/>
        <v>-78.4619</v>
      </c>
      <c r="AK31" s="241">
        <f t="shared" si="8"/>
        <v>-154.35742999999999</v>
      </c>
      <c r="AL31" s="173">
        <f t="shared" si="0"/>
        <v>0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0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 t="shared" ref="G33:AK33" si="9">SUM(G31:G32)</f>
        <v>-12.062189999999999</v>
      </c>
      <c r="H33" s="240">
        <f t="shared" si="9"/>
        <v>-12.03356</v>
      </c>
      <c r="I33" s="240">
        <f t="shared" si="9"/>
        <v>-13.377110000000002</v>
      </c>
      <c r="J33" s="240">
        <f t="shared" si="9"/>
        <v>-11.92539</v>
      </c>
      <c r="K33" s="240">
        <f t="shared" si="9"/>
        <v>-13.058159999999999</v>
      </c>
      <c r="L33" s="240">
        <f t="shared" si="9"/>
        <v>-13.439120000000001</v>
      </c>
      <c r="M33" s="240">
        <f t="shared" si="9"/>
        <v>-12.082460000000001</v>
      </c>
      <c r="N33" s="240">
        <f t="shared" si="9"/>
        <v>-12.75896</v>
      </c>
      <c r="O33" s="240">
        <f t="shared" si="9"/>
        <v>-6.7742700000000013</v>
      </c>
      <c r="P33" s="240">
        <f t="shared" si="9"/>
        <v>-16.473680000000002</v>
      </c>
      <c r="Q33" s="240">
        <f t="shared" si="9"/>
        <v>-11.943989999999999</v>
      </c>
      <c r="R33" s="240">
        <f t="shared" si="9"/>
        <v>-18.428540000000002</v>
      </c>
      <c r="S33" s="169">
        <f t="shared" si="9"/>
        <v>-12.062189999999999</v>
      </c>
      <c r="T33" s="170">
        <f t="shared" si="9"/>
        <v>-24.095749999999999</v>
      </c>
      <c r="U33" s="170">
        <f t="shared" si="9"/>
        <v>-37.472860000000004</v>
      </c>
      <c r="V33" s="170">
        <f t="shared" si="9"/>
        <v>-49.398250000000004</v>
      </c>
      <c r="W33" s="170">
        <f t="shared" si="9"/>
        <v>-62.456409999999998</v>
      </c>
      <c r="X33" s="170">
        <f t="shared" si="9"/>
        <v>-75.895530000000008</v>
      </c>
      <c r="Y33" s="170">
        <f t="shared" si="9"/>
        <v>-87.977990000000005</v>
      </c>
      <c r="Z33" s="170">
        <f t="shared" si="9"/>
        <v>-100.73695000000001</v>
      </c>
      <c r="AA33" s="170">
        <f t="shared" si="9"/>
        <v>-107.51122000000001</v>
      </c>
      <c r="AB33" s="170">
        <f t="shared" si="9"/>
        <v>-123.98490000000001</v>
      </c>
      <c r="AC33" s="170">
        <f t="shared" si="9"/>
        <v>-135.92889000000002</v>
      </c>
      <c r="AD33" s="171">
        <f t="shared" si="9"/>
        <v>-154.35743000000002</v>
      </c>
      <c r="AE33" s="241">
        <f t="shared" si="9"/>
        <v>-37.472860000000004</v>
      </c>
      <c r="AF33" s="241">
        <f t="shared" si="9"/>
        <v>-38.422669999999997</v>
      </c>
      <c r="AG33" s="241">
        <f t="shared" si="9"/>
        <v>-31.615690000000004</v>
      </c>
      <c r="AH33" s="241">
        <f t="shared" si="9"/>
        <v>-46.846209999999999</v>
      </c>
      <c r="AI33" s="241">
        <f t="shared" si="9"/>
        <v>-75.895530000000008</v>
      </c>
      <c r="AJ33" s="241">
        <f t="shared" si="9"/>
        <v>-78.4619</v>
      </c>
      <c r="AK33" s="241">
        <f t="shared" si="9"/>
        <v>-154.35742999999999</v>
      </c>
      <c r="AL33" s="173">
        <f t="shared" si="0"/>
        <v>0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0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0">SUM(G33:G34)</f>
        <v>-12.062189999999999</v>
      </c>
      <c r="H35" s="253">
        <f t="shared" si="10"/>
        <v>-12.03356</v>
      </c>
      <c r="I35" s="253">
        <f t="shared" si="10"/>
        <v>-13.377110000000002</v>
      </c>
      <c r="J35" s="253">
        <f t="shared" si="10"/>
        <v>-11.92539</v>
      </c>
      <c r="K35" s="253">
        <f t="shared" si="10"/>
        <v>-13.058159999999999</v>
      </c>
      <c r="L35" s="253">
        <f t="shared" si="10"/>
        <v>-13.439120000000001</v>
      </c>
      <c r="M35" s="253">
        <f t="shared" si="10"/>
        <v>-12.082460000000001</v>
      </c>
      <c r="N35" s="253">
        <f t="shared" si="10"/>
        <v>-12.75896</v>
      </c>
      <c r="O35" s="253">
        <f t="shared" si="10"/>
        <v>-6.7742700000000013</v>
      </c>
      <c r="P35" s="253">
        <f t="shared" si="10"/>
        <v>-16.473680000000002</v>
      </c>
      <c r="Q35" s="253">
        <f t="shared" si="10"/>
        <v>-11.943989999999999</v>
      </c>
      <c r="R35" s="253">
        <f t="shared" si="10"/>
        <v>-18.428540000000002</v>
      </c>
      <c r="S35" s="192">
        <f t="shared" si="10"/>
        <v>-12.062189999999999</v>
      </c>
      <c r="T35" s="193">
        <f t="shared" si="10"/>
        <v>-24.095749999999999</v>
      </c>
      <c r="U35" s="193">
        <f t="shared" si="10"/>
        <v>-37.472860000000004</v>
      </c>
      <c r="V35" s="193">
        <f t="shared" si="10"/>
        <v>-49.398250000000004</v>
      </c>
      <c r="W35" s="193">
        <f t="shared" si="10"/>
        <v>-62.456409999999998</v>
      </c>
      <c r="X35" s="193">
        <f t="shared" si="10"/>
        <v>-75.895530000000008</v>
      </c>
      <c r="Y35" s="193">
        <f t="shared" si="10"/>
        <v>-87.977990000000005</v>
      </c>
      <c r="Z35" s="193">
        <f t="shared" si="10"/>
        <v>-100.73695000000001</v>
      </c>
      <c r="AA35" s="193">
        <f t="shared" si="10"/>
        <v>-107.51122000000001</v>
      </c>
      <c r="AB35" s="193">
        <f t="shared" si="10"/>
        <v>-123.98490000000001</v>
      </c>
      <c r="AC35" s="193">
        <f t="shared" si="10"/>
        <v>-135.92889000000002</v>
      </c>
      <c r="AD35" s="194">
        <f t="shared" si="10"/>
        <v>-154.35743000000002</v>
      </c>
      <c r="AE35" s="254">
        <f t="shared" si="10"/>
        <v>-37.472860000000004</v>
      </c>
      <c r="AF35" s="254">
        <f t="shared" si="10"/>
        <v>-38.422669999999997</v>
      </c>
      <c r="AG35" s="254">
        <f t="shared" si="10"/>
        <v>-31.615690000000004</v>
      </c>
      <c r="AH35" s="254">
        <f t="shared" si="10"/>
        <v>-46.846209999999999</v>
      </c>
      <c r="AI35" s="254">
        <f t="shared" si="10"/>
        <v>-75.895530000000008</v>
      </c>
      <c r="AJ35" s="254">
        <f t="shared" si="10"/>
        <v>-78.4619</v>
      </c>
      <c r="AK35" s="254">
        <f t="shared" si="10"/>
        <v>-154.35742999999999</v>
      </c>
      <c r="AL35" s="173">
        <f t="shared" si="0"/>
        <v>0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0</v>
      </c>
      <c r="H36" s="256">
        <v>0</v>
      </c>
      <c r="I36" s="256">
        <v>0</v>
      </c>
      <c r="J36" s="256">
        <v>0</v>
      </c>
      <c r="K36" s="256">
        <v>0</v>
      </c>
      <c r="L36" s="256">
        <v>0</v>
      </c>
      <c r="M36" s="256">
        <v>0</v>
      </c>
      <c r="N36" s="256">
        <v>0</v>
      </c>
      <c r="O36" s="256">
        <v>0</v>
      </c>
      <c r="P36" s="256">
        <v>0</v>
      </c>
      <c r="Q36" s="256">
        <v>0</v>
      </c>
      <c r="R36" s="256">
        <v>0</v>
      </c>
      <c r="S36" s="196">
        <f>G36</f>
        <v>0</v>
      </c>
      <c r="T36" s="197">
        <f>SUM($G36:H36)</f>
        <v>0</v>
      </c>
      <c r="U36" s="197">
        <f>SUM($G36:I36)</f>
        <v>0</v>
      </c>
      <c r="V36" s="197">
        <f>SUM($G36:J36)</f>
        <v>0</v>
      </c>
      <c r="W36" s="197">
        <f>SUM($G36:K36)</f>
        <v>0</v>
      </c>
      <c r="X36" s="197">
        <f>SUM($G36:L36)</f>
        <v>0</v>
      </c>
      <c r="Y36" s="197">
        <f>SUM($G36:M36)</f>
        <v>0</v>
      </c>
      <c r="Z36" s="197">
        <f>SUM($G36:N36)</f>
        <v>0</v>
      </c>
      <c r="AA36" s="197">
        <f>SUM($G36:O36)</f>
        <v>0</v>
      </c>
      <c r="AB36" s="197">
        <f>SUM($G36:P36)</f>
        <v>0</v>
      </c>
      <c r="AC36" s="197">
        <f>SUM($G36:Q36)</f>
        <v>0</v>
      </c>
      <c r="AD36" s="198">
        <f>SUM($G36:R36)</f>
        <v>0</v>
      </c>
      <c r="AE36" s="257">
        <f>U36</f>
        <v>0</v>
      </c>
      <c r="AF36" s="257">
        <f>X36-AE36</f>
        <v>0</v>
      </c>
      <c r="AG36" s="257">
        <f>AA36-AF36-AE36</f>
        <v>0</v>
      </c>
      <c r="AH36" s="257">
        <f>AD36-AG36-AF36-AE36</f>
        <v>0</v>
      </c>
      <c r="AI36" s="257">
        <f>$AE36+$AF36</f>
        <v>0</v>
      </c>
      <c r="AJ36" s="257">
        <f>$AG36+$AH36</f>
        <v>0</v>
      </c>
      <c r="AK36" s="257">
        <f>$AI36+$AJ36</f>
        <v>0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0</v>
      </c>
      <c r="H37" s="259">
        <v>0</v>
      </c>
      <c r="I37" s="259">
        <v>0</v>
      </c>
      <c r="J37" s="259">
        <v>0</v>
      </c>
      <c r="K37" s="259">
        <v>0</v>
      </c>
      <c r="L37" s="259">
        <v>0</v>
      </c>
      <c r="M37" s="259">
        <v>0</v>
      </c>
      <c r="N37" s="259">
        <v>0</v>
      </c>
      <c r="O37" s="259">
        <v>0</v>
      </c>
      <c r="P37" s="259">
        <v>0</v>
      </c>
      <c r="Q37" s="259">
        <v>0</v>
      </c>
      <c r="R37" s="259">
        <v>0</v>
      </c>
      <c r="S37" s="200">
        <f>G37</f>
        <v>0</v>
      </c>
      <c r="T37" s="201">
        <f>SUM($G37:H37)</f>
        <v>0</v>
      </c>
      <c r="U37" s="201">
        <f>SUM($G37:I37)</f>
        <v>0</v>
      </c>
      <c r="V37" s="201">
        <f>SUM($G37:J37)</f>
        <v>0</v>
      </c>
      <c r="W37" s="201">
        <f>SUM($G37:K37)</f>
        <v>0</v>
      </c>
      <c r="X37" s="201">
        <f>SUM($G37:L37)</f>
        <v>0</v>
      </c>
      <c r="Y37" s="201">
        <f>SUM($G37:M37)</f>
        <v>0</v>
      </c>
      <c r="Z37" s="201">
        <f>SUM($G37:N37)</f>
        <v>0</v>
      </c>
      <c r="AA37" s="201">
        <f>SUM($G37:O37)</f>
        <v>0</v>
      </c>
      <c r="AB37" s="201">
        <f>SUM($G37:P37)</f>
        <v>0</v>
      </c>
      <c r="AC37" s="201">
        <f>SUM($G37:Q37)</f>
        <v>0</v>
      </c>
      <c r="AD37" s="202">
        <f>SUM($G37:R37)</f>
        <v>0</v>
      </c>
      <c r="AE37" s="260">
        <f>U37</f>
        <v>0</v>
      </c>
      <c r="AF37" s="260">
        <f>X37-AE37</f>
        <v>0</v>
      </c>
      <c r="AG37" s="260">
        <f>AA37-AF37-AE37</f>
        <v>0</v>
      </c>
      <c r="AH37" s="260">
        <f>AD37-AG37-AF37-AE37</f>
        <v>0</v>
      </c>
      <c r="AI37" s="260">
        <f>$AE37+$AF37</f>
        <v>0</v>
      </c>
      <c r="AJ37" s="260">
        <f>$AG37+$AH37</f>
        <v>0</v>
      </c>
      <c r="AK37" s="260">
        <f>$AI37+$AJ37</f>
        <v>0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11">IF(G36=0,0,(G11*1000)/G36)</f>
        <v>0</v>
      </c>
      <c r="H38" s="262">
        <f t="shared" si="11"/>
        <v>0</v>
      </c>
      <c r="I38" s="262">
        <f t="shared" si="11"/>
        <v>0</v>
      </c>
      <c r="J38" s="262">
        <f t="shared" si="11"/>
        <v>0</v>
      </c>
      <c r="K38" s="262">
        <f t="shared" si="11"/>
        <v>0</v>
      </c>
      <c r="L38" s="262">
        <f t="shared" si="11"/>
        <v>0</v>
      </c>
      <c r="M38" s="262">
        <f t="shared" si="11"/>
        <v>0</v>
      </c>
      <c r="N38" s="262">
        <f t="shared" si="11"/>
        <v>0</v>
      </c>
      <c r="O38" s="262">
        <f t="shared" si="11"/>
        <v>0</v>
      </c>
      <c r="P38" s="262">
        <f t="shared" si="11"/>
        <v>0</v>
      </c>
      <c r="Q38" s="262">
        <f t="shared" si="11"/>
        <v>0</v>
      </c>
      <c r="R38" s="262">
        <f t="shared" si="11"/>
        <v>0</v>
      </c>
      <c r="S38" s="200">
        <f>IFERROR(SUMPRODUCT($G36:G36,$G38:G38)/SUM($G36:G36),0)</f>
        <v>0</v>
      </c>
      <c r="T38" s="200">
        <f>IFERROR(SUMPRODUCT($G36:H36,$G38:H38)/SUM($G36:H36),0)</f>
        <v>0</v>
      </c>
      <c r="U38" s="200">
        <f>IFERROR(SUMPRODUCT($G36:I36,$G38:I38)/SUM($G36:I36),0)</f>
        <v>0</v>
      </c>
      <c r="V38" s="200">
        <f>IFERROR(SUMPRODUCT($G36:J36,$G38:J38)/SUM($G36:J36),0)</f>
        <v>0</v>
      </c>
      <c r="W38" s="200">
        <f>IFERROR(SUMPRODUCT($G36:K36,$G38:K38)/SUM($G36:K36),0)</f>
        <v>0</v>
      </c>
      <c r="X38" s="200">
        <f>IFERROR(SUMPRODUCT($G36:L36,$G38:L38)/SUM($G36:L36),0)</f>
        <v>0</v>
      </c>
      <c r="Y38" s="200">
        <f>IFERROR(SUMPRODUCT($G36:M36,$G38:M38)/SUM($G36:M36),0)</f>
        <v>0</v>
      </c>
      <c r="Z38" s="200">
        <f>IFERROR(SUMPRODUCT($G36:N36,$G38:N38)/SUM($G36:N36),0)</f>
        <v>0</v>
      </c>
      <c r="AA38" s="200">
        <f>IFERROR(SUMPRODUCT($G36:O36,$G38:O38)/SUM($G36:O36),0)</f>
        <v>0</v>
      </c>
      <c r="AB38" s="200">
        <f>IFERROR(SUMPRODUCT($G36:P36,$G38:P38)/SUM($G36:P36),0)</f>
        <v>0</v>
      </c>
      <c r="AC38" s="200">
        <f>IFERROR(SUMPRODUCT($G36:Q36,$G38:Q38)/SUM($G36:Q36),0)</f>
        <v>0</v>
      </c>
      <c r="AD38" s="200">
        <f>IFERROR(SUMPRODUCT($G36:R36,$G38:R38)/SUM($G36:R36),0)</f>
        <v>0</v>
      </c>
      <c r="AE38" s="260">
        <f>IFERROR(SUMPRODUCT($G36:I36,$G38:I38)/SUM($G36:I36),0)</f>
        <v>0</v>
      </c>
      <c r="AF38" s="260">
        <f>IFERROR(SUMPRODUCT($J36:L36,$J38:L38)/SUM($J36:L36),0)</f>
        <v>0</v>
      </c>
      <c r="AG38" s="260">
        <f>IFERROR(SUMPRODUCT($M36:O36,$M38:O38)/SUM($M36:O36),0)</f>
        <v>0</v>
      </c>
      <c r="AH38" s="260">
        <f>IFERROR(SUMPRODUCT($P36:R36,$P38:R38)/SUM($P36:R36),0)</f>
        <v>0</v>
      </c>
      <c r="AI38" s="260">
        <f>IFERROR(SUMPRODUCT($G36:L36,$G38:L38)/SUM($G36:L36),0)</f>
        <v>0</v>
      </c>
      <c r="AJ38" s="260">
        <f>IFERROR(SUMPRODUCT($M36:R36,$M38:R38)/SUM($M36:R36),0)</f>
        <v>0</v>
      </c>
      <c r="AK38" s="260">
        <f>IFERROR(SUMPRODUCT($G36:R36,$G38:R38)/SUM($G36:R36),0)</f>
        <v>0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12">IF(G36=0,0,(G18*1000)/G36)</f>
        <v>0</v>
      </c>
      <c r="H39" s="262">
        <f t="shared" si="12"/>
        <v>0</v>
      </c>
      <c r="I39" s="262">
        <f t="shared" si="12"/>
        <v>0</v>
      </c>
      <c r="J39" s="262">
        <f t="shared" si="12"/>
        <v>0</v>
      </c>
      <c r="K39" s="262">
        <f t="shared" si="12"/>
        <v>0</v>
      </c>
      <c r="L39" s="262">
        <f t="shared" si="12"/>
        <v>0</v>
      </c>
      <c r="M39" s="262">
        <f t="shared" si="12"/>
        <v>0</v>
      </c>
      <c r="N39" s="262">
        <f t="shared" si="12"/>
        <v>0</v>
      </c>
      <c r="O39" s="262">
        <f t="shared" si="12"/>
        <v>0</v>
      </c>
      <c r="P39" s="262">
        <f t="shared" si="12"/>
        <v>0</v>
      </c>
      <c r="Q39" s="262">
        <f t="shared" si="12"/>
        <v>0</v>
      </c>
      <c r="R39" s="262">
        <f t="shared" si="12"/>
        <v>0</v>
      </c>
      <c r="S39" s="200">
        <f>IFERROR(SUMPRODUCT($G36:G36,$G39:G39)/SUM($G36:G36),0)</f>
        <v>0</v>
      </c>
      <c r="T39" s="200">
        <f>IFERROR(SUMPRODUCT($G36:H36,$G39:H39)/SUM($G36:H36),0)</f>
        <v>0</v>
      </c>
      <c r="U39" s="200">
        <f>IFERROR(SUMPRODUCT($G36:I36,$G39:I39)/SUM($G36:I36),0)</f>
        <v>0</v>
      </c>
      <c r="V39" s="200">
        <f>IFERROR(SUMPRODUCT($G36:J36,$G39:J39)/SUM($G36:J36),0)</f>
        <v>0</v>
      </c>
      <c r="W39" s="200">
        <f>IFERROR(SUMPRODUCT($G36:K36,$G39:K39)/SUM($G36:K36),0)</f>
        <v>0</v>
      </c>
      <c r="X39" s="200">
        <f>IFERROR(SUMPRODUCT($G36:L36,$G39:L39)/SUM($G36:L36),0)</f>
        <v>0</v>
      </c>
      <c r="Y39" s="200">
        <f>IFERROR(SUMPRODUCT($G36:M36,$G39:M39)/SUM($G36:M36),0)</f>
        <v>0</v>
      </c>
      <c r="Z39" s="200">
        <f>IFERROR(SUMPRODUCT($G36:N36,$G39:N39)/SUM($G36:N36),0)</f>
        <v>0</v>
      </c>
      <c r="AA39" s="200">
        <f>IFERROR(SUMPRODUCT($G36:O36,$G39:O39)/SUM($G36:O36),0)</f>
        <v>0</v>
      </c>
      <c r="AB39" s="200">
        <f>IFERROR(SUMPRODUCT($G36:P36,$G39:P39)/SUM($G36:P36),0)</f>
        <v>0</v>
      </c>
      <c r="AC39" s="200">
        <f>IFERROR(SUMPRODUCT($G36:Q36,$G39:Q39)/SUM($G36:Q36),0)</f>
        <v>0</v>
      </c>
      <c r="AD39" s="200">
        <f>IFERROR(SUMPRODUCT($G36:R36,$G39:R39)/SUM($G36:R36),0)</f>
        <v>0</v>
      </c>
      <c r="AE39" s="260">
        <f>IFERROR(SUMPRODUCT($G36:I36,$G39:I39)/SUM($G36:I36),0)</f>
        <v>0</v>
      </c>
      <c r="AF39" s="260">
        <f>IFERROR(SUMPRODUCT($J36:L36,$J39:L39)/SUM($J36:L36),0)</f>
        <v>0</v>
      </c>
      <c r="AG39" s="260">
        <f>IFERROR(SUMPRODUCT($M36:O36,$M39:O39)/SUM($M36:O36),0)</f>
        <v>0</v>
      </c>
      <c r="AH39" s="260">
        <f>IFERROR(SUMPRODUCT($P36:R36,$P39:R39)/SUM($P36:R36),0)</f>
        <v>0</v>
      </c>
      <c r="AI39" s="260">
        <f>IFERROR(SUMPRODUCT($G36:L36,$G39:L39)/SUM($G36:L36),0)</f>
        <v>0</v>
      </c>
      <c r="AJ39" s="260">
        <f>IFERROR(SUMPRODUCT($M36:R36,$M39:R39)/SUM($M36:R36),0)</f>
        <v>0</v>
      </c>
      <c r="AK39" s="260">
        <f>IFERROR(SUMPRODUCT($G36:R36,$G39:R39)/SUM($G36:R36),0)</f>
        <v>0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13">IFERROR(G$18*100/G$11,0)</f>
        <v>0</v>
      </c>
      <c r="H40" s="264">
        <f t="shared" si="13"/>
        <v>0</v>
      </c>
      <c r="I40" s="264">
        <f t="shared" si="13"/>
        <v>0</v>
      </c>
      <c r="J40" s="264">
        <f t="shared" si="13"/>
        <v>0</v>
      </c>
      <c r="K40" s="264">
        <f t="shared" si="13"/>
        <v>0</v>
      </c>
      <c r="L40" s="264">
        <f t="shared" si="13"/>
        <v>0</v>
      </c>
      <c r="M40" s="264">
        <f t="shared" si="13"/>
        <v>0</v>
      </c>
      <c r="N40" s="264">
        <f t="shared" si="13"/>
        <v>0</v>
      </c>
      <c r="O40" s="264">
        <f t="shared" si="13"/>
        <v>0</v>
      </c>
      <c r="P40" s="264">
        <f t="shared" si="13"/>
        <v>0</v>
      </c>
      <c r="Q40" s="264">
        <f t="shared" si="13"/>
        <v>0</v>
      </c>
      <c r="R40" s="264">
        <f t="shared" si="13"/>
        <v>0</v>
      </c>
      <c r="S40" s="265">
        <f t="shared" si="13"/>
        <v>0</v>
      </c>
      <c r="T40" s="266">
        <f t="shared" si="13"/>
        <v>0</v>
      </c>
      <c r="U40" s="266">
        <f t="shared" si="13"/>
        <v>0</v>
      </c>
      <c r="V40" s="266">
        <f t="shared" si="13"/>
        <v>0</v>
      </c>
      <c r="W40" s="266">
        <f t="shared" si="13"/>
        <v>0</v>
      </c>
      <c r="X40" s="266">
        <f t="shared" si="13"/>
        <v>0</v>
      </c>
      <c r="Y40" s="266">
        <f t="shared" si="13"/>
        <v>0</v>
      </c>
      <c r="Z40" s="266">
        <f t="shared" si="13"/>
        <v>0</v>
      </c>
      <c r="AA40" s="266">
        <f t="shared" si="13"/>
        <v>0</v>
      </c>
      <c r="AB40" s="266">
        <f t="shared" si="13"/>
        <v>0</v>
      </c>
      <c r="AC40" s="266">
        <f t="shared" si="13"/>
        <v>0</v>
      </c>
      <c r="AD40" s="267">
        <f t="shared" si="13"/>
        <v>0</v>
      </c>
      <c r="AE40" s="268">
        <f t="shared" si="13"/>
        <v>0</v>
      </c>
      <c r="AF40" s="268">
        <f t="shared" si="13"/>
        <v>0</v>
      </c>
      <c r="AG40" s="268">
        <f t="shared" si="13"/>
        <v>0</v>
      </c>
      <c r="AH40" s="268">
        <f t="shared" si="13"/>
        <v>0</v>
      </c>
      <c r="AI40" s="268">
        <f t="shared" si="13"/>
        <v>0</v>
      </c>
      <c r="AJ40" s="268">
        <f t="shared" si="13"/>
        <v>0</v>
      </c>
      <c r="AK40" s="268">
        <f t="shared" si="13"/>
        <v>0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-13.74499</v>
      </c>
      <c r="H41" s="270">
        <v>-13.54499</v>
      </c>
      <c r="I41" s="270">
        <v>-15.050690000000001</v>
      </c>
      <c r="J41" s="270">
        <v>-13.54499</v>
      </c>
      <c r="K41" s="270">
        <v>-14.726889999999999</v>
      </c>
      <c r="L41" s="270">
        <v>-15.050690000000001</v>
      </c>
      <c r="M41" s="270">
        <v>-13.746499999999999</v>
      </c>
      <c r="N41" s="270">
        <v>-14.42001</v>
      </c>
      <c r="O41" s="270">
        <v>-8.3806900000000013</v>
      </c>
      <c r="P41" s="270">
        <v>-18.13166</v>
      </c>
      <c r="Q41" s="270">
        <v>-13.54499</v>
      </c>
      <c r="R41" s="270">
        <v>-20.41412</v>
      </c>
      <c r="S41" s="200">
        <f>G41</f>
        <v>-13.74499</v>
      </c>
      <c r="T41" s="201">
        <f>SUM($G41:H41)</f>
        <v>-27.28998</v>
      </c>
      <c r="U41" s="201">
        <f>SUM($G41:I41)</f>
        <v>-42.340670000000003</v>
      </c>
      <c r="V41" s="201">
        <f>SUM($G41:J41)</f>
        <v>-55.885660000000001</v>
      </c>
      <c r="W41" s="201">
        <f>SUM($G41:K41)</f>
        <v>-70.612549999999999</v>
      </c>
      <c r="X41" s="201">
        <f>SUM($G41:L41)</f>
        <v>-85.663240000000002</v>
      </c>
      <c r="Y41" s="201">
        <f>SUM($G41:M41)</f>
        <v>-99.409739999999999</v>
      </c>
      <c r="Z41" s="201">
        <f>SUM($G41:N41)</f>
        <v>-113.82975</v>
      </c>
      <c r="AA41" s="201">
        <f>SUM($G41:O41)</f>
        <v>-122.21044000000001</v>
      </c>
      <c r="AB41" s="201">
        <f>SUM($G41:P41)</f>
        <v>-140.34210000000002</v>
      </c>
      <c r="AC41" s="201">
        <f>SUM($G41:Q41)</f>
        <v>-153.88709000000003</v>
      </c>
      <c r="AD41" s="202">
        <f>SUM($G41:R41)</f>
        <v>-174.30121000000003</v>
      </c>
      <c r="AE41" s="260">
        <f>U41</f>
        <v>-42.340670000000003</v>
      </c>
      <c r="AF41" s="260">
        <f>X41-AE41</f>
        <v>-43.322569999999999</v>
      </c>
      <c r="AG41" s="260">
        <f>AA41-AF41-AE41</f>
        <v>-36.547200000000004</v>
      </c>
      <c r="AH41" s="260">
        <f>AD41-AG41-AF41-AE41</f>
        <v>-52.09077000000002</v>
      </c>
      <c r="AI41" s="260">
        <f>$AE41+$AF41</f>
        <v>-85.663240000000002</v>
      </c>
      <c r="AJ41" s="260">
        <f>$AG41+$AH41</f>
        <v>-88.637970000000024</v>
      </c>
      <c r="AK41" s="260">
        <f>$AI41+$AJ41</f>
        <v>-174.30121000000003</v>
      </c>
      <c r="AL41" s="173">
        <f>SUM(G41:R41)-AK41</f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14">IF(G11=0,0,G41*100/G11)</f>
        <v>0</v>
      </c>
      <c r="H42" s="272">
        <f t="shared" si="14"/>
        <v>0</v>
      </c>
      <c r="I42" s="272">
        <f t="shared" si="14"/>
        <v>0</v>
      </c>
      <c r="J42" s="272">
        <f t="shared" si="14"/>
        <v>0</v>
      </c>
      <c r="K42" s="272">
        <f t="shared" si="14"/>
        <v>0</v>
      </c>
      <c r="L42" s="272">
        <f t="shared" si="14"/>
        <v>0</v>
      </c>
      <c r="M42" s="272">
        <f t="shared" si="14"/>
        <v>0</v>
      </c>
      <c r="N42" s="272">
        <f t="shared" si="14"/>
        <v>0</v>
      </c>
      <c r="O42" s="272">
        <f t="shared" si="14"/>
        <v>0</v>
      </c>
      <c r="P42" s="272">
        <f t="shared" si="14"/>
        <v>0</v>
      </c>
      <c r="Q42" s="272">
        <f t="shared" si="14"/>
        <v>0</v>
      </c>
      <c r="R42" s="272">
        <f t="shared" si="14"/>
        <v>0</v>
      </c>
      <c r="S42" s="273">
        <f t="shared" si="14"/>
        <v>0</v>
      </c>
      <c r="T42" s="274">
        <f t="shared" si="14"/>
        <v>0</v>
      </c>
      <c r="U42" s="274">
        <f t="shared" si="14"/>
        <v>0</v>
      </c>
      <c r="V42" s="274">
        <f t="shared" si="14"/>
        <v>0</v>
      </c>
      <c r="W42" s="274">
        <f t="shared" si="14"/>
        <v>0</v>
      </c>
      <c r="X42" s="274">
        <f t="shared" si="14"/>
        <v>0</v>
      </c>
      <c r="Y42" s="274">
        <f t="shared" si="14"/>
        <v>0</v>
      </c>
      <c r="Z42" s="274">
        <f t="shared" si="14"/>
        <v>0</v>
      </c>
      <c r="AA42" s="274">
        <f t="shared" si="14"/>
        <v>0</v>
      </c>
      <c r="AB42" s="274">
        <f t="shared" si="14"/>
        <v>0</v>
      </c>
      <c r="AC42" s="274">
        <f t="shared" si="14"/>
        <v>0</v>
      </c>
      <c r="AD42" s="275">
        <f t="shared" si="14"/>
        <v>0</v>
      </c>
      <c r="AE42" s="276">
        <f t="shared" si="14"/>
        <v>0</v>
      </c>
      <c r="AF42" s="276">
        <f t="shared" si="14"/>
        <v>0</v>
      </c>
      <c r="AG42" s="276">
        <f t="shared" si="14"/>
        <v>0</v>
      </c>
      <c r="AH42" s="276">
        <f t="shared" si="14"/>
        <v>0</v>
      </c>
      <c r="AI42" s="276">
        <f t="shared" si="14"/>
        <v>0</v>
      </c>
      <c r="AJ42" s="276">
        <f t="shared" si="14"/>
        <v>0</v>
      </c>
      <c r="AK42" s="276">
        <f t="shared" si="14"/>
        <v>0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0.71791000000000005</v>
      </c>
      <c r="H43" s="259">
        <v>0.57098000000000004</v>
      </c>
      <c r="I43" s="259">
        <v>0.74212999999999996</v>
      </c>
      <c r="J43" s="259">
        <v>0.70467000000000002</v>
      </c>
      <c r="K43" s="259">
        <v>0.77310999999999996</v>
      </c>
      <c r="L43" s="259">
        <v>0.72955000000000003</v>
      </c>
      <c r="M43" s="259">
        <v>0.59662999999999999</v>
      </c>
      <c r="N43" s="259">
        <v>0.61326000000000003</v>
      </c>
      <c r="O43" s="259">
        <v>0.57567999999999997</v>
      </c>
      <c r="P43" s="259">
        <v>0.64439999999999997</v>
      </c>
      <c r="Q43" s="259">
        <v>0.60719000000000001</v>
      </c>
      <c r="R43" s="259">
        <v>0.77509000000000006</v>
      </c>
      <c r="S43" s="176">
        <f>IFERROR(SUM($G$43:G43)/COUNT($G$43:G43),0)</f>
        <v>0.71791000000000005</v>
      </c>
      <c r="T43" s="176">
        <f>IFERROR(SUM($G$43:H43)/COUNT($G$43:H43),0)</f>
        <v>0.64444500000000005</v>
      </c>
      <c r="U43" s="176">
        <f>IFERROR(SUM($G$43:I43)/COUNT($G$43:I43),0)</f>
        <v>0.67700666666666665</v>
      </c>
      <c r="V43" s="176">
        <f>IFERROR(SUM($G$43:J43)/COUNT($G$43:J43),0)</f>
        <v>0.68392249999999999</v>
      </c>
      <c r="W43" s="176">
        <f>IFERROR(SUM($G$43:K43)/COUNT($G$43:K43),0)</f>
        <v>0.70175999999999994</v>
      </c>
      <c r="X43" s="176">
        <f>IFERROR(SUM($G$43:L43)/COUNT($G$43:L43),0)</f>
        <v>0.70639166666666664</v>
      </c>
      <c r="Y43" s="176">
        <f>IFERROR(SUM($G$43:M43)/COUNT($G$43:M43),0)</f>
        <v>0.69071142857142853</v>
      </c>
      <c r="Z43" s="176">
        <f>IFERROR(SUM($G$43:N43)/COUNT($G$43:N43),0)</f>
        <v>0.68103000000000002</v>
      </c>
      <c r="AA43" s="176">
        <f>IFERROR(SUM($G$43:O43)/COUNT($G$43:O43),0)</f>
        <v>0.6693244444444445</v>
      </c>
      <c r="AB43" s="176">
        <f>IFERROR(SUM($G$43:P43)/COUNT($G$43:P43),0)</f>
        <v>0.66683200000000009</v>
      </c>
      <c r="AC43" s="176">
        <f>IFERROR(SUM($G$43:Q43)/COUNT($G$43:Q43),0)</f>
        <v>0.66141000000000005</v>
      </c>
      <c r="AD43" s="176">
        <f>IFERROR(SUM($G$43:R43)/COUNT($G$43:R43),0)</f>
        <v>0.67088333333333339</v>
      </c>
      <c r="AE43" s="244">
        <f>IFERROR(SUM($G$43:I43)/COUNT($G$43:I43),0)</f>
        <v>0.67700666666666665</v>
      </c>
      <c r="AF43" s="244">
        <f>IFERROR(SUM($J$43:L43)/COUNT($J$43:L43),0)</f>
        <v>0.73577666666666675</v>
      </c>
      <c r="AG43" s="244">
        <f>IFERROR(SUM($M$43:O43)/COUNT($M$43:O43),0)</f>
        <v>0.59519</v>
      </c>
      <c r="AH43" s="244">
        <f>IFERROR(SUM($P$43:R43)/COUNT($P$43:R43),0)</f>
        <v>0.67555999999999994</v>
      </c>
      <c r="AI43" s="244">
        <f>IFERROR(SUM($G$43:L43)/COUNT($G$43:L43),0)</f>
        <v>0.70639166666666664</v>
      </c>
      <c r="AJ43" s="244">
        <f>IFERROR(SUM($M$43:R43)/COUNT($M$43:R43),0)</f>
        <v>0.63537500000000002</v>
      </c>
      <c r="AK43" s="244">
        <f>IFERROR(SUM($G$43:R43)/COUNT($G$43:R43),0)</f>
        <v>0.67088333333333339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15">IFERROR(G$41*100*12/G$43,0)</f>
        <v>-22975.008009360507</v>
      </c>
      <c r="H44" s="272">
        <f t="shared" si="15"/>
        <v>-28466.825457984516</v>
      </c>
      <c r="I44" s="272">
        <f t="shared" si="15"/>
        <v>-24336.474741622093</v>
      </c>
      <c r="J44" s="272">
        <f t="shared" si="15"/>
        <v>-23066.099025075568</v>
      </c>
      <c r="K44" s="272">
        <f t="shared" si="15"/>
        <v>-22858.672116516405</v>
      </c>
      <c r="L44" s="272">
        <f t="shared" si="15"/>
        <v>-24756.120896443015</v>
      </c>
      <c r="M44" s="272">
        <f t="shared" si="15"/>
        <v>-27648.291235774264</v>
      </c>
      <c r="N44" s="272">
        <f t="shared" si="15"/>
        <v>-28216.436747872023</v>
      </c>
      <c r="O44" s="272">
        <f t="shared" si="15"/>
        <v>-17469.476097832132</v>
      </c>
      <c r="P44" s="272">
        <f t="shared" si="15"/>
        <v>-33764.729981378026</v>
      </c>
      <c r="Q44" s="272">
        <f t="shared" si="15"/>
        <v>-26769.195803619958</v>
      </c>
      <c r="R44" s="272">
        <f t="shared" si="15"/>
        <v>-31605.289708291937</v>
      </c>
      <c r="S44" s="274">
        <f>IFERROR(S$41*100*(12/1)/S$43,0)</f>
        <v>-22975.008009360507</v>
      </c>
      <c r="T44" s="274">
        <f>IFERROR(T$41*100*(12/2)/T$43,0)</f>
        <v>-25407.890510439214</v>
      </c>
      <c r="U44" s="274">
        <f>IFERROR(U$41*100*(12/3)/U$43,0)</f>
        <v>-25016.397672105642</v>
      </c>
      <c r="V44" s="274">
        <f>IFERROR(V$41*100*(12/4)/V$43,0)</f>
        <v>-24514.031926131982</v>
      </c>
      <c r="W44" s="274">
        <f>IFERROR(W$41*100*(12/5)/W$43,0)</f>
        <v>-24149.298905608757</v>
      </c>
      <c r="X44" s="274">
        <f>IFERROR(X$41*100*(12/6)/X$43,0)</f>
        <v>-24253.751577854593</v>
      </c>
      <c r="Y44" s="274">
        <f>IFERROR(Y$41*100*(12/7)/Y$43,0)</f>
        <v>-24672.633185659506</v>
      </c>
      <c r="Z44" s="274">
        <f>IFERROR(Z$41*100*(12/8)/Z$43,0)</f>
        <v>-25071.527686005022</v>
      </c>
      <c r="AA44" s="274">
        <f>IFERROR(AA$41*100*(12/9)/AA$43,0)</f>
        <v>-24345.032470550734</v>
      </c>
      <c r="AB44" s="274">
        <f>IFERROR(AB$41*100*(12/10)/AB$43,0)</f>
        <v>-25255.314681958869</v>
      </c>
      <c r="AC44" s="274">
        <f>IFERROR(AC$41*100*(12/11)/AC$43,0)</f>
        <v>-25381.658193033891</v>
      </c>
      <c r="AD44" s="274">
        <f>IFERROR(AD$41*100*(12/12)/AD$43,0)</f>
        <v>-25980.852607259087</v>
      </c>
      <c r="AE44" s="276">
        <f>IFERROR(AE$41*100*(12/3)/AE$43,0)</f>
        <v>-25016.397672105642</v>
      </c>
      <c r="AF44" s="276">
        <f>IFERROR(AF$41*100*(12/3)/AF$43,0)</f>
        <v>-23552.021673243235</v>
      </c>
      <c r="AG44" s="276">
        <f>IFERROR(AG$41*100*(12/3)/AG$43,0)</f>
        <v>-24561.702985601238</v>
      </c>
      <c r="AH44" s="276">
        <f>IFERROR(AH$41*100*(12/3)/AH$43,0)</f>
        <v>-30843.016164367356</v>
      </c>
      <c r="AI44" s="276">
        <f>IFERROR(AI$41*100*(12/6)/AI$43,0)</f>
        <v>-24253.751577854593</v>
      </c>
      <c r="AJ44" s="276">
        <f>IFERROR(AJ$41*100*(12/6)/AJ$43,0)</f>
        <v>-27900.993901239432</v>
      </c>
      <c r="AK44" s="276">
        <f>IFERROR(AK$41*100*(12/12)/AK$43,0)</f>
        <v>-25980.852607259087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381063.38708999997</v>
      </c>
      <c r="H45" s="278">
        <v>381063.39176000003</v>
      </c>
      <c r="I45" s="278">
        <v>381065.06533999997</v>
      </c>
      <c r="J45" s="278">
        <v>381044.31453999999</v>
      </c>
      <c r="K45" s="278">
        <v>381024.96797</v>
      </c>
      <c r="L45" s="278">
        <v>381025.76763999998</v>
      </c>
      <c r="M45" s="278">
        <v>381004.85976999998</v>
      </c>
      <c r="N45" s="278">
        <v>381005.87552</v>
      </c>
      <c r="O45" s="278">
        <v>380994.48194000003</v>
      </c>
      <c r="P45" s="278">
        <v>380973.39451999997</v>
      </c>
      <c r="Q45" s="278">
        <v>380974.35022000002</v>
      </c>
      <c r="R45" s="278">
        <v>380976.13579999999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 t="shared" ref="G46:R46" si="16">IFERROR(G$41*100*12/G$45,0)</f>
        <v>-4.3284105896283426E-2</v>
      </c>
      <c r="H46" s="272">
        <f t="shared" si="16"/>
        <v>-4.2654288896470612E-2</v>
      </c>
      <c r="I46" s="272">
        <f t="shared" si="16"/>
        <v>-4.7395654030593121E-2</v>
      </c>
      <c r="J46" s="272">
        <f t="shared" si="16"/>
        <v>-4.2656424409906121E-2</v>
      </c>
      <c r="K46" s="272">
        <f t="shared" si="16"/>
        <v>-4.6380866047055012E-2</v>
      </c>
      <c r="L46" s="272">
        <f t="shared" si="16"/>
        <v>-4.7400542256932604E-2</v>
      </c>
      <c r="M46" s="272">
        <f t="shared" si="16"/>
        <v>-4.3295510744818237E-2</v>
      </c>
      <c r="N46" s="272">
        <f t="shared" si="16"/>
        <v>-4.5416653946302898E-2</v>
      </c>
      <c r="O46" s="272">
        <f t="shared" si="16"/>
        <v>-2.6396256315291664E-2</v>
      </c>
      <c r="P46" s="272">
        <f t="shared" si="16"/>
        <v>-5.7111578690195827E-2</v>
      </c>
      <c r="Q46" s="272">
        <f t="shared" si="16"/>
        <v>-4.2664258080928184E-2</v>
      </c>
      <c r="R46" s="272">
        <f t="shared" si="16"/>
        <v>-6.4300468449446646E-2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-13.74499</v>
      </c>
      <c r="H47" s="259">
        <f t="shared" ref="H47:R47" si="17">H41</f>
        <v>-13.54499</v>
      </c>
      <c r="I47" s="259">
        <f t="shared" si="17"/>
        <v>-15.050690000000001</v>
      </c>
      <c r="J47" s="259">
        <f t="shared" si="17"/>
        <v>-13.54499</v>
      </c>
      <c r="K47" s="259">
        <f t="shared" si="17"/>
        <v>-14.726889999999999</v>
      </c>
      <c r="L47" s="259">
        <f t="shared" si="17"/>
        <v>-15.050690000000001</v>
      </c>
      <c r="M47" s="259">
        <f t="shared" si="17"/>
        <v>-13.746499999999999</v>
      </c>
      <c r="N47" s="259">
        <f t="shared" si="17"/>
        <v>-14.42001</v>
      </c>
      <c r="O47" s="259">
        <f t="shared" si="17"/>
        <v>-8.3806900000000013</v>
      </c>
      <c r="P47" s="259">
        <f t="shared" si="17"/>
        <v>-18.13166</v>
      </c>
      <c r="Q47" s="259">
        <f t="shared" si="17"/>
        <v>-13.54499</v>
      </c>
      <c r="R47" s="259">
        <f t="shared" si="17"/>
        <v>-20.41412</v>
      </c>
      <c r="S47" s="176">
        <f>G47</f>
        <v>-13.74499</v>
      </c>
      <c r="T47" s="177">
        <f>SUM($G47:H47)</f>
        <v>-27.28998</v>
      </c>
      <c r="U47" s="177">
        <f>SUM($G47:I47)</f>
        <v>-42.340670000000003</v>
      </c>
      <c r="V47" s="177">
        <f>SUM($G47:J47)</f>
        <v>-55.885660000000001</v>
      </c>
      <c r="W47" s="177">
        <f>SUM($G47:K47)</f>
        <v>-70.612549999999999</v>
      </c>
      <c r="X47" s="177">
        <f>SUM($G47:L47)</f>
        <v>-85.663240000000002</v>
      </c>
      <c r="Y47" s="177">
        <f>SUM($G47:M47)</f>
        <v>-99.409739999999999</v>
      </c>
      <c r="Z47" s="177">
        <f>SUM($G47:N47)</f>
        <v>-113.82975</v>
      </c>
      <c r="AA47" s="177">
        <f>SUM($G47:O47)</f>
        <v>-122.21044000000001</v>
      </c>
      <c r="AB47" s="177">
        <f>SUM($G47:P47)</f>
        <v>-140.34210000000002</v>
      </c>
      <c r="AC47" s="177">
        <f>SUM($G47:Q47)</f>
        <v>-153.88709000000003</v>
      </c>
      <c r="AD47" s="178">
        <f>SUM($G47:R47)</f>
        <v>-174.30121000000003</v>
      </c>
      <c r="AE47" s="260">
        <f>U47</f>
        <v>-42.340670000000003</v>
      </c>
      <c r="AF47" s="260">
        <f>X47-AE47</f>
        <v>-43.322569999999999</v>
      </c>
      <c r="AG47" s="260">
        <f>AA47-AF47-AE47</f>
        <v>-36.547200000000004</v>
      </c>
      <c r="AH47" s="260">
        <f>AD47-AG47-AF47-AE47</f>
        <v>-52.09077000000002</v>
      </c>
      <c r="AI47" s="260">
        <f>$AE47+$AF47</f>
        <v>-85.663240000000002</v>
      </c>
      <c r="AJ47" s="260">
        <f>$AG47+$AH47</f>
        <v>-88.637970000000024</v>
      </c>
      <c r="AK47" s="260">
        <f>$AI47+$AJ47</f>
        <v>-174.30121000000003</v>
      </c>
      <c r="AL47" s="173">
        <f>SUM(G47:R47)-AK47</f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18">IF(G11=0,0,G35*100/G11)</f>
        <v>0</v>
      </c>
      <c r="H48" s="272">
        <f t="shared" si="18"/>
        <v>0</v>
      </c>
      <c r="I48" s="272">
        <f t="shared" si="18"/>
        <v>0</v>
      </c>
      <c r="J48" s="272">
        <f t="shared" si="18"/>
        <v>0</v>
      </c>
      <c r="K48" s="272">
        <f t="shared" si="18"/>
        <v>0</v>
      </c>
      <c r="L48" s="272">
        <f t="shared" si="18"/>
        <v>0</v>
      </c>
      <c r="M48" s="272">
        <f t="shared" si="18"/>
        <v>0</v>
      </c>
      <c r="N48" s="272">
        <f t="shared" si="18"/>
        <v>0</v>
      </c>
      <c r="O48" s="272">
        <f t="shared" si="18"/>
        <v>0</v>
      </c>
      <c r="P48" s="272">
        <f t="shared" si="18"/>
        <v>0</v>
      </c>
      <c r="Q48" s="272">
        <f t="shared" si="18"/>
        <v>0</v>
      </c>
      <c r="R48" s="272">
        <f t="shared" si="18"/>
        <v>0</v>
      </c>
      <c r="S48" s="273">
        <f t="shared" si="18"/>
        <v>0</v>
      </c>
      <c r="T48" s="274">
        <f t="shared" si="18"/>
        <v>0</v>
      </c>
      <c r="U48" s="274">
        <f t="shared" si="18"/>
        <v>0</v>
      </c>
      <c r="V48" s="274">
        <f t="shared" si="18"/>
        <v>0</v>
      </c>
      <c r="W48" s="274">
        <f t="shared" si="18"/>
        <v>0</v>
      </c>
      <c r="X48" s="274">
        <f t="shared" si="18"/>
        <v>0</v>
      </c>
      <c r="Y48" s="274">
        <f t="shared" si="18"/>
        <v>0</v>
      </c>
      <c r="Z48" s="274">
        <f t="shared" si="18"/>
        <v>0</v>
      </c>
      <c r="AA48" s="274">
        <f t="shared" si="18"/>
        <v>0</v>
      </c>
      <c r="AB48" s="274">
        <f t="shared" si="18"/>
        <v>0</v>
      </c>
      <c r="AC48" s="274">
        <f t="shared" si="18"/>
        <v>0</v>
      </c>
      <c r="AD48" s="275">
        <f t="shared" si="18"/>
        <v>0</v>
      </c>
      <c r="AE48" s="276">
        <f t="shared" si="18"/>
        <v>0</v>
      </c>
      <c r="AF48" s="276">
        <f t="shared" si="18"/>
        <v>0</v>
      </c>
      <c r="AG48" s="276">
        <f t="shared" si="18"/>
        <v>0</v>
      </c>
      <c r="AH48" s="276">
        <f t="shared" si="18"/>
        <v>0</v>
      </c>
      <c r="AI48" s="276">
        <f t="shared" si="18"/>
        <v>0</v>
      </c>
      <c r="AJ48" s="276">
        <f t="shared" si="18"/>
        <v>0</v>
      </c>
      <c r="AK48" s="276">
        <f t="shared" si="18"/>
        <v>0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-12.062189999999999</v>
      </c>
      <c r="H49" s="278">
        <f t="shared" ref="H49:R49" si="19">H250</f>
        <v>-12.03356</v>
      </c>
      <c r="I49" s="278">
        <f t="shared" si="19"/>
        <v>-13.377110000000002</v>
      </c>
      <c r="J49" s="278">
        <f t="shared" si="19"/>
        <v>-11.92539</v>
      </c>
      <c r="K49" s="278">
        <f t="shared" si="19"/>
        <v>-13.058159999999999</v>
      </c>
      <c r="L49" s="278">
        <f t="shared" si="19"/>
        <v>-13.439120000000001</v>
      </c>
      <c r="M49" s="278">
        <f t="shared" si="19"/>
        <v>-12.082460000000001</v>
      </c>
      <c r="N49" s="278">
        <f t="shared" si="19"/>
        <v>-12.75896</v>
      </c>
      <c r="O49" s="278">
        <f t="shared" si="19"/>
        <v>-6.7742700000000013</v>
      </c>
      <c r="P49" s="278">
        <f t="shared" si="19"/>
        <v>-16.473680000000002</v>
      </c>
      <c r="Q49" s="278">
        <f t="shared" si="19"/>
        <v>-11.943989999999999</v>
      </c>
      <c r="R49" s="278">
        <f t="shared" si="19"/>
        <v>-18.428540000000002</v>
      </c>
      <c r="S49" s="176">
        <f t="shared" ref="S49:S50" si="20">G49</f>
        <v>-12.062189999999999</v>
      </c>
      <c r="T49" s="177">
        <f>SUM($G49:H49)</f>
        <v>-24.095749999999999</v>
      </c>
      <c r="U49" s="177">
        <f>SUM($G49:I49)</f>
        <v>-37.472859999999997</v>
      </c>
      <c r="V49" s="177">
        <f>SUM($G49:J49)</f>
        <v>-49.398249999999997</v>
      </c>
      <c r="W49" s="177">
        <f>SUM($G49:K49)</f>
        <v>-62.456409999999998</v>
      </c>
      <c r="X49" s="177">
        <f>SUM($G49:L49)</f>
        <v>-75.895529999999994</v>
      </c>
      <c r="Y49" s="177">
        <f>SUM($G49:M49)</f>
        <v>-87.977989999999991</v>
      </c>
      <c r="Z49" s="177">
        <f>SUM($G49:N49)</f>
        <v>-100.73694999999999</v>
      </c>
      <c r="AA49" s="177">
        <f>SUM($G49:O49)</f>
        <v>-107.51121999999999</v>
      </c>
      <c r="AB49" s="177">
        <f>SUM($G49:P49)</f>
        <v>-123.9849</v>
      </c>
      <c r="AC49" s="177">
        <f>SUM($G49:Q49)</f>
        <v>-135.92889</v>
      </c>
      <c r="AD49" s="178">
        <f>SUM($G49:R49)</f>
        <v>-154.35742999999999</v>
      </c>
      <c r="AE49" s="260">
        <f t="shared" ref="AE49:AE50" si="21">U49</f>
        <v>-37.472859999999997</v>
      </c>
      <c r="AF49" s="260">
        <f t="shared" ref="AF49:AF50" si="22">X49-AE49</f>
        <v>-38.422669999999997</v>
      </c>
      <c r="AG49" s="260">
        <f t="shared" ref="AG49:AG50" si="23">AA49-AF49-AE49</f>
        <v>-31.615690000000001</v>
      </c>
      <c r="AH49" s="260">
        <f t="shared" ref="AH49:AH50" si="24">AD49-AG49-AF49-AE49</f>
        <v>-46.846209999999999</v>
      </c>
      <c r="AI49" s="260">
        <f t="shared" ref="AI49:AI50" si="25">$AE49+$AF49</f>
        <v>-75.895529999999994</v>
      </c>
      <c r="AJ49" s="260">
        <f t="shared" ref="AJ49:AJ50" si="26">$AG49+$AH49</f>
        <v>-78.4619</v>
      </c>
      <c r="AK49" s="260">
        <f t="shared" ref="AK49:AK50" si="27">$AI49+$AJ49</f>
        <v>-154.35742999999999</v>
      </c>
      <c r="AL49" s="173">
        <f t="shared" ref="AL49:AL50" si="28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-12.062189999999999</v>
      </c>
      <c r="H50" s="278">
        <f t="shared" ref="H50:R50" si="29">H328</f>
        <v>-12.03356</v>
      </c>
      <c r="I50" s="278">
        <f t="shared" si="29"/>
        <v>-13.377110000000002</v>
      </c>
      <c r="J50" s="278">
        <f t="shared" si="29"/>
        <v>-11.92539</v>
      </c>
      <c r="K50" s="278">
        <f t="shared" si="29"/>
        <v>-13.058159999999999</v>
      </c>
      <c r="L50" s="278">
        <f t="shared" si="29"/>
        <v>-13.439120000000001</v>
      </c>
      <c r="M50" s="278">
        <f t="shared" si="29"/>
        <v>-12.082460000000001</v>
      </c>
      <c r="N50" s="278">
        <f t="shared" si="29"/>
        <v>-12.75896</v>
      </c>
      <c r="O50" s="278">
        <f t="shared" si="29"/>
        <v>-6.7742700000000013</v>
      </c>
      <c r="P50" s="278">
        <f t="shared" si="29"/>
        <v>-16.473680000000002</v>
      </c>
      <c r="Q50" s="278">
        <f t="shared" si="29"/>
        <v>-11.943989999999999</v>
      </c>
      <c r="R50" s="278">
        <f t="shared" si="29"/>
        <v>-18.428540000000002</v>
      </c>
      <c r="S50" s="176">
        <f t="shared" si="20"/>
        <v>-12.062189999999999</v>
      </c>
      <c r="T50" s="177">
        <f>SUM($G50:H50)</f>
        <v>-24.095749999999999</v>
      </c>
      <c r="U50" s="177">
        <f>SUM($G50:I50)</f>
        <v>-37.472859999999997</v>
      </c>
      <c r="V50" s="177">
        <f>SUM($G50:J50)</f>
        <v>-49.398249999999997</v>
      </c>
      <c r="W50" s="177">
        <f>SUM($G50:K50)</f>
        <v>-62.456409999999998</v>
      </c>
      <c r="X50" s="177">
        <f>SUM($G50:L50)</f>
        <v>-75.895529999999994</v>
      </c>
      <c r="Y50" s="177">
        <f>SUM($G50:M50)</f>
        <v>-87.977989999999991</v>
      </c>
      <c r="Z50" s="177">
        <f>SUM($G50:N50)</f>
        <v>-100.73694999999999</v>
      </c>
      <c r="AA50" s="177">
        <f>SUM($G50:O50)</f>
        <v>-107.51121999999999</v>
      </c>
      <c r="AB50" s="177">
        <f>SUM($G50:P50)</f>
        <v>-123.9849</v>
      </c>
      <c r="AC50" s="177">
        <f>SUM($G50:Q50)</f>
        <v>-135.92889</v>
      </c>
      <c r="AD50" s="178">
        <f>SUM($G50:R50)</f>
        <v>-154.35742999999999</v>
      </c>
      <c r="AE50" s="260">
        <f t="shared" si="21"/>
        <v>-37.472859999999997</v>
      </c>
      <c r="AF50" s="260">
        <f t="shared" si="22"/>
        <v>-38.422669999999997</v>
      </c>
      <c r="AG50" s="260">
        <f t="shared" si="23"/>
        <v>-31.615690000000001</v>
      </c>
      <c r="AH50" s="260">
        <f t="shared" si="24"/>
        <v>-46.846209999999999</v>
      </c>
      <c r="AI50" s="260">
        <f t="shared" si="25"/>
        <v>-75.895529999999994</v>
      </c>
      <c r="AJ50" s="260">
        <f t="shared" si="26"/>
        <v>-78.4619</v>
      </c>
      <c r="AK50" s="260">
        <f t="shared" si="27"/>
        <v>-154.35742999999999</v>
      </c>
      <c r="AL50" s="173">
        <f t="shared" si="28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 t="shared" ref="G51:AK51" si="30">-SUM(G$74,G$76,G$77)</f>
        <v>0</v>
      </c>
      <c r="H51" s="262">
        <f t="shared" si="30"/>
        <v>0</v>
      </c>
      <c r="I51" s="262">
        <f t="shared" si="30"/>
        <v>0</v>
      </c>
      <c r="J51" s="262">
        <f t="shared" si="30"/>
        <v>0</v>
      </c>
      <c r="K51" s="262">
        <f t="shared" si="30"/>
        <v>0</v>
      </c>
      <c r="L51" s="262">
        <f t="shared" si="30"/>
        <v>0</v>
      </c>
      <c r="M51" s="262">
        <f t="shared" si="30"/>
        <v>0</v>
      </c>
      <c r="N51" s="262">
        <f t="shared" si="30"/>
        <v>0</v>
      </c>
      <c r="O51" s="262">
        <f t="shared" si="30"/>
        <v>0</v>
      </c>
      <c r="P51" s="262">
        <f t="shared" si="30"/>
        <v>0</v>
      </c>
      <c r="Q51" s="262">
        <f t="shared" si="30"/>
        <v>0</v>
      </c>
      <c r="R51" s="262">
        <f t="shared" si="30"/>
        <v>0</v>
      </c>
      <c r="S51" s="200">
        <f t="shared" si="30"/>
        <v>0</v>
      </c>
      <c r="T51" s="201">
        <f t="shared" si="30"/>
        <v>0</v>
      </c>
      <c r="U51" s="201">
        <f t="shared" si="30"/>
        <v>0</v>
      </c>
      <c r="V51" s="201">
        <f t="shared" si="30"/>
        <v>0</v>
      </c>
      <c r="W51" s="201">
        <f t="shared" si="30"/>
        <v>0</v>
      </c>
      <c r="X51" s="201">
        <f t="shared" si="30"/>
        <v>0</v>
      </c>
      <c r="Y51" s="201">
        <f t="shared" si="30"/>
        <v>0</v>
      </c>
      <c r="Z51" s="201">
        <f t="shared" si="30"/>
        <v>0</v>
      </c>
      <c r="AA51" s="201">
        <f t="shared" si="30"/>
        <v>0</v>
      </c>
      <c r="AB51" s="201">
        <f t="shared" si="30"/>
        <v>0</v>
      </c>
      <c r="AC51" s="201">
        <f t="shared" si="30"/>
        <v>0</v>
      </c>
      <c r="AD51" s="218">
        <f t="shared" si="30"/>
        <v>0</v>
      </c>
      <c r="AE51" s="260">
        <f t="shared" si="30"/>
        <v>0</v>
      </c>
      <c r="AF51" s="260">
        <f t="shared" si="30"/>
        <v>0</v>
      </c>
      <c r="AG51" s="260">
        <f t="shared" si="30"/>
        <v>0</v>
      </c>
      <c r="AH51" s="260">
        <f t="shared" si="30"/>
        <v>0</v>
      </c>
      <c r="AI51" s="260">
        <f t="shared" si="30"/>
        <v>0</v>
      </c>
      <c r="AJ51" s="260">
        <f t="shared" si="30"/>
        <v>0</v>
      </c>
      <c r="AK51" s="260">
        <f t="shared" si="30"/>
        <v>0</v>
      </c>
    </row>
    <row r="52" spans="1:38" ht="24.75" customHeight="1">
      <c r="A52" s="1"/>
      <c r="B52" s="443"/>
      <c r="C52" s="121"/>
      <c r="D52" s="2"/>
      <c r="E52" s="2"/>
      <c r="F52" s="2"/>
      <c r="G52" s="219">
        <v>0</v>
      </c>
      <c r="H52" s="219">
        <v>0</v>
      </c>
      <c r="I52" s="219">
        <v>0</v>
      </c>
      <c r="J52" s="219">
        <v>0</v>
      </c>
      <c r="K52" s="219">
        <v>0</v>
      </c>
      <c r="L52" s="219">
        <v>0</v>
      </c>
      <c r="M52" s="219">
        <v>0</v>
      </c>
      <c r="N52" s="219">
        <v>0</v>
      </c>
      <c r="O52" s="219">
        <v>0</v>
      </c>
      <c r="P52" s="219">
        <v>0</v>
      </c>
      <c r="Q52" s="219">
        <v>0</v>
      </c>
      <c r="R52" s="219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219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80" customFormat="1" ht="24.75" hidden="1" customHeight="1" outlineLevel="1">
      <c r="A55" s="1"/>
      <c r="B55" s="443"/>
      <c r="C55" s="279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80" customFormat="1" ht="24.75" hidden="1" customHeight="1" outlineLevel="1">
      <c r="A56" s="1"/>
      <c r="B56" s="443"/>
      <c r="C56" s="279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80" customFormat="1" ht="24.75" hidden="1" customHeight="1" outlineLevel="1">
      <c r="A57" s="1"/>
      <c r="B57" s="443"/>
      <c r="C57" s="279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80" customFormat="1" ht="24.75" hidden="1" customHeight="1" outlineLevel="1">
      <c r="A58" s="1"/>
      <c r="B58" s="443"/>
      <c r="C58" s="279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80" customFormat="1" ht="24.75" hidden="1" customHeight="1" outlineLevel="1">
      <c r="A59" s="1"/>
      <c r="B59" s="443"/>
      <c r="C59" s="279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80" customFormat="1" ht="24.75" hidden="1" customHeight="1" outlineLevel="1">
      <c r="A60" s="1"/>
      <c r="B60" s="443"/>
      <c r="C60" s="279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SCGP-T Plastics Company Limited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31">C6</f>
        <v>Gross Sales @ Current List Price</v>
      </c>
      <c r="D66" s="34"/>
      <c r="E66" s="34"/>
      <c r="F66" s="35"/>
      <c r="G66" s="284">
        <f t="shared" ref="G66:AK66" si="32">IFERROR(G6*1000/G$36,0)</f>
        <v>0</v>
      </c>
      <c r="H66" s="285">
        <f t="shared" si="32"/>
        <v>0</v>
      </c>
      <c r="I66" s="285">
        <f t="shared" si="32"/>
        <v>0</v>
      </c>
      <c r="J66" s="285">
        <f t="shared" si="32"/>
        <v>0</v>
      </c>
      <c r="K66" s="285">
        <f t="shared" si="32"/>
        <v>0</v>
      </c>
      <c r="L66" s="285">
        <f t="shared" si="32"/>
        <v>0</v>
      </c>
      <c r="M66" s="285">
        <f t="shared" si="32"/>
        <v>0</v>
      </c>
      <c r="N66" s="285">
        <f t="shared" si="32"/>
        <v>0</v>
      </c>
      <c r="O66" s="285">
        <f t="shared" si="32"/>
        <v>0</v>
      </c>
      <c r="P66" s="285">
        <f t="shared" si="32"/>
        <v>0</v>
      </c>
      <c r="Q66" s="285">
        <f t="shared" si="32"/>
        <v>0</v>
      </c>
      <c r="R66" s="285">
        <f t="shared" si="32"/>
        <v>0</v>
      </c>
      <c r="S66" s="286">
        <f t="shared" si="32"/>
        <v>0</v>
      </c>
      <c r="T66" s="287">
        <f t="shared" si="32"/>
        <v>0</v>
      </c>
      <c r="U66" s="287">
        <f t="shared" si="32"/>
        <v>0</v>
      </c>
      <c r="V66" s="287">
        <f t="shared" si="32"/>
        <v>0</v>
      </c>
      <c r="W66" s="287">
        <f t="shared" si="32"/>
        <v>0</v>
      </c>
      <c r="X66" s="287">
        <f t="shared" si="32"/>
        <v>0</v>
      </c>
      <c r="Y66" s="287">
        <f t="shared" si="32"/>
        <v>0</v>
      </c>
      <c r="Z66" s="287">
        <f t="shared" si="32"/>
        <v>0</v>
      </c>
      <c r="AA66" s="287">
        <f t="shared" si="32"/>
        <v>0</v>
      </c>
      <c r="AB66" s="287">
        <f t="shared" si="32"/>
        <v>0</v>
      </c>
      <c r="AC66" s="287">
        <f t="shared" si="32"/>
        <v>0</v>
      </c>
      <c r="AD66" s="288">
        <f t="shared" si="32"/>
        <v>0</v>
      </c>
      <c r="AE66" s="289">
        <f t="shared" si="32"/>
        <v>0</v>
      </c>
      <c r="AF66" s="289">
        <f t="shared" si="32"/>
        <v>0</v>
      </c>
      <c r="AG66" s="289">
        <f t="shared" si="32"/>
        <v>0</v>
      </c>
      <c r="AH66" s="289">
        <f t="shared" si="32"/>
        <v>0</v>
      </c>
      <c r="AI66" s="289">
        <f t="shared" si="32"/>
        <v>0</v>
      </c>
      <c r="AJ66" s="289">
        <f t="shared" si="32"/>
        <v>0</v>
      </c>
      <c r="AK66" s="289">
        <f t="shared" si="32"/>
        <v>0</v>
      </c>
    </row>
    <row r="67" spans="1:37" ht="24" customHeight="1">
      <c r="A67" s="166" t="s">
        <v>132</v>
      </c>
      <c r="B67" s="444" t="s">
        <v>132</v>
      </c>
      <c r="C67" s="33" t="str">
        <f t="shared" si="31"/>
        <v>Normal Sales Discounts</v>
      </c>
      <c r="D67" s="34"/>
      <c r="E67" s="34"/>
      <c r="F67" s="35"/>
      <c r="G67" s="284">
        <f t="shared" ref="G67:AK67" si="33">IFERROR(G7*1000/G$36,0)</f>
        <v>0</v>
      </c>
      <c r="H67" s="285">
        <f t="shared" si="33"/>
        <v>0</v>
      </c>
      <c r="I67" s="285">
        <f t="shared" si="33"/>
        <v>0</v>
      </c>
      <c r="J67" s="285">
        <f t="shared" si="33"/>
        <v>0</v>
      </c>
      <c r="K67" s="285">
        <f t="shared" si="33"/>
        <v>0</v>
      </c>
      <c r="L67" s="285">
        <f t="shared" si="33"/>
        <v>0</v>
      </c>
      <c r="M67" s="285">
        <f t="shared" si="33"/>
        <v>0</v>
      </c>
      <c r="N67" s="285">
        <f t="shared" si="33"/>
        <v>0</v>
      </c>
      <c r="O67" s="285">
        <f t="shared" si="33"/>
        <v>0</v>
      </c>
      <c r="P67" s="285">
        <f t="shared" si="33"/>
        <v>0</v>
      </c>
      <c r="Q67" s="285">
        <f t="shared" si="33"/>
        <v>0</v>
      </c>
      <c r="R67" s="285">
        <f t="shared" si="33"/>
        <v>0</v>
      </c>
      <c r="S67" s="286">
        <f t="shared" si="33"/>
        <v>0</v>
      </c>
      <c r="T67" s="287">
        <f t="shared" si="33"/>
        <v>0</v>
      </c>
      <c r="U67" s="287">
        <f t="shared" si="33"/>
        <v>0</v>
      </c>
      <c r="V67" s="287">
        <f t="shared" si="33"/>
        <v>0</v>
      </c>
      <c r="W67" s="287">
        <f t="shared" si="33"/>
        <v>0</v>
      </c>
      <c r="X67" s="287">
        <f t="shared" si="33"/>
        <v>0</v>
      </c>
      <c r="Y67" s="287">
        <f t="shared" si="33"/>
        <v>0</v>
      </c>
      <c r="Z67" s="287">
        <f t="shared" si="33"/>
        <v>0</v>
      </c>
      <c r="AA67" s="287">
        <f t="shared" si="33"/>
        <v>0</v>
      </c>
      <c r="AB67" s="287">
        <f t="shared" si="33"/>
        <v>0</v>
      </c>
      <c r="AC67" s="287">
        <f t="shared" si="33"/>
        <v>0</v>
      </c>
      <c r="AD67" s="288">
        <f t="shared" si="33"/>
        <v>0</v>
      </c>
      <c r="AE67" s="289">
        <f t="shared" si="33"/>
        <v>0</v>
      </c>
      <c r="AF67" s="289">
        <f t="shared" si="33"/>
        <v>0</v>
      </c>
      <c r="AG67" s="289">
        <f t="shared" si="33"/>
        <v>0</v>
      </c>
      <c r="AH67" s="289">
        <f t="shared" si="33"/>
        <v>0</v>
      </c>
      <c r="AI67" s="289">
        <f t="shared" si="33"/>
        <v>0</v>
      </c>
      <c r="AJ67" s="289">
        <f t="shared" si="33"/>
        <v>0</v>
      </c>
      <c r="AK67" s="289">
        <f t="shared" si="33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31"/>
        <v>Special Sales Discounts</v>
      </c>
      <c r="D68" s="34"/>
      <c r="E68" s="34"/>
      <c r="F68" s="35"/>
      <c r="G68" s="284">
        <f t="shared" ref="G68:AK68" si="34">IFERROR(G8*1000/G$36,0)</f>
        <v>0</v>
      </c>
      <c r="H68" s="285">
        <f t="shared" si="34"/>
        <v>0</v>
      </c>
      <c r="I68" s="285">
        <f t="shared" si="34"/>
        <v>0</v>
      </c>
      <c r="J68" s="285">
        <f t="shared" si="34"/>
        <v>0</v>
      </c>
      <c r="K68" s="285">
        <f t="shared" si="34"/>
        <v>0</v>
      </c>
      <c r="L68" s="285">
        <f t="shared" si="34"/>
        <v>0</v>
      </c>
      <c r="M68" s="285">
        <f t="shared" si="34"/>
        <v>0</v>
      </c>
      <c r="N68" s="285">
        <f t="shared" si="34"/>
        <v>0</v>
      </c>
      <c r="O68" s="285">
        <f t="shared" si="34"/>
        <v>0</v>
      </c>
      <c r="P68" s="285">
        <f t="shared" si="34"/>
        <v>0</v>
      </c>
      <c r="Q68" s="285">
        <f t="shared" si="34"/>
        <v>0</v>
      </c>
      <c r="R68" s="285">
        <f t="shared" si="34"/>
        <v>0</v>
      </c>
      <c r="S68" s="286">
        <f t="shared" si="34"/>
        <v>0</v>
      </c>
      <c r="T68" s="287">
        <f t="shared" si="34"/>
        <v>0</v>
      </c>
      <c r="U68" s="287">
        <f t="shared" si="34"/>
        <v>0</v>
      </c>
      <c r="V68" s="287">
        <f t="shared" si="34"/>
        <v>0</v>
      </c>
      <c r="W68" s="287">
        <f t="shared" si="34"/>
        <v>0</v>
      </c>
      <c r="X68" s="287">
        <f t="shared" si="34"/>
        <v>0</v>
      </c>
      <c r="Y68" s="287">
        <f t="shared" si="34"/>
        <v>0</v>
      </c>
      <c r="Z68" s="287">
        <f t="shared" si="34"/>
        <v>0</v>
      </c>
      <c r="AA68" s="287">
        <f t="shared" si="34"/>
        <v>0</v>
      </c>
      <c r="AB68" s="287">
        <f t="shared" si="34"/>
        <v>0</v>
      </c>
      <c r="AC68" s="287">
        <f t="shared" si="34"/>
        <v>0</v>
      </c>
      <c r="AD68" s="288">
        <f t="shared" si="34"/>
        <v>0</v>
      </c>
      <c r="AE68" s="289">
        <f t="shared" si="34"/>
        <v>0</v>
      </c>
      <c r="AF68" s="289">
        <f t="shared" si="34"/>
        <v>0</v>
      </c>
      <c r="AG68" s="289">
        <f t="shared" si="34"/>
        <v>0</v>
      </c>
      <c r="AH68" s="289">
        <f t="shared" si="34"/>
        <v>0</v>
      </c>
      <c r="AI68" s="289">
        <f t="shared" si="34"/>
        <v>0</v>
      </c>
      <c r="AJ68" s="289">
        <f t="shared" si="34"/>
        <v>0</v>
      </c>
      <c r="AK68" s="289">
        <f t="shared" si="34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31"/>
        <v>Cash Discounts</v>
      </c>
      <c r="D69" s="34"/>
      <c r="E69" s="34"/>
      <c r="F69" s="35"/>
      <c r="G69" s="284">
        <f t="shared" ref="G69:AK69" si="35">IFERROR(G9*1000/G$36,0)</f>
        <v>0</v>
      </c>
      <c r="H69" s="285">
        <f t="shared" si="35"/>
        <v>0</v>
      </c>
      <c r="I69" s="285">
        <f t="shared" si="35"/>
        <v>0</v>
      </c>
      <c r="J69" s="285">
        <f t="shared" si="35"/>
        <v>0</v>
      </c>
      <c r="K69" s="285">
        <f t="shared" si="35"/>
        <v>0</v>
      </c>
      <c r="L69" s="285">
        <f t="shared" si="35"/>
        <v>0</v>
      </c>
      <c r="M69" s="285">
        <f t="shared" si="35"/>
        <v>0</v>
      </c>
      <c r="N69" s="285">
        <f t="shared" si="35"/>
        <v>0</v>
      </c>
      <c r="O69" s="285">
        <f t="shared" si="35"/>
        <v>0</v>
      </c>
      <c r="P69" s="285">
        <f t="shared" si="35"/>
        <v>0</v>
      </c>
      <c r="Q69" s="285">
        <f t="shared" si="35"/>
        <v>0</v>
      </c>
      <c r="R69" s="285">
        <f t="shared" si="35"/>
        <v>0</v>
      </c>
      <c r="S69" s="286">
        <f t="shared" si="35"/>
        <v>0</v>
      </c>
      <c r="T69" s="287">
        <f t="shared" si="35"/>
        <v>0</v>
      </c>
      <c r="U69" s="287">
        <f t="shared" si="35"/>
        <v>0</v>
      </c>
      <c r="V69" s="287">
        <f t="shared" si="35"/>
        <v>0</v>
      </c>
      <c r="W69" s="287">
        <f t="shared" si="35"/>
        <v>0</v>
      </c>
      <c r="X69" s="287">
        <f t="shared" si="35"/>
        <v>0</v>
      </c>
      <c r="Y69" s="287">
        <f t="shared" si="35"/>
        <v>0</v>
      </c>
      <c r="Z69" s="287">
        <f t="shared" si="35"/>
        <v>0</v>
      </c>
      <c r="AA69" s="287">
        <f t="shared" si="35"/>
        <v>0</v>
      </c>
      <c r="AB69" s="287">
        <f t="shared" si="35"/>
        <v>0</v>
      </c>
      <c r="AC69" s="287">
        <f t="shared" si="35"/>
        <v>0</v>
      </c>
      <c r="AD69" s="288">
        <f t="shared" si="35"/>
        <v>0</v>
      </c>
      <c r="AE69" s="289">
        <f t="shared" si="35"/>
        <v>0</v>
      </c>
      <c r="AF69" s="289">
        <f t="shared" si="35"/>
        <v>0</v>
      </c>
      <c r="AG69" s="289">
        <f t="shared" si="35"/>
        <v>0</v>
      </c>
      <c r="AH69" s="289">
        <f t="shared" si="35"/>
        <v>0</v>
      </c>
      <c r="AI69" s="289">
        <f t="shared" si="35"/>
        <v>0</v>
      </c>
      <c r="AJ69" s="289">
        <f t="shared" si="35"/>
        <v>0</v>
      </c>
      <c r="AK69" s="289">
        <f t="shared" si="35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31"/>
        <v>Freight Income</v>
      </c>
      <c r="D70" s="34"/>
      <c r="E70" s="34"/>
      <c r="F70" s="35"/>
      <c r="G70" s="290">
        <f t="shared" ref="G70:AK70" si="36">IFERROR(G10*1000/G$36,0)</f>
        <v>0</v>
      </c>
      <c r="H70" s="291">
        <f t="shared" si="36"/>
        <v>0</v>
      </c>
      <c r="I70" s="291">
        <f t="shared" si="36"/>
        <v>0</v>
      </c>
      <c r="J70" s="291">
        <f t="shared" si="36"/>
        <v>0</v>
      </c>
      <c r="K70" s="291">
        <f t="shared" si="36"/>
        <v>0</v>
      </c>
      <c r="L70" s="291">
        <f t="shared" si="36"/>
        <v>0</v>
      </c>
      <c r="M70" s="291">
        <f t="shared" si="36"/>
        <v>0</v>
      </c>
      <c r="N70" s="291">
        <f t="shared" si="36"/>
        <v>0</v>
      </c>
      <c r="O70" s="291">
        <f t="shared" si="36"/>
        <v>0</v>
      </c>
      <c r="P70" s="291">
        <f t="shared" si="36"/>
        <v>0</v>
      </c>
      <c r="Q70" s="291">
        <f t="shared" si="36"/>
        <v>0</v>
      </c>
      <c r="R70" s="291">
        <f t="shared" si="36"/>
        <v>0</v>
      </c>
      <c r="S70" s="292">
        <f t="shared" si="36"/>
        <v>0</v>
      </c>
      <c r="T70" s="293">
        <f t="shared" si="36"/>
        <v>0</v>
      </c>
      <c r="U70" s="293">
        <f t="shared" si="36"/>
        <v>0</v>
      </c>
      <c r="V70" s="293">
        <f t="shared" si="36"/>
        <v>0</v>
      </c>
      <c r="W70" s="293">
        <f t="shared" si="36"/>
        <v>0</v>
      </c>
      <c r="X70" s="293">
        <f t="shared" si="36"/>
        <v>0</v>
      </c>
      <c r="Y70" s="293">
        <f t="shared" si="36"/>
        <v>0</v>
      </c>
      <c r="Z70" s="293">
        <f t="shared" si="36"/>
        <v>0</v>
      </c>
      <c r="AA70" s="293">
        <f t="shared" si="36"/>
        <v>0</v>
      </c>
      <c r="AB70" s="293">
        <f t="shared" si="36"/>
        <v>0</v>
      </c>
      <c r="AC70" s="293">
        <f t="shared" si="36"/>
        <v>0</v>
      </c>
      <c r="AD70" s="294">
        <f t="shared" si="36"/>
        <v>0</v>
      </c>
      <c r="AE70" s="295">
        <f t="shared" si="36"/>
        <v>0</v>
      </c>
      <c r="AF70" s="295">
        <f t="shared" si="36"/>
        <v>0</v>
      </c>
      <c r="AG70" s="295">
        <f t="shared" si="36"/>
        <v>0</v>
      </c>
      <c r="AH70" s="295">
        <f t="shared" si="36"/>
        <v>0</v>
      </c>
      <c r="AI70" s="295">
        <f t="shared" si="36"/>
        <v>0</v>
      </c>
      <c r="AJ70" s="295">
        <f t="shared" si="36"/>
        <v>0</v>
      </c>
      <c r="AK70" s="295">
        <f t="shared" si="36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31"/>
        <v>Revenue from Sales</v>
      </c>
      <c r="D71" s="34"/>
      <c r="E71" s="34"/>
      <c r="F71" s="35"/>
      <c r="G71" s="284">
        <f t="shared" ref="G71:AK71" si="37">IFERROR(G11*1000/G$36,0)</f>
        <v>0</v>
      </c>
      <c r="H71" s="285">
        <f t="shared" si="37"/>
        <v>0</v>
      </c>
      <c r="I71" s="285">
        <f t="shared" si="37"/>
        <v>0</v>
      </c>
      <c r="J71" s="285">
        <f t="shared" si="37"/>
        <v>0</v>
      </c>
      <c r="K71" s="285">
        <f t="shared" si="37"/>
        <v>0</v>
      </c>
      <c r="L71" s="285">
        <f t="shared" si="37"/>
        <v>0</v>
      </c>
      <c r="M71" s="285">
        <f t="shared" si="37"/>
        <v>0</v>
      </c>
      <c r="N71" s="285">
        <f t="shared" si="37"/>
        <v>0</v>
      </c>
      <c r="O71" s="285">
        <f t="shared" si="37"/>
        <v>0</v>
      </c>
      <c r="P71" s="285">
        <f t="shared" si="37"/>
        <v>0</v>
      </c>
      <c r="Q71" s="285">
        <f t="shared" si="37"/>
        <v>0</v>
      </c>
      <c r="R71" s="285">
        <f t="shared" si="37"/>
        <v>0</v>
      </c>
      <c r="S71" s="286">
        <f t="shared" si="37"/>
        <v>0</v>
      </c>
      <c r="T71" s="287">
        <f t="shared" si="37"/>
        <v>0</v>
      </c>
      <c r="U71" s="287">
        <f t="shared" si="37"/>
        <v>0</v>
      </c>
      <c r="V71" s="287">
        <f t="shared" si="37"/>
        <v>0</v>
      </c>
      <c r="W71" s="287">
        <f t="shared" si="37"/>
        <v>0</v>
      </c>
      <c r="X71" s="287">
        <f t="shared" si="37"/>
        <v>0</v>
      </c>
      <c r="Y71" s="287">
        <f t="shared" si="37"/>
        <v>0</v>
      </c>
      <c r="Z71" s="287">
        <f t="shared" si="37"/>
        <v>0</v>
      </c>
      <c r="AA71" s="287">
        <f t="shared" si="37"/>
        <v>0</v>
      </c>
      <c r="AB71" s="287">
        <f t="shared" si="37"/>
        <v>0</v>
      </c>
      <c r="AC71" s="287">
        <f t="shared" si="37"/>
        <v>0</v>
      </c>
      <c r="AD71" s="288">
        <f t="shared" si="37"/>
        <v>0</v>
      </c>
      <c r="AE71" s="289">
        <f t="shared" si="37"/>
        <v>0</v>
      </c>
      <c r="AF71" s="289">
        <f t="shared" si="37"/>
        <v>0</v>
      </c>
      <c r="AG71" s="289">
        <f t="shared" si="37"/>
        <v>0</v>
      </c>
      <c r="AH71" s="289">
        <f t="shared" si="37"/>
        <v>0</v>
      </c>
      <c r="AI71" s="289">
        <f t="shared" si="37"/>
        <v>0</v>
      </c>
      <c r="AJ71" s="289">
        <f t="shared" si="37"/>
        <v>0</v>
      </c>
      <c r="AK71" s="289">
        <f t="shared" si="37"/>
        <v>0</v>
      </c>
    </row>
    <row r="72" spans="1:37" ht="24" customHeight="1">
      <c r="A72" s="166" t="s">
        <v>137</v>
      </c>
      <c r="B72" s="444" t="s">
        <v>137</v>
      </c>
      <c r="C72" s="33" t="str">
        <f t="shared" si="31"/>
        <v>Direct Selling and Delivery Expenses</v>
      </c>
      <c r="D72" s="34"/>
      <c r="E72" s="34"/>
      <c r="F72" s="35"/>
      <c r="G72" s="290">
        <f t="shared" ref="G72:AK72" si="38">IFERROR(G12*1000/G$36,0)</f>
        <v>0</v>
      </c>
      <c r="H72" s="291">
        <f t="shared" si="38"/>
        <v>0</v>
      </c>
      <c r="I72" s="291">
        <f t="shared" si="38"/>
        <v>0</v>
      </c>
      <c r="J72" s="291">
        <f t="shared" si="38"/>
        <v>0</v>
      </c>
      <c r="K72" s="291">
        <f t="shared" si="38"/>
        <v>0</v>
      </c>
      <c r="L72" s="291">
        <f t="shared" si="38"/>
        <v>0</v>
      </c>
      <c r="M72" s="291">
        <f t="shared" si="38"/>
        <v>0</v>
      </c>
      <c r="N72" s="291">
        <f t="shared" si="38"/>
        <v>0</v>
      </c>
      <c r="O72" s="291">
        <f t="shared" si="38"/>
        <v>0</v>
      </c>
      <c r="P72" s="291">
        <f t="shared" si="38"/>
        <v>0</v>
      </c>
      <c r="Q72" s="291">
        <f t="shared" si="38"/>
        <v>0</v>
      </c>
      <c r="R72" s="291">
        <f t="shared" si="38"/>
        <v>0</v>
      </c>
      <c r="S72" s="292">
        <f t="shared" si="38"/>
        <v>0</v>
      </c>
      <c r="T72" s="293">
        <f t="shared" si="38"/>
        <v>0</v>
      </c>
      <c r="U72" s="293">
        <f t="shared" si="38"/>
        <v>0</v>
      </c>
      <c r="V72" s="293">
        <f t="shared" si="38"/>
        <v>0</v>
      </c>
      <c r="W72" s="293">
        <f t="shared" si="38"/>
        <v>0</v>
      </c>
      <c r="X72" s="293">
        <f t="shared" si="38"/>
        <v>0</v>
      </c>
      <c r="Y72" s="293">
        <f t="shared" si="38"/>
        <v>0</v>
      </c>
      <c r="Z72" s="293">
        <f t="shared" si="38"/>
        <v>0</v>
      </c>
      <c r="AA72" s="293">
        <f t="shared" si="38"/>
        <v>0</v>
      </c>
      <c r="AB72" s="293">
        <f t="shared" si="38"/>
        <v>0</v>
      </c>
      <c r="AC72" s="293">
        <f t="shared" si="38"/>
        <v>0</v>
      </c>
      <c r="AD72" s="294">
        <f t="shared" si="38"/>
        <v>0</v>
      </c>
      <c r="AE72" s="295">
        <f t="shared" si="38"/>
        <v>0</v>
      </c>
      <c r="AF72" s="295">
        <f t="shared" si="38"/>
        <v>0</v>
      </c>
      <c r="AG72" s="295">
        <f t="shared" si="38"/>
        <v>0</v>
      </c>
      <c r="AH72" s="295">
        <f t="shared" si="38"/>
        <v>0</v>
      </c>
      <c r="AI72" s="295">
        <f t="shared" si="38"/>
        <v>0</v>
      </c>
      <c r="AJ72" s="295">
        <f t="shared" si="38"/>
        <v>0</v>
      </c>
      <c r="AK72" s="295">
        <f t="shared" si="38"/>
        <v>0</v>
      </c>
    </row>
    <row r="73" spans="1:37" ht="24" customHeight="1">
      <c r="A73" s="166" t="s">
        <v>138</v>
      </c>
      <c r="B73" s="444" t="s">
        <v>138</v>
      </c>
      <c r="C73" s="49" t="str">
        <f t="shared" si="31"/>
        <v>Net Revenue from Sales</v>
      </c>
      <c r="D73" s="34"/>
      <c r="E73" s="34"/>
      <c r="F73" s="35"/>
      <c r="G73" s="284">
        <f t="shared" ref="G73:AK73" si="39">IFERROR(G13*1000/G$36,0)</f>
        <v>0</v>
      </c>
      <c r="H73" s="285">
        <f t="shared" si="39"/>
        <v>0</v>
      </c>
      <c r="I73" s="285">
        <f t="shared" si="39"/>
        <v>0</v>
      </c>
      <c r="J73" s="285">
        <f t="shared" si="39"/>
        <v>0</v>
      </c>
      <c r="K73" s="285">
        <f t="shared" si="39"/>
        <v>0</v>
      </c>
      <c r="L73" s="285">
        <f t="shared" si="39"/>
        <v>0</v>
      </c>
      <c r="M73" s="285">
        <f t="shared" si="39"/>
        <v>0</v>
      </c>
      <c r="N73" s="285">
        <f t="shared" si="39"/>
        <v>0</v>
      </c>
      <c r="O73" s="285">
        <f t="shared" si="39"/>
        <v>0</v>
      </c>
      <c r="P73" s="285">
        <f t="shared" si="39"/>
        <v>0</v>
      </c>
      <c r="Q73" s="285">
        <f t="shared" si="39"/>
        <v>0</v>
      </c>
      <c r="R73" s="285">
        <f t="shared" si="39"/>
        <v>0</v>
      </c>
      <c r="S73" s="286">
        <f t="shared" si="39"/>
        <v>0</v>
      </c>
      <c r="T73" s="287">
        <f t="shared" si="39"/>
        <v>0</v>
      </c>
      <c r="U73" s="287">
        <f t="shared" si="39"/>
        <v>0</v>
      </c>
      <c r="V73" s="287">
        <f t="shared" si="39"/>
        <v>0</v>
      </c>
      <c r="W73" s="287">
        <f t="shared" si="39"/>
        <v>0</v>
      </c>
      <c r="X73" s="287">
        <f t="shared" si="39"/>
        <v>0</v>
      </c>
      <c r="Y73" s="287">
        <f t="shared" si="39"/>
        <v>0</v>
      </c>
      <c r="Z73" s="287">
        <f t="shared" si="39"/>
        <v>0</v>
      </c>
      <c r="AA73" s="287">
        <f t="shared" si="39"/>
        <v>0</v>
      </c>
      <c r="AB73" s="287">
        <f t="shared" si="39"/>
        <v>0</v>
      </c>
      <c r="AC73" s="287">
        <f t="shared" si="39"/>
        <v>0</v>
      </c>
      <c r="AD73" s="288">
        <f t="shared" si="39"/>
        <v>0</v>
      </c>
      <c r="AE73" s="289">
        <f t="shared" si="39"/>
        <v>0</v>
      </c>
      <c r="AF73" s="289">
        <f t="shared" si="39"/>
        <v>0</v>
      </c>
      <c r="AG73" s="289">
        <f t="shared" si="39"/>
        <v>0</v>
      </c>
      <c r="AH73" s="289">
        <f t="shared" si="39"/>
        <v>0</v>
      </c>
      <c r="AI73" s="289">
        <f t="shared" si="39"/>
        <v>0</v>
      </c>
      <c r="AJ73" s="289">
        <f t="shared" si="39"/>
        <v>0</v>
      </c>
      <c r="AK73" s="289">
        <f t="shared" si="39"/>
        <v>0</v>
      </c>
    </row>
    <row r="74" spans="1:37" ht="24" customHeight="1">
      <c r="A74" s="166" t="s">
        <v>139</v>
      </c>
      <c r="B74" s="444" t="s">
        <v>139</v>
      </c>
      <c r="C74" s="33" t="str">
        <f t="shared" si="31"/>
        <v>Standard Variable Cost of Goods Sold and Cost of Services</v>
      </c>
      <c r="D74" s="34"/>
      <c r="E74" s="34"/>
      <c r="F74" s="35"/>
      <c r="G74" s="290">
        <f t="shared" ref="G74:AK74" si="40">IFERROR(G14*1000/G$36,0)</f>
        <v>0</v>
      </c>
      <c r="H74" s="291">
        <f t="shared" si="40"/>
        <v>0</v>
      </c>
      <c r="I74" s="291">
        <f t="shared" si="40"/>
        <v>0</v>
      </c>
      <c r="J74" s="291">
        <f t="shared" si="40"/>
        <v>0</v>
      </c>
      <c r="K74" s="291">
        <f t="shared" si="40"/>
        <v>0</v>
      </c>
      <c r="L74" s="291">
        <f t="shared" si="40"/>
        <v>0</v>
      </c>
      <c r="M74" s="291">
        <f t="shared" si="40"/>
        <v>0</v>
      </c>
      <c r="N74" s="291">
        <f t="shared" si="40"/>
        <v>0</v>
      </c>
      <c r="O74" s="291">
        <f t="shared" si="40"/>
        <v>0</v>
      </c>
      <c r="P74" s="291">
        <f t="shared" si="40"/>
        <v>0</v>
      </c>
      <c r="Q74" s="291">
        <f t="shared" si="40"/>
        <v>0</v>
      </c>
      <c r="R74" s="291">
        <f t="shared" si="40"/>
        <v>0</v>
      </c>
      <c r="S74" s="292">
        <f t="shared" si="40"/>
        <v>0</v>
      </c>
      <c r="T74" s="293">
        <f t="shared" si="40"/>
        <v>0</v>
      </c>
      <c r="U74" s="293">
        <f t="shared" si="40"/>
        <v>0</v>
      </c>
      <c r="V74" s="293">
        <f t="shared" si="40"/>
        <v>0</v>
      </c>
      <c r="W74" s="293">
        <f t="shared" si="40"/>
        <v>0</v>
      </c>
      <c r="X74" s="293">
        <f t="shared" si="40"/>
        <v>0</v>
      </c>
      <c r="Y74" s="293">
        <f t="shared" si="40"/>
        <v>0</v>
      </c>
      <c r="Z74" s="293">
        <f t="shared" si="40"/>
        <v>0</v>
      </c>
      <c r="AA74" s="293">
        <f t="shared" si="40"/>
        <v>0</v>
      </c>
      <c r="AB74" s="293">
        <f t="shared" si="40"/>
        <v>0</v>
      </c>
      <c r="AC74" s="293">
        <f t="shared" si="40"/>
        <v>0</v>
      </c>
      <c r="AD74" s="294">
        <f t="shared" si="40"/>
        <v>0</v>
      </c>
      <c r="AE74" s="295">
        <f t="shared" si="40"/>
        <v>0</v>
      </c>
      <c r="AF74" s="295">
        <f t="shared" si="40"/>
        <v>0</v>
      </c>
      <c r="AG74" s="295">
        <f t="shared" si="40"/>
        <v>0</v>
      </c>
      <c r="AH74" s="295">
        <f t="shared" si="40"/>
        <v>0</v>
      </c>
      <c r="AI74" s="295">
        <f t="shared" si="40"/>
        <v>0</v>
      </c>
      <c r="AJ74" s="295">
        <f t="shared" si="40"/>
        <v>0</v>
      </c>
      <c r="AK74" s="295">
        <f t="shared" si="40"/>
        <v>0</v>
      </c>
    </row>
    <row r="75" spans="1:37" ht="24" customHeight="1">
      <c r="A75" s="166" t="s">
        <v>140</v>
      </c>
      <c r="B75" s="444" t="s">
        <v>140</v>
      </c>
      <c r="C75" s="49" t="str">
        <f t="shared" si="31"/>
        <v>Contribution at Standard Variable Cost</v>
      </c>
      <c r="D75" s="34"/>
      <c r="E75" s="34"/>
      <c r="F75" s="35"/>
      <c r="G75" s="284">
        <f t="shared" ref="G75:AK75" si="41">IFERROR(G15*1000/G$36,0)</f>
        <v>0</v>
      </c>
      <c r="H75" s="285">
        <f t="shared" si="41"/>
        <v>0</v>
      </c>
      <c r="I75" s="285">
        <f t="shared" si="41"/>
        <v>0</v>
      </c>
      <c r="J75" s="285">
        <f t="shared" si="41"/>
        <v>0</v>
      </c>
      <c r="K75" s="285">
        <f t="shared" si="41"/>
        <v>0</v>
      </c>
      <c r="L75" s="285">
        <f t="shared" si="41"/>
        <v>0</v>
      </c>
      <c r="M75" s="285">
        <f t="shared" si="41"/>
        <v>0</v>
      </c>
      <c r="N75" s="285">
        <f t="shared" si="41"/>
        <v>0</v>
      </c>
      <c r="O75" s="285">
        <f t="shared" si="41"/>
        <v>0</v>
      </c>
      <c r="P75" s="285">
        <f t="shared" si="41"/>
        <v>0</v>
      </c>
      <c r="Q75" s="285">
        <f t="shared" si="41"/>
        <v>0</v>
      </c>
      <c r="R75" s="285">
        <f t="shared" si="41"/>
        <v>0</v>
      </c>
      <c r="S75" s="286">
        <f t="shared" si="41"/>
        <v>0</v>
      </c>
      <c r="T75" s="287">
        <f t="shared" si="41"/>
        <v>0</v>
      </c>
      <c r="U75" s="287">
        <f t="shared" si="41"/>
        <v>0</v>
      </c>
      <c r="V75" s="287">
        <f t="shared" si="41"/>
        <v>0</v>
      </c>
      <c r="W75" s="287">
        <f t="shared" si="41"/>
        <v>0</v>
      </c>
      <c r="X75" s="287">
        <f t="shared" si="41"/>
        <v>0</v>
      </c>
      <c r="Y75" s="287">
        <f t="shared" si="41"/>
        <v>0</v>
      </c>
      <c r="Z75" s="287">
        <f t="shared" si="41"/>
        <v>0</v>
      </c>
      <c r="AA75" s="287">
        <f t="shared" si="41"/>
        <v>0</v>
      </c>
      <c r="AB75" s="287">
        <f t="shared" si="41"/>
        <v>0</v>
      </c>
      <c r="AC75" s="287">
        <f t="shared" si="41"/>
        <v>0</v>
      </c>
      <c r="AD75" s="288">
        <f t="shared" si="41"/>
        <v>0</v>
      </c>
      <c r="AE75" s="289">
        <f t="shared" si="41"/>
        <v>0</v>
      </c>
      <c r="AF75" s="289">
        <f t="shared" si="41"/>
        <v>0</v>
      </c>
      <c r="AG75" s="289">
        <f t="shared" si="41"/>
        <v>0</v>
      </c>
      <c r="AH75" s="289">
        <f t="shared" si="41"/>
        <v>0</v>
      </c>
      <c r="AI75" s="289">
        <f t="shared" si="41"/>
        <v>0</v>
      </c>
      <c r="AJ75" s="289">
        <f t="shared" si="41"/>
        <v>0</v>
      </c>
      <c r="AK75" s="289">
        <f t="shared" si="41"/>
        <v>0</v>
      </c>
    </row>
    <row r="76" spans="1:37" ht="24" customHeight="1">
      <c r="A76" s="166" t="s">
        <v>141</v>
      </c>
      <c r="B76" s="444" t="s">
        <v>141</v>
      </c>
      <c r="C76" s="33" t="str">
        <f t="shared" si="31"/>
        <v>Standard Cost Variance</v>
      </c>
      <c r="D76" s="34"/>
      <c r="E76" s="34"/>
      <c r="F76" s="35"/>
      <c r="G76" s="284">
        <f t="shared" ref="G76:AK76" si="42">IFERROR(G16*1000/G$36,0)</f>
        <v>0</v>
      </c>
      <c r="H76" s="285">
        <f t="shared" si="42"/>
        <v>0</v>
      </c>
      <c r="I76" s="285">
        <f t="shared" si="42"/>
        <v>0</v>
      </c>
      <c r="J76" s="285">
        <f t="shared" si="42"/>
        <v>0</v>
      </c>
      <c r="K76" s="285">
        <f t="shared" si="42"/>
        <v>0</v>
      </c>
      <c r="L76" s="285">
        <f t="shared" si="42"/>
        <v>0</v>
      </c>
      <c r="M76" s="285">
        <f t="shared" si="42"/>
        <v>0</v>
      </c>
      <c r="N76" s="285">
        <f t="shared" si="42"/>
        <v>0</v>
      </c>
      <c r="O76" s="285">
        <f t="shared" si="42"/>
        <v>0</v>
      </c>
      <c r="P76" s="285">
        <f t="shared" si="42"/>
        <v>0</v>
      </c>
      <c r="Q76" s="285">
        <f t="shared" si="42"/>
        <v>0</v>
      </c>
      <c r="R76" s="285">
        <f t="shared" si="42"/>
        <v>0</v>
      </c>
      <c r="S76" s="286">
        <f t="shared" si="42"/>
        <v>0</v>
      </c>
      <c r="T76" s="287">
        <f t="shared" si="42"/>
        <v>0</v>
      </c>
      <c r="U76" s="287">
        <f t="shared" si="42"/>
        <v>0</v>
      </c>
      <c r="V76" s="287">
        <f t="shared" si="42"/>
        <v>0</v>
      </c>
      <c r="W76" s="287">
        <f t="shared" si="42"/>
        <v>0</v>
      </c>
      <c r="X76" s="287">
        <f t="shared" si="42"/>
        <v>0</v>
      </c>
      <c r="Y76" s="287">
        <f t="shared" si="42"/>
        <v>0</v>
      </c>
      <c r="Z76" s="287">
        <f t="shared" si="42"/>
        <v>0</v>
      </c>
      <c r="AA76" s="287">
        <f t="shared" si="42"/>
        <v>0</v>
      </c>
      <c r="AB76" s="287">
        <f t="shared" si="42"/>
        <v>0</v>
      </c>
      <c r="AC76" s="287">
        <f t="shared" si="42"/>
        <v>0</v>
      </c>
      <c r="AD76" s="288">
        <f t="shared" si="42"/>
        <v>0</v>
      </c>
      <c r="AE76" s="289">
        <f t="shared" si="42"/>
        <v>0</v>
      </c>
      <c r="AF76" s="289">
        <f t="shared" si="42"/>
        <v>0</v>
      </c>
      <c r="AG76" s="289">
        <f t="shared" si="42"/>
        <v>0</v>
      </c>
      <c r="AH76" s="289">
        <f t="shared" si="42"/>
        <v>0</v>
      </c>
      <c r="AI76" s="289">
        <f t="shared" si="42"/>
        <v>0</v>
      </c>
      <c r="AJ76" s="289">
        <f t="shared" si="42"/>
        <v>0</v>
      </c>
      <c r="AK76" s="289">
        <f t="shared" si="42"/>
        <v>0</v>
      </c>
    </row>
    <row r="77" spans="1:37" ht="24" customHeight="1">
      <c r="A77" s="166" t="s">
        <v>142</v>
      </c>
      <c r="B77" s="444" t="s">
        <v>142</v>
      </c>
      <c r="C77" s="33" t="str">
        <f t="shared" si="31"/>
        <v>Actual Cost Variance</v>
      </c>
      <c r="D77" s="34"/>
      <c r="E77" s="34"/>
      <c r="F77" s="35"/>
      <c r="G77" s="290">
        <f t="shared" ref="G77:AK77" si="43">IFERROR(G17*1000/G$36,0)</f>
        <v>0</v>
      </c>
      <c r="H77" s="291">
        <f t="shared" si="43"/>
        <v>0</v>
      </c>
      <c r="I77" s="291">
        <f t="shared" si="43"/>
        <v>0</v>
      </c>
      <c r="J77" s="291">
        <f t="shared" si="43"/>
        <v>0</v>
      </c>
      <c r="K77" s="291">
        <f t="shared" si="43"/>
        <v>0</v>
      </c>
      <c r="L77" s="291">
        <f t="shared" si="43"/>
        <v>0</v>
      </c>
      <c r="M77" s="291">
        <f t="shared" si="43"/>
        <v>0</v>
      </c>
      <c r="N77" s="291">
        <f t="shared" si="43"/>
        <v>0</v>
      </c>
      <c r="O77" s="291">
        <f t="shared" si="43"/>
        <v>0</v>
      </c>
      <c r="P77" s="291">
        <f t="shared" si="43"/>
        <v>0</v>
      </c>
      <c r="Q77" s="291">
        <f t="shared" si="43"/>
        <v>0</v>
      </c>
      <c r="R77" s="291">
        <f t="shared" si="43"/>
        <v>0</v>
      </c>
      <c r="S77" s="292">
        <f t="shared" si="43"/>
        <v>0</v>
      </c>
      <c r="T77" s="293">
        <f t="shared" si="43"/>
        <v>0</v>
      </c>
      <c r="U77" s="293">
        <f t="shared" si="43"/>
        <v>0</v>
      </c>
      <c r="V77" s="293">
        <f t="shared" si="43"/>
        <v>0</v>
      </c>
      <c r="W77" s="293">
        <f t="shared" si="43"/>
        <v>0</v>
      </c>
      <c r="X77" s="293">
        <f t="shared" si="43"/>
        <v>0</v>
      </c>
      <c r="Y77" s="293">
        <f t="shared" si="43"/>
        <v>0</v>
      </c>
      <c r="Z77" s="293">
        <f t="shared" si="43"/>
        <v>0</v>
      </c>
      <c r="AA77" s="293">
        <f t="shared" si="43"/>
        <v>0</v>
      </c>
      <c r="AB77" s="293">
        <f t="shared" si="43"/>
        <v>0</v>
      </c>
      <c r="AC77" s="293">
        <f t="shared" si="43"/>
        <v>0</v>
      </c>
      <c r="AD77" s="294">
        <f t="shared" si="43"/>
        <v>0</v>
      </c>
      <c r="AE77" s="295">
        <f t="shared" si="43"/>
        <v>0</v>
      </c>
      <c r="AF77" s="295">
        <f t="shared" si="43"/>
        <v>0</v>
      </c>
      <c r="AG77" s="295">
        <f t="shared" si="43"/>
        <v>0</v>
      </c>
      <c r="AH77" s="295">
        <f t="shared" si="43"/>
        <v>0</v>
      </c>
      <c r="AI77" s="295">
        <f t="shared" si="43"/>
        <v>0</v>
      </c>
      <c r="AJ77" s="295">
        <f t="shared" si="43"/>
        <v>0</v>
      </c>
      <c r="AK77" s="295">
        <f t="shared" si="43"/>
        <v>0</v>
      </c>
    </row>
    <row r="78" spans="1:37" ht="24" customHeight="1">
      <c r="A78" s="166" t="s">
        <v>143</v>
      </c>
      <c r="B78" s="444" t="s">
        <v>143</v>
      </c>
      <c r="C78" s="49" t="str">
        <f t="shared" si="31"/>
        <v>Net Contribution</v>
      </c>
      <c r="D78" s="34"/>
      <c r="E78" s="34"/>
      <c r="F78" s="35"/>
      <c r="G78" s="296">
        <f t="shared" ref="G78:AK78" si="44">IFERROR(G18*1000/G$36,0)</f>
        <v>0</v>
      </c>
      <c r="H78" s="297">
        <f t="shared" si="44"/>
        <v>0</v>
      </c>
      <c r="I78" s="297">
        <f t="shared" si="44"/>
        <v>0</v>
      </c>
      <c r="J78" s="297">
        <f t="shared" si="44"/>
        <v>0</v>
      </c>
      <c r="K78" s="297">
        <f t="shared" si="44"/>
        <v>0</v>
      </c>
      <c r="L78" s="297">
        <f t="shared" si="44"/>
        <v>0</v>
      </c>
      <c r="M78" s="297">
        <f t="shared" si="44"/>
        <v>0</v>
      </c>
      <c r="N78" s="297">
        <f t="shared" si="44"/>
        <v>0</v>
      </c>
      <c r="O78" s="297">
        <f t="shared" si="44"/>
        <v>0</v>
      </c>
      <c r="P78" s="297">
        <f t="shared" si="44"/>
        <v>0</v>
      </c>
      <c r="Q78" s="297">
        <f t="shared" si="44"/>
        <v>0</v>
      </c>
      <c r="R78" s="297">
        <f t="shared" si="44"/>
        <v>0</v>
      </c>
      <c r="S78" s="286">
        <f t="shared" si="44"/>
        <v>0</v>
      </c>
      <c r="T78" s="287">
        <f t="shared" si="44"/>
        <v>0</v>
      </c>
      <c r="U78" s="287">
        <f t="shared" si="44"/>
        <v>0</v>
      </c>
      <c r="V78" s="287">
        <f t="shared" si="44"/>
        <v>0</v>
      </c>
      <c r="W78" s="287">
        <f t="shared" si="44"/>
        <v>0</v>
      </c>
      <c r="X78" s="287">
        <f t="shared" si="44"/>
        <v>0</v>
      </c>
      <c r="Y78" s="287">
        <f t="shared" si="44"/>
        <v>0</v>
      </c>
      <c r="Z78" s="287">
        <f t="shared" si="44"/>
        <v>0</v>
      </c>
      <c r="AA78" s="287">
        <f t="shared" si="44"/>
        <v>0</v>
      </c>
      <c r="AB78" s="287">
        <f t="shared" si="44"/>
        <v>0</v>
      </c>
      <c r="AC78" s="287">
        <f t="shared" si="44"/>
        <v>0</v>
      </c>
      <c r="AD78" s="288">
        <f t="shared" si="44"/>
        <v>0</v>
      </c>
      <c r="AE78" s="289">
        <f t="shared" si="44"/>
        <v>0</v>
      </c>
      <c r="AF78" s="289">
        <f t="shared" si="44"/>
        <v>0</v>
      </c>
      <c r="AG78" s="289">
        <f t="shared" si="44"/>
        <v>0</v>
      </c>
      <c r="AH78" s="289">
        <f t="shared" si="44"/>
        <v>0</v>
      </c>
      <c r="AI78" s="289">
        <f t="shared" si="44"/>
        <v>0</v>
      </c>
      <c r="AJ78" s="289">
        <f t="shared" si="44"/>
        <v>0</v>
      </c>
      <c r="AK78" s="289">
        <f t="shared" si="44"/>
        <v>0</v>
      </c>
    </row>
    <row r="79" spans="1:37" ht="24" customHeight="1">
      <c r="A79" s="166" t="s">
        <v>144</v>
      </c>
      <c r="B79" s="444" t="s">
        <v>144</v>
      </c>
      <c r="C79" s="33" t="str">
        <f t="shared" si="31"/>
        <v>Depreciation and Amortization</v>
      </c>
      <c r="D79" s="34"/>
      <c r="E79" s="34"/>
      <c r="F79" s="35"/>
      <c r="G79" s="284">
        <f t="shared" ref="G79:AK79" si="45">IFERROR(G19*1000/G$36,0)</f>
        <v>0</v>
      </c>
      <c r="H79" s="285">
        <f t="shared" si="45"/>
        <v>0</v>
      </c>
      <c r="I79" s="285">
        <f t="shared" si="45"/>
        <v>0</v>
      </c>
      <c r="J79" s="285">
        <f t="shared" si="45"/>
        <v>0</v>
      </c>
      <c r="K79" s="285">
        <f t="shared" si="45"/>
        <v>0</v>
      </c>
      <c r="L79" s="285">
        <f t="shared" si="45"/>
        <v>0</v>
      </c>
      <c r="M79" s="285">
        <f t="shared" si="45"/>
        <v>0</v>
      </c>
      <c r="N79" s="285">
        <f t="shared" si="45"/>
        <v>0</v>
      </c>
      <c r="O79" s="285">
        <f t="shared" si="45"/>
        <v>0</v>
      </c>
      <c r="P79" s="285">
        <f t="shared" si="45"/>
        <v>0</v>
      </c>
      <c r="Q79" s="285">
        <f t="shared" si="45"/>
        <v>0</v>
      </c>
      <c r="R79" s="285">
        <f t="shared" si="45"/>
        <v>0</v>
      </c>
      <c r="S79" s="286">
        <f t="shared" si="45"/>
        <v>0</v>
      </c>
      <c r="T79" s="287">
        <f t="shared" si="45"/>
        <v>0</v>
      </c>
      <c r="U79" s="287">
        <f t="shared" si="45"/>
        <v>0</v>
      </c>
      <c r="V79" s="287">
        <f t="shared" si="45"/>
        <v>0</v>
      </c>
      <c r="W79" s="287">
        <f t="shared" si="45"/>
        <v>0</v>
      </c>
      <c r="X79" s="287">
        <f t="shared" si="45"/>
        <v>0</v>
      </c>
      <c r="Y79" s="287">
        <f t="shared" si="45"/>
        <v>0</v>
      </c>
      <c r="Z79" s="287">
        <f t="shared" si="45"/>
        <v>0</v>
      </c>
      <c r="AA79" s="287">
        <f t="shared" si="45"/>
        <v>0</v>
      </c>
      <c r="AB79" s="287">
        <f t="shared" si="45"/>
        <v>0</v>
      </c>
      <c r="AC79" s="287">
        <f t="shared" si="45"/>
        <v>0</v>
      </c>
      <c r="AD79" s="288">
        <f t="shared" si="45"/>
        <v>0</v>
      </c>
      <c r="AE79" s="289">
        <f t="shared" si="45"/>
        <v>0</v>
      </c>
      <c r="AF79" s="289">
        <f t="shared" si="45"/>
        <v>0</v>
      </c>
      <c r="AG79" s="289">
        <f t="shared" si="45"/>
        <v>0</v>
      </c>
      <c r="AH79" s="289">
        <f t="shared" si="45"/>
        <v>0</v>
      </c>
      <c r="AI79" s="289">
        <f t="shared" si="45"/>
        <v>0</v>
      </c>
      <c r="AJ79" s="289">
        <f t="shared" si="45"/>
        <v>0</v>
      </c>
      <c r="AK79" s="289">
        <f t="shared" si="45"/>
        <v>0</v>
      </c>
    </row>
    <row r="80" spans="1:37" ht="24" customHeight="1">
      <c r="A80" s="166" t="s">
        <v>145</v>
      </c>
      <c r="B80" s="444" t="s">
        <v>145</v>
      </c>
      <c r="C80" s="33" t="str">
        <f t="shared" si="31"/>
        <v>Factory Overhead Expenses</v>
      </c>
      <c r="D80" s="34"/>
      <c r="E80" s="34"/>
      <c r="F80" s="35"/>
      <c r="G80" s="284">
        <f t="shared" ref="G80:AK80" si="46">IFERROR(G20*1000/G$36,0)</f>
        <v>0</v>
      </c>
      <c r="H80" s="285">
        <f t="shared" si="46"/>
        <v>0</v>
      </c>
      <c r="I80" s="285">
        <f t="shared" si="46"/>
        <v>0</v>
      </c>
      <c r="J80" s="285">
        <f t="shared" si="46"/>
        <v>0</v>
      </c>
      <c r="K80" s="285">
        <f t="shared" si="46"/>
        <v>0</v>
      </c>
      <c r="L80" s="285">
        <f t="shared" si="46"/>
        <v>0</v>
      </c>
      <c r="M80" s="285">
        <f t="shared" si="46"/>
        <v>0</v>
      </c>
      <c r="N80" s="285">
        <f t="shared" si="46"/>
        <v>0</v>
      </c>
      <c r="O80" s="285">
        <f t="shared" si="46"/>
        <v>0</v>
      </c>
      <c r="P80" s="285">
        <f t="shared" si="46"/>
        <v>0</v>
      </c>
      <c r="Q80" s="285">
        <f t="shared" si="46"/>
        <v>0</v>
      </c>
      <c r="R80" s="285">
        <f t="shared" si="46"/>
        <v>0</v>
      </c>
      <c r="S80" s="286">
        <f t="shared" si="46"/>
        <v>0</v>
      </c>
      <c r="T80" s="287">
        <f t="shared" si="46"/>
        <v>0</v>
      </c>
      <c r="U80" s="287">
        <f t="shared" si="46"/>
        <v>0</v>
      </c>
      <c r="V80" s="287">
        <f t="shared" si="46"/>
        <v>0</v>
      </c>
      <c r="W80" s="287">
        <f t="shared" si="46"/>
        <v>0</v>
      </c>
      <c r="X80" s="287">
        <f t="shared" si="46"/>
        <v>0</v>
      </c>
      <c r="Y80" s="287">
        <f t="shared" si="46"/>
        <v>0</v>
      </c>
      <c r="Z80" s="287">
        <f t="shared" si="46"/>
        <v>0</v>
      </c>
      <c r="AA80" s="287">
        <f t="shared" si="46"/>
        <v>0</v>
      </c>
      <c r="AB80" s="287">
        <f t="shared" si="46"/>
        <v>0</v>
      </c>
      <c r="AC80" s="287">
        <f t="shared" si="46"/>
        <v>0</v>
      </c>
      <c r="AD80" s="288">
        <f t="shared" si="46"/>
        <v>0</v>
      </c>
      <c r="AE80" s="289">
        <f t="shared" si="46"/>
        <v>0</v>
      </c>
      <c r="AF80" s="289">
        <f t="shared" si="46"/>
        <v>0</v>
      </c>
      <c r="AG80" s="289">
        <f t="shared" si="46"/>
        <v>0</v>
      </c>
      <c r="AH80" s="289">
        <f t="shared" si="46"/>
        <v>0</v>
      </c>
      <c r="AI80" s="289">
        <f t="shared" si="46"/>
        <v>0</v>
      </c>
      <c r="AJ80" s="289">
        <f t="shared" si="46"/>
        <v>0</v>
      </c>
      <c r="AK80" s="289">
        <f t="shared" si="46"/>
        <v>0</v>
      </c>
    </row>
    <row r="81" spans="1:37" ht="24" customHeight="1">
      <c r="A81" s="166" t="s">
        <v>146</v>
      </c>
      <c r="B81" s="444" t="s">
        <v>146</v>
      </c>
      <c r="C81" s="33" t="str">
        <f t="shared" si="31"/>
        <v>Factory Overhead Adjustment</v>
      </c>
      <c r="D81" s="34"/>
      <c r="E81" s="34"/>
      <c r="F81" s="35"/>
      <c r="G81" s="290">
        <f t="shared" ref="G81:AK81" si="47">IFERROR(G21*1000/G$36,0)</f>
        <v>0</v>
      </c>
      <c r="H81" s="291">
        <f t="shared" si="47"/>
        <v>0</v>
      </c>
      <c r="I81" s="291">
        <f t="shared" si="47"/>
        <v>0</v>
      </c>
      <c r="J81" s="291">
        <f t="shared" si="47"/>
        <v>0</v>
      </c>
      <c r="K81" s="291">
        <f t="shared" si="47"/>
        <v>0</v>
      </c>
      <c r="L81" s="291">
        <f t="shared" si="47"/>
        <v>0</v>
      </c>
      <c r="M81" s="291">
        <f t="shared" si="47"/>
        <v>0</v>
      </c>
      <c r="N81" s="291">
        <f t="shared" si="47"/>
        <v>0</v>
      </c>
      <c r="O81" s="291">
        <f t="shared" si="47"/>
        <v>0</v>
      </c>
      <c r="P81" s="291">
        <f t="shared" si="47"/>
        <v>0</v>
      </c>
      <c r="Q81" s="291">
        <f t="shared" si="47"/>
        <v>0</v>
      </c>
      <c r="R81" s="291">
        <f t="shared" si="47"/>
        <v>0</v>
      </c>
      <c r="S81" s="292">
        <f t="shared" si="47"/>
        <v>0</v>
      </c>
      <c r="T81" s="293">
        <f t="shared" si="47"/>
        <v>0</v>
      </c>
      <c r="U81" s="293">
        <f t="shared" si="47"/>
        <v>0</v>
      </c>
      <c r="V81" s="293">
        <f t="shared" si="47"/>
        <v>0</v>
      </c>
      <c r="W81" s="293">
        <f t="shared" si="47"/>
        <v>0</v>
      </c>
      <c r="X81" s="293">
        <f t="shared" si="47"/>
        <v>0</v>
      </c>
      <c r="Y81" s="293">
        <f t="shared" si="47"/>
        <v>0</v>
      </c>
      <c r="Z81" s="293">
        <f t="shared" si="47"/>
        <v>0</v>
      </c>
      <c r="AA81" s="293">
        <f t="shared" si="47"/>
        <v>0</v>
      </c>
      <c r="AB81" s="293">
        <f t="shared" si="47"/>
        <v>0</v>
      </c>
      <c r="AC81" s="293">
        <f t="shared" si="47"/>
        <v>0</v>
      </c>
      <c r="AD81" s="294">
        <f t="shared" si="47"/>
        <v>0</v>
      </c>
      <c r="AE81" s="295">
        <f t="shared" si="47"/>
        <v>0</v>
      </c>
      <c r="AF81" s="295">
        <f t="shared" si="47"/>
        <v>0</v>
      </c>
      <c r="AG81" s="295">
        <f t="shared" si="47"/>
        <v>0</v>
      </c>
      <c r="AH81" s="295">
        <f t="shared" si="47"/>
        <v>0</v>
      </c>
      <c r="AI81" s="295">
        <f t="shared" si="47"/>
        <v>0</v>
      </c>
      <c r="AJ81" s="295">
        <f t="shared" si="47"/>
        <v>0</v>
      </c>
      <c r="AK81" s="295">
        <f t="shared" si="47"/>
        <v>0</v>
      </c>
    </row>
    <row r="82" spans="1:37" ht="24" customHeight="1">
      <c r="A82" s="166" t="s">
        <v>147</v>
      </c>
      <c r="B82" s="444" t="s">
        <v>147</v>
      </c>
      <c r="C82" s="49" t="str">
        <f t="shared" si="31"/>
        <v>Gross Profit (Loss)</v>
      </c>
      <c r="D82" s="34"/>
      <c r="E82" s="34"/>
      <c r="F82" s="35"/>
      <c r="G82" s="284">
        <f t="shared" ref="G82:AK82" si="48">IFERROR(G22*1000/G$36,0)</f>
        <v>0</v>
      </c>
      <c r="H82" s="285">
        <f t="shared" si="48"/>
        <v>0</v>
      </c>
      <c r="I82" s="285">
        <f t="shared" si="48"/>
        <v>0</v>
      </c>
      <c r="J82" s="285">
        <f t="shared" si="48"/>
        <v>0</v>
      </c>
      <c r="K82" s="285">
        <f t="shared" si="48"/>
        <v>0</v>
      </c>
      <c r="L82" s="285">
        <f t="shared" si="48"/>
        <v>0</v>
      </c>
      <c r="M82" s="285">
        <f t="shared" si="48"/>
        <v>0</v>
      </c>
      <c r="N82" s="285">
        <f t="shared" si="48"/>
        <v>0</v>
      </c>
      <c r="O82" s="285">
        <f t="shared" si="48"/>
        <v>0</v>
      </c>
      <c r="P82" s="285">
        <f t="shared" si="48"/>
        <v>0</v>
      </c>
      <c r="Q82" s="285">
        <f t="shared" si="48"/>
        <v>0</v>
      </c>
      <c r="R82" s="285">
        <f t="shared" si="48"/>
        <v>0</v>
      </c>
      <c r="S82" s="286">
        <f t="shared" si="48"/>
        <v>0</v>
      </c>
      <c r="T82" s="287">
        <f t="shared" si="48"/>
        <v>0</v>
      </c>
      <c r="U82" s="287">
        <f t="shared" si="48"/>
        <v>0</v>
      </c>
      <c r="V82" s="287">
        <f t="shared" si="48"/>
        <v>0</v>
      </c>
      <c r="W82" s="287">
        <f t="shared" si="48"/>
        <v>0</v>
      </c>
      <c r="X82" s="287">
        <f t="shared" si="48"/>
        <v>0</v>
      </c>
      <c r="Y82" s="287">
        <f t="shared" si="48"/>
        <v>0</v>
      </c>
      <c r="Z82" s="287">
        <f t="shared" si="48"/>
        <v>0</v>
      </c>
      <c r="AA82" s="287">
        <f t="shared" si="48"/>
        <v>0</v>
      </c>
      <c r="AB82" s="287">
        <f t="shared" si="48"/>
        <v>0</v>
      </c>
      <c r="AC82" s="287">
        <f t="shared" si="48"/>
        <v>0</v>
      </c>
      <c r="AD82" s="288">
        <f t="shared" si="48"/>
        <v>0</v>
      </c>
      <c r="AE82" s="289">
        <f t="shared" si="48"/>
        <v>0</v>
      </c>
      <c r="AF82" s="289">
        <f t="shared" si="48"/>
        <v>0</v>
      </c>
      <c r="AG82" s="289">
        <f t="shared" si="48"/>
        <v>0</v>
      </c>
      <c r="AH82" s="289">
        <f t="shared" si="48"/>
        <v>0</v>
      </c>
      <c r="AI82" s="289">
        <f t="shared" si="48"/>
        <v>0</v>
      </c>
      <c r="AJ82" s="289">
        <f t="shared" si="48"/>
        <v>0</v>
      </c>
      <c r="AK82" s="289">
        <f t="shared" si="48"/>
        <v>0</v>
      </c>
    </row>
    <row r="83" spans="1:37" ht="24" customHeight="1">
      <c r="A83" s="166" t="s">
        <v>148</v>
      </c>
      <c r="B83" s="444" t="s">
        <v>148</v>
      </c>
      <c r="C83" s="33" t="str">
        <f t="shared" si="31"/>
        <v>Administrative Expenses - General</v>
      </c>
      <c r="D83" s="34"/>
      <c r="E83" s="34"/>
      <c r="F83" s="35"/>
      <c r="G83" s="284">
        <f t="shared" ref="G83:AK83" si="49">IFERROR(G23*1000/G$36,0)</f>
        <v>0</v>
      </c>
      <c r="H83" s="285">
        <f t="shared" si="49"/>
        <v>0</v>
      </c>
      <c r="I83" s="285">
        <f t="shared" si="49"/>
        <v>0</v>
      </c>
      <c r="J83" s="285">
        <f t="shared" si="49"/>
        <v>0</v>
      </c>
      <c r="K83" s="285">
        <f t="shared" si="49"/>
        <v>0</v>
      </c>
      <c r="L83" s="285">
        <f t="shared" si="49"/>
        <v>0</v>
      </c>
      <c r="M83" s="285">
        <f t="shared" si="49"/>
        <v>0</v>
      </c>
      <c r="N83" s="285">
        <f t="shared" si="49"/>
        <v>0</v>
      </c>
      <c r="O83" s="285">
        <f t="shared" si="49"/>
        <v>0</v>
      </c>
      <c r="P83" s="285">
        <f t="shared" si="49"/>
        <v>0</v>
      </c>
      <c r="Q83" s="285">
        <f t="shared" si="49"/>
        <v>0</v>
      </c>
      <c r="R83" s="285">
        <f t="shared" si="49"/>
        <v>0</v>
      </c>
      <c r="S83" s="286">
        <f t="shared" si="49"/>
        <v>0</v>
      </c>
      <c r="T83" s="287">
        <f t="shared" si="49"/>
        <v>0</v>
      </c>
      <c r="U83" s="287">
        <f t="shared" si="49"/>
        <v>0</v>
      </c>
      <c r="V83" s="287">
        <f t="shared" si="49"/>
        <v>0</v>
      </c>
      <c r="W83" s="287">
        <f t="shared" si="49"/>
        <v>0</v>
      </c>
      <c r="X83" s="287">
        <f t="shared" si="49"/>
        <v>0</v>
      </c>
      <c r="Y83" s="287">
        <f t="shared" si="49"/>
        <v>0</v>
      </c>
      <c r="Z83" s="287">
        <f t="shared" si="49"/>
        <v>0</v>
      </c>
      <c r="AA83" s="287">
        <f t="shared" si="49"/>
        <v>0</v>
      </c>
      <c r="AB83" s="287">
        <f t="shared" si="49"/>
        <v>0</v>
      </c>
      <c r="AC83" s="287">
        <f t="shared" si="49"/>
        <v>0</v>
      </c>
      <c r="AD83" s="288">
        <f t="shared" si="49"/>
        <v>0</v>
      </c>
      <c r="AE83" s="289">
        <f t="shared" si="49"/>
        <v>0</v>
      </c>
      <c r="AF83" s="289">
        <f t="shared" si="49"/>
        <v>0</v>
      </c>
      <c r="AG83" s="289">
        <f t="shared" si="49"/>
        <v>0</v>
      </c>
      <c r="AH83" s="289">
        <f t="shared" si="49"/>
        <v>0</v>
      </c>
      <c r="AI83" s="289">
        <f t="shared" si="49"/>
        <v>0</v>
      </c>
      <c r="AJ83" s="289">
        <f t="shared" si="49"/>
        <v>0</v>
      </c>
      <c r="AK83" s="289">
        <f t="shared" si="49"/>
        <v>0</v>
      </c>
    </row>
    <row r="84" spans="1:37" ht="24" customHeight="1">
      <c r="A84" s="166" t="s">
        <v>149</v>
      </c>
      <c r="B84" s="444" t="s">
        <v>149</v>
      </c>
      <c r="C84" s="52" t="str">
        <f t="shared" si="31"/>
        <v>Administrative Expenses - Marketing</v>
      </c>
      <c r="D84" s="53"/>
      <c r="E84" s="53"/>
      <c r="F84" s="54"/>
      <c r="G84" s="284">
        <f t="shared" ref="G84:AK84" si="50">IFERROR(G24*1000/G$36,0)</f>
        <v>0</v>
      </c>
      <c r="H84" s="285">
        <f t="shared" si="50"/>
        <v>0</v>
      </c>
      <c r="I84" s="285">
        <f t="shared" si="50"/>
        <v>0</v>
      </c>
      <c r="J84" s="285">
        <f t="shared" si="50"/>
        <v>0</v>
      </c>
      <c r="K84" s="285">
        <f t="shared" si="50"/>
        <v>0</v>
      </c>
      <c r="L84" s="285">
        <f t="shared" si="50"/>
        <v>0</v>
      </c>
      <c r="M84" s="285">
        <f t="shared" si="50"/>
        <v>0</v>
      </c>
      <c r="N84" s="285">
        <f t="shared" si="50"/>
        <v>0</v>
      </c>
      <c r="O84" s="285">
        <f t="shared" si="50"/>
        <v>0</v>
      </c>
      <c r="P84" s="285">
        <f t="shared" si="50"/>
        <v>0</v>
      </c>
      <c r="Q84" s="285">
        <f t="shared" si="50"/>
        <v>0</v>
      </c>
      <c r="R84" s="285">
        <f t="shared" si="50"/>
        <v>0</v>
      </c>
      <c r="S84" s="286">
        <f t="shared" si="50"/>
        <v>0</v>
      </c>
      <c r="T84" s="287">
        <f t="shared" si="50"/>
        <v>0</v>
      </c>
      <c r="U84" s="287">
        <f t="shared" si="50"/>
        <v>0</v>
      </c>
      <c r="V84" s="287">
        <f t="shared" si="50"/>
        <v>0</v>
      </c>
      <c r="W84" s="287">
        <f t="shared" si="50"/>
        <v>0</v>
      </c>
      <c r="X84" s="287">
        <f t="shared" si="50"/>
        <v>0</v>
      </c>
      <c r="Y84" s="287">
        <f t="shared" si="50"/>
        <v>0</v>
      </c>
      <c r="Z84" s="287">
        <f t="shared" si="50"/>
        <v>0</v>
      </c>
      <c r="AA84" s="287">
        <f t="shared" si="50"/>
        <v>0</v>
      </c>
      <c r="AB84" s="287">
        <f t="shared" si="50"/>
        <v>0</v>
      </c>
      <c r="AC84" s="287">
        <f t="shared" si="50"/>
        <v>0</v>
      </c>
      <c r="AD84" s="288">
        <f t="shared" si="50"/>
        <v>0</v>
      </c>
      <c r="AE84" s="289">
        <f t="shared" si="50"/>
        <v>0</v>
      </c>
      <c r="AF84" s="289">
        <f t="shared" si="50"/>
        <v>0</v>
      </c>
      <c r="AG84" s="289">
        <f t="shared" si="50"/>
        <v>0</v>
      </c>
      <c r="AH84" s="289">
        <f t="shared" si="50"/>
        <v>0</v>
      </c>
      <c r="AI84" s="289">
        <f t="shared" si="50"/>
        <v>0</v>
      </c>
      <c r="AJ84" s="289">
        <f t="shared" si="50"/>
        <v>0</v>
      </c>
      <c r="AK84" s="289">
        <f t="shared" si="50"/>
        <v>0</v>
      </c>
    </row>
    <row r="85" spans="1:37" ht="24" customHeight="1">
      <c r="A85" s="166" t="s">
        <v>150</v>
      </c>
      <c r="B85" s="444" t="s">
        <v>150</v>
      </c>
      <c r="C85" s="33" t="str">
        <f t="shared" si="31"/>
        <v>Gain (Loss) on FX and Derivative</v>
      </c>
      <c r="D85" s="34"/>
      <c r="E85" s="34"/>
      <c r="F85" s="35"/>
      <c r="G85" s="284">
        <f t="shared" ref="G85:AK85" si="51">IFERROR(G25*1000/G$36,0)</f>
        <v>0</v>
      </c>
      <c r="H85" s="285">
        <f t="shared" si="51"/>
        <v>0</v>
      </c>
      <c r="I85" s="285">
        <f t="shared" si="51"/>
        <v>0</v>
      </c>
      <c r="J85" s="285">
        <f t="shared" si="51"/>
        <v>0</v>
      </c>
      <c r="K85" s="285">
        <f t="shared" si="51"/>
        <v>0</v>
      </c>
      <c r="L85" s="285">
        <f t="shared" si="51"/>
        <v>0</v>
      </c>
      <c r="M85" s="285">
        <f t="shared" si="51"/>
        <v>0</v>
      </c>
      <c r="N85" s="285">
        <f t="shared" si="51"/>
        <v>0</v>
      </c>
      <c r="O85" s="285">
        <f t="shared" si="51"/>
        <v>0</v>
      </c>
      <c r="P85" s="285">
        <f t="shared" si="51"/>
        <v>0</v>
      </c>
      <c r="Q85" s="285">
        <f t="shared" si="51"/>
        <v>0</v>
      </c>
      <c r="R85" s="285">
        <f t="shared" si="51"/>
        <v>0</v>
      </c>
      <c r="S85" s="286">
        <f t="shared" si="51"/>
        <v>0</v>
      </c>
      <c r="T85" s="287">
        <f t="shared" si="51"/>
        <v>0</v>
      </c>
      <c r="U85" s="287">
        <f t="shared" si="51"/>
        <v>0</v>
      </c>
      <c r="V85" s="287">
        <f t="shared" si="51"/>
        <v>0</v>
      </c>
      <c r="W85" s="287">
        <f t="shared" si="51"/>
        <v>0</v>
      </c>
      <c r="X85" s="287">
        <f t="shared" si="51"/>
        <v>0</v>
      </c>
      <c r="Y85" s="287">
        <f t="shared" si="51"/>
        <v>0</v>
      </c>
      <c r="Z85" s="287">
        <f t="shared" si="51"/>
        <v>0</v>
      </c>
      <c r="AA85" s="287">
        <f t="shared" si="51"/>
        <v>0</v>
      </c>
      <c r="AB85" s="287">
        <f t="shared" si="51"/>
        <v>0</v>
      </c>
      <c r="AC85" s="287">
        <f t="shared" si="51"/>
        <v>0</v>
      </c>
      <c r="AD85" s="288">
        <f t="shared" si="51"/>
        <v>0</v>
      </c>
      <c r="AE85" s="289">
        <f t="shared" si="51"/>
        <v>0</v>
      </c>
      <c r="AF85" s="289">
        <f t="shared" si="51"/>
        <v>0</v>
      </c>
      <c r="AG85" s="289">
        <f t="shared" si="51"/>
        <v>0</v>
      </c>
      <c r="AH85" s="289">
        <f t="shared" si="51"/>
        <v>0</v>
      </c>
      <c r="AI85" s="289">
        <f t="shared" si="51"/>
        <v>0</v>
      </c>
      <c r="AJ85" s="289">
        <f t="shared" si="51"/>
        <v>0</v>
      </c>
      <c r="AK85" s="289">
        <f t="shared" si="51"/>
        <v>0</v>
      </c>
    </row>
    <row r="86" spans="1:37" ht="24" customHeight="1">
      <c r="A86" s="166" t="s">
        <v>151</v>
      </c>
      <c r="B86" s="444" t="s">
        <v>151</v>
      </c>
      <c r="C86" s="33" t="str">
        <f t="shared" si="31"/>
        <v>Other Income (Expenses)</v>
      </c>
      <c r="D86" s="34"/>
      <c r="E86" s="34"/>
      <c r="F86" s="35"/>
      <c r="G86" s="284">
        <f t="shared" ref="G86:AK86" si="52">IFERROR(G26*1000/G$36,0)</f>
        <v>0</v>
      </c>
      <c r="H86" s="285">
        <f t="shared" si="52"/>
        <v>0</v>
      </c>
      <c r="I86" s="285">
        <f t="shared" si="52"/>
        <v>0</v>
      </c>
      <c r="J86" s="285">
        <f t="shared" si="52"/>
        <v>0</v>
      </c>
      <c r="K86" s="285">
        <f t="shared" si="52"/>
        <v>0</v>
      </c>
      <c r="L86" s="285">
        <f t="shared" si="52"/>
        <v>0</v>
      </c>
      <c r="M86" s="285">
        <f t="shared" si="52"/>
        <v>0</v>
      </c>
      <c r="N86" s="285">
        <f t="shared" si="52"/>
        <v>0</v>
      </c>
      <c r="O86" s="285">
        <f t="shared" si="52"/>
        <v>0</v>
      </c>
      <c r="P86" s="285">
        <f t="shared" si="52"/>
        <v>0</v>
      </c>
      <c r="Q86" s="285">
        <f t="shared" si="52"/>
        <v>0</v>
      </c>
      <c r="R86" s="285">
        <f t="shared" si="52"/>
        <v>0</v>
      </c>
      <c r="S86" s="292">
        <f t="shared" si="52"/>
        <v>0</v>
      </c>
      <c r="T86" s="293">
        <f t="shared" si="52"/>
        <v>0</v>
      </c>
      <c r="U86" s="293">
        <f t="shared" si="52"/>
        <v>0</v>
      </c>
      <c r="V86" s="293">
        <f t="shared" si="52"/>
        <v>0</v>
      </c>
      <c r="W86" s="293">
        <f t="shared" si="52"/>
        <v>0</v>
      </c>
      <c r="X86" s="293">
        <f t="shared" si="52"/>
        <v>0</v>
      </c>
      <c r="Y86" s="293">
        <f t="shared" si="52"/>
        <v>0</v>
      </c>
      <c r="Z86" s="293">
        <f t="shared" si="52"/>
        <v>0</v>
      </c>
      <c r="AA86" s="293">
        <f t="shared" si="52"/>
        <v>0</v>
      </c>
      <c r="AB86" s="293">
        <f t="shared" si="52"/>
        <v>0</v>
      </c>
      <c r="AC86" s="293">
        <f t="shared" si="52"/>
        <v>0</v>
      </c>
      <c r="AD86" s="294">
        <f t="shared" si="52"/>
        <v>0</v>
      </c>
      <c r="AE86" s="295">
        <f t="shared" si="52"/>
        <v>0</v>
      </c>
      <c r="AF86" s="295">
        <f t="shared" si="52"/>
        <v>0</v>
      </c>
      <c r="AG86" s="295">
        <f t="shared" si="52"/>
        <v>0</v>
      </c>
      <c r="AH86" s="295">
        <f t="shared" si="52"/>
        <v>0</v>
      </c>
      <c r="AI86" s="295">
        <f t="shared" si="52"/>
        <v>0</v>
      </c>
      <c r="AJ86" s="295">
        <f t="shared" si="52"/>
        <v>0</v>
      </c>
      <c r="AK86" s="295">
        <f t="shared" si="52"/>
        <v>0</v>
      </c>
    </row>
    <row r="87" spans="1:37" ht="24" customHeight="1">
      <c r="A87" s="166" t="s">
        <v>152</v>
      </c>
      <c r="B87" s="444" t="s">
        <v>152</v>
      </c>
      <c r="C87" s="49" t="str">
        <f t="shared" si="31"/>
        <v>Profit (Loss) before Finance Cost (EBIT)</v>
      </c>
      <c r="D87" s="55"/>
      <c r="E87" s="55"/>
      <c r="F87" s="56"/>
      <c r="G87" s="298">
        <f t="shared" ref="G87:AK87" si="53">IFERROR(G27*1000/G$36,0)</f>
        <v>0</v>
      </c>
      <c r="H87" s="299">
        <f t="shared" si="53"/>
        <v>0</v>
      </c>
      <c r="I87" s="299">
        <f t="shared" si="53"/>
        <v>0</v>
      </c>
      <c r="J87" s="299">
        <f t="shared" si="53"/>
        <v>0</v>
      </c>
      <c r="K87" s="299">
        <f t="shared" si="53"/>
        <v>0</v>
      </c>
      <c r="L87" s="299">
        <f t="shared" si="53"/>
        <v>0</v>
      </c>
      <c r="M87" s="299">
        <f t="shared" si="53"/>
        <v>0</v>
      </c>
      <c r="N87" s="299">
        <f t="shared" si="53"/>
        <v>0</v>
      </c>
      <c r="O87" s="299">
        <f t="shared" si="53"/>
        <v>0</v>
      </c>
      <c r="P87" s="299">
        <f t="shared" si="53"/>
        <v>0</v>
      </c>
      <c r="Q87" s="299">
        <f t="shared" si="53"/>
        <v>0</v>
      </c>
      <c r="R87" s="299">
        <f t="shared" si="53"/>
        <v>0</v>
      </c>
      <c r="S87" s="286">
        <f t="shared" si="53"/>
        <v>0</v>
      </c>
      <c r="T87" s="287">
        <f t="shared" si="53"/>
        <v>0</v>
      </c>
      <c r="U87" s="287">
        <f t="shared" si="53"/>
        <v>0</v>
      </c>
      <c r="V87" s="287">
        <f t="shared" si="53"/>
        <v>0</v>
      </c>
      <c r="W87" s="287">
        <f t="shared" si="53"/>
        <v>0</v>
      </c>
      <c r="X87" s="287">
        <f t="shared" si="53"/>
        <v>0</v>
      </c>
      <c r="Y87" s="287">
        <f t="shared" si="53"/>
        <v>0</v>
      </c>
      <c r="Z87" s="287">
        <f t="shared" si="53"/>
        <v>0</v>
      </c>
      <c r="AA87" s="287">
        <f t="shared" si="53"/>
        <v>0</v>
      </c>
      <c r="AB87" s="287">
        <f t="shared" si="53"/>
        <v>0</v>
      </c>
      <c r="AC87" s="287">
        <f t="shared" si="53"/>
        <v>0</v>
      </c>
      <c r="AD87" s="288">
        <f t="shared" si="53"/>
        <v>0</v>
      </c>
      <c r="AE87" s="289">
        <f t="shared" si="53"/>
        <v>0</v>
      </c>
      <c r="AF87" s="289">
        <f t="shared" si="53"/>
        <v>0</v>
      </c>
      <c r="AG87" s="289">
        <f t="shared" si="53"/>
        <v>0</v>
      </c>
      <c r="AH87" s="289">
        <f t="shared" si="53"/>
        <v>0</v>
      </c>
      <c r="AI87" s="289">
        <f t="shared" si="53"/>
        <v>0</v>
      </c>
      <c r="AJ87" s="289">
        <f t="shared" si="53"/>
        <v>0</v>
      </c>
      <c r="AK87" s="289">
        <f t="shared" si="53"/>
        <v>0</v>
      </c>
    </row>
    <row r="88" spans="1:37" ht="24" customHeight="1">
      <c r="A88" s="166" t="s">
        <v>153</v>
      </c>
      <c r="B88" s="444" t="s">
        <v>153</v>
      </c>
      <c r="C88" s="33" t="str">
        <f t="shared" si="31"/>
        <v>Finance Costs</v>
      </c>
      <c r="D88" s="34"/>
      <c r="E88" s="34"/>
      <c r="F88" s="35"/>
      <c r="G88" s="290">
        <f t="shared" ref="G88:AK88" si="54">IFERROR(G28*1000/G$36,0)</f>
        <v>0</v>
      </c>
      <c r="H88" s="291">
        <f t="shared" si="54"/>
        <v>0</v>
      </c>
      <c r="I88" s="291">
        <f t="shared" si="54"/>
        <v>0</v>
      </c>
      <c r="J88" s="291">
        <f t="shared" si="54"/>
        <v>0</v>
      </c>
      <c r="K88" s="291">
        <f t="shared" si="54"/>
        <v>0</v>
      </c>
      <c r="L88" s="291">
        <f t="shared" si="54"/>
        <v>0</v>
      </c>
      <c r="M88" s="291">
        <f t="shared" si="54"/>
        <v>0</v>
      </c>
      <c r="N88" s="291">
        <f t="shared" si="54"/>
        <v>0</v>
      </c>
      <c r="O88" s="291">
        <f t="shared" si="54"/>
        <v>0</v>
      </c>
      <c r="P88" s="291">
        <f t="shared" si="54"/>
        <v>0</v>
      </c>
      <c r="Q88" s="291">
        <f t="shared" si="54"/>
        <v>0</v>
      </c>
      <c r="R88" s="291">
        <f t="shared" si="54"/>
        <v>0</v>
      </c>
      <c r="S88" s="292">
        <f t="shared" si="54"/>
        <v>0</v>
      </c>
      <c r="T88" s="293">
        <f t="shared" si="54"/>
        <v>0</v>
      </c>
      <c r="U88" s="293">
        <f t="shared" si="54"/>
        <v>0</v>
      </c>
      <c r="V88" s="293">
        <f t="shared" si="54"/>
        <v>0</v>
      </c>
      <c r="W88" s="293">
        <f t="shared" si="54"/>
        <v>0</v>
      </c>
      <c r="X88" s="293">
        <f t="shared" si="54"/>
        <v>0</v>
      </c>
      <c r="Y88" s="293">
        <f t="shared" si="54"/>
        <v>0</v>
      </c>
      <c r="Z88" s="293">
        <f t="shared" si="54"/>
        <v>0</v>
      </c>
      <c r="AA88" s="293">
        <f t="shared" si="54"/>
        <v>0</v>
      </c>
      <c r="AB88" s="293">
        <f t="shared" si="54"/>
        <v>0</v>
      </c>
      <c r="AC88" s="293">
        <f t="shared" si="54"/>
        <v>0</v>
      </c>
      <c r="AD88" s="294">
        <f t="shared" si="54"/>
        <v>0</v>
      </c>
      <c r="AE88" s="295">
        <f t="shared" si="54"/>
        <v>0</v>
      </c>
      <c r="AF88" s="295">
        <f t="shared" si="54"/>
        <v>0</v>
      </c>
      <c r="AG88" s="295">
        <f t="shared" si="54"/>
        <v>0</v>
      </c>
      <c r="AH88" s="295">
        <f t="shared" si="54"/>
        <v>0</v>
      </c>
      <c r="AI88" s="295">
        <f t="shared" si="54"/>
        <v>0</v>
      </c>
      <c r="AJ88" s="295">
        <f t="shared" si="54"/>
        <v>0</v>
      </c>
      <c r="AK88" s="295">
        <f t="shared" si="54"/>
        <v>0</v>
      </c>
    </row>
    <row r="89" spans="1:37" ht="24" customHeight="1">
      <c r="A89" s="166" t="s">
        <v>154</v>
      </c>
      <c r="B89" s="444" t="s">
        <v>154</v>
      </c>
      <c r="C89" s="49" t="str">
        <f t="shared" si="31"/>
        <v>Profit (loss) before income tax (EBT)</v>
      </c>
      <c r="D89" s="34"/>
      <c r="E89" s="34"/>
      <c r="F89" s="35"/>
      <c r="G89" s="298">
        <f t="shared" ref="G89:AK89" si="55">IFERROR(G29*1000/G$36,0)</f>
        <v>0</v>
      </c>
      <c r="H89" s="299">
        <f t="shared" si="55"/>
        <v>0</v>
      </c>
      <c r="I89" s="299">
        <f t="shared" si="55"/>
        <v>0</v>
      </c>
      <c r="J89" s="299">
        <f t="shared" si="55"/>
        <v>0</v>
      </c>
      <c r="K89" s="299">
        <f t="shared" si="55"/>
        <v>0</v>
      </c>
      <c r="L89" s="299">
        <f t="shared" si="55"/>
        <v>0</v>
      </c>
      <c r="M89" s="299">
        <f t="shared" si="55"/>
        <v>0</v>
      </c>
      <c r="N89" s="299">
        <f t="shared" si="55"/>
        <v>0</v>
      </c>
      <c r="O89" s="299">
        <f t="shared" si="55"/>
        <v>0</v>
      </c>
      <c r="P89" s="299">
        <f t="shared" si="55"/>
        <v>0</v>
      </c>
      <c r="Q89" s="299">
        <f t="shared" si="55"/>
        <v>0</v>
      </c>
      <c r="R89" s="299">
        <f t="shared" si="55"/>
        <v>0</v>
      </c>
      <c r="S89" s="300">
        <f t="shared" si="55"/>
        <v>0</v>
      </c>
      <c r="T89" s="301">
        <f t="shared" si="55"/>
        <v>0</v>
      </c>
      <c r="U89" s="301">
        <f t="shared" si="55"/>
        <v>0</v>
      </c>
      <c r="V89" s="301">
        <f t="shared" si="55"/>
        <v>0</v>
      </c>
      <c r="W89" s="301">
        <f t="shared" si="55"/>
        <v>0</v>
      </c>
      <c r="X89" s="301">
        <f t="shared" si="55"/>
        <v>0</v>
      </c>
      <c r="Y89" s="301">
        <f t="shared" si="55"/>
        <v>0</v>
      </c>
      <c r="Z89" s="301">
        <f t="shared" si="55"/>
        <v>0</v>
      </c>
      <c r="AA89" s="301">
        <f t="shared" si="55"/>
        <v>0</v>
      </c>
      <c r="AB89" s="301">
        <f t="shared" si="55"/>
        <v>0</v>
      </c>
      <c r="AC89" s="301">
        <f t="shared" si="55"/>
        <v>0</v>
      </c>
      <c r="AD89" s="302">
        <f t="shared" si="55"/>
        <v>0</v>
      </c>
      <c r="AE89" s="303">
        <f t="shared" si="55"/>
        <v>0</v>
      </c>
      <c r="AF89" s="303">
        <f t="shared" si="55"/>
        <v>0</v>
      </c>
      <c r="AG89" s="303">
        <f t="shared" si="55"/>
        <v>0</v>
      </c>
      <c r="AH89" s="303">
        <f t="shared" si="55"/>
        <v>0</v>
      </c>
      <c r="AI89" s="303">
        <f t="shared" si="55"/>
        <v>0</v>
      </c>
      <c r="AJ89" s="303">
        <f t="shared" si="55"/>
        <v>0</v>
      </c>
      <c r="AK89" s="303">
        <f t="shared" si="55"/>
        <v>0</v>
      </c>
    </row>
    <row r="90" spans="1:37" ht="24" customHeight="1">
      <c r="A90" s="166" t="s">
        <v>155</v>
      </c>
      <c r="B90" s="444" t="s">
        <v>155</v>
      </c>
      <c r="C90" s="63" t="str">
        <f t="shared" si="31"/>
        <v>Tax Expenses</v>
      </c>
      <c r="D90" s="34"/>
      <c r="E90" s="34"/>
      <c r="F90" s="35"/>
      <c r="G90" s="290">
        <f t="shared" ref="G90:AK90" si="56">IFERROR(G30*1000/G$36,0)</f>
        <v>0</v>
      </c>
      <c r="H90" s="291">
        <f t="shared" si="56"/>
        <v>0</v>
      </c>
      <c r="I90" s="291">
        <f t="shared" si="56"/>
        <v>0</v>
      </c>
      <c r="J90" s="291">
        <f t="shared" si="56"/>
        <v>0</v>
      </c>
      <c r="K90" s="291">
        <f t="shared" si="56"/>
        <v>0</v>
      </c>
      <c r="L90" s="291">
        <f t="shared" si="56"/>
        <v>0</v>
      </c>
      <c r="M90" s="291">
        <f t="shared" si="56"/>
        <v>0</v>
      </c>
      <c r="N90" s="291">
        <f t="shared" si="56"/>
        <v>0</v>
      </c>
      <c r="O90" s="291">
        <f t="shared" si="56"/>
        <v>0</v>
      </c>
      <c r="P90" s="291">
        <f t="shared" si="56"/>
        <v>0</v>
      </c>
      <c r="Q90" s="291">
        <f t="shared" si="56"/>
        <v>0</v>
      </c>
      <c r="R90" s="291">
        <f t="shared" si="56"/>
        <v>0</v>
      </c>
      <c r="S90" s="292">
        <f t="shared" si="56"/>
        <v>0</v>
      </c>
      <c r="T90" s="293">
        <f t="shared" si="56"/>
        <v>0</v>
      </c>
      <c r="U90" s="293">
        <f t="shared" si="56"/>
        <v>0</v>
      </c>
      <c r="V90" s="293">
        <f t="shared" si="56"/>
        <v>0</v>
      </c>
      <c r="W90" s="293">
        <f t="shared" si="56"/>
        <v>0</v>
      </c>
      <c r="X90" s="293">
        <f t="shared" si="56"/>
        <v>0</v>
      </c>
      <c r="Y90" s="293">
        <f t="shared" si="56"/>
        <v>0</v>
      </c>
      <c r="Z90" s="293">
        <f t="shared" si="56"/>
        <v>0</v>
      </c>
      <c r="AA90" s="293">
        <f t="shared" si="56"/>
        <v>0</v>
      </c>
      <c r="AB90" s="293">
        <f t="shared" si="56"/>
        <v>0</v>
      </c>
      <c r="AC90" s="293">
        <f t="shared" si="56"/>
        <v>0</v>
      </c>
      <c r="AD90" s="294">
        <f t="shared" si="56"/>
        <v>0</v>
      </c>
      <c r="AE90" s="295">
        <f t="shared" si="56"/>
        <v>0</v>
      </c>
      <c r="AF90" s="295">
        <f t="shared" si="56"/>
        <v>0</v>
      </c>
      <c r="AG90" s="295">
        <f t="shared" si="56"/>
        <v>0</v>
      </c>
      <c r="AH90" s="295">
        <f t="shared" si="56"/>
        <v>0</v>
      </c>
      <c r="AI90" s="295">
        <f t="shared" si="56"/>
        <v>0</v>
      </c>
      <c r="AJ90" s="295">
        <f t="shared" si="56"/>
        <v>0</v>
      </c>
      <c r="AK90" s="295">
        <f t="shared" si="56"/>
        <v>0</v>
      </c>
    </row>
    <row r="91" spans="1:37" ht="24" customHeight="1">
      <c r="A91" s="166" t="s">
        <v>156</v>
      </c>
      <c r="B91" s="444" t="s">
        <v>156</v>
      </c>
      <c r="C91" s="49" t="str">
        <f t="shared" si="31"/>
        <v>Profit (Loss) before Shares of Profit (Loss) of JV and Asso.</v>
      </c>
      <c r="D91" s="34"/>
      <c r="E91" s="34"/>
      <c r="F91" s="35"/>
      <c r="G91" s="284">
        <f t="shared" ref="G91:AK91" si="57">IFERROR(G31*1000/G$36,0)</f>
        <v>0</v>
      </c>
      <c r="H91" s="285">
        <f t="shared" si="57"/>
        <v>0</v>
      </c>
      <c r="I91" s="285">
        <f t="shared" si="57"/>
        <v>0</v>
      </c>
      <c r="J91" s="285">
        <f t="shared" si="57"/>
        <v>0</v>
      </c>
      <c r="K91" s="285">
        <f t="shared" si="57"/>
        <v>0</v>
      </c>
      <c r="L91" s="285">
        <f t="shared" si="57"/>
        <v>0</v>
      </c>
      <c r="M91" s="285">
        <f t="shared" si="57"/>
        <v>0</v>
      </c>
      <c r="N91" s="285">
        <f t="shared" si="57"/>
        <v>0</v>
      </c>
      <c r="O91" s="285">
        <f t="shared" si="57"/>
        <v>0</v>
      </c>
      <c r="P91" s="285">
        <f t="shared" si="57"/>
        <v>0</v>
      </c>
      <c r="Q91" s="285">
        <f t="shared" si="57"/>
        <v>0</v>
      </c>
      <c r="R91" s="285">
        <f t="shared" si="57"/>
        <v>0</v>
      </c>
      <c r="S91" s="286">
        <f t="shared" si="57"/>
        <v>0</v>
      </c>
      <c r="T91" s="287">
        <f t="shared" si="57"/>
        <v>0</v>
      </c>
      <c r="U91" s="287">
        <f t="shared" si="57"/>
        <v>0</v>
      </c>
      <c r="V91" s="287">
        <f t="shared" si="57"/>
        <v>0</v>
      </c>
      <c r="W91" s="287">
        <f t="shared" si="57"/>
        <v>0</v>
      </c>
      <c r="X91" s="287">
        <f t="shared" si="57"/>
        <v>0</v>
      </c>
      <c r="Y91" s="287">
        <f t="shared" si="57"/>
        <v>0</v>
      </c>
      <c r="Z91" s="287">
        <f t="shared" si="57"/>
        <v>0</v>
      </c>
      <c r="AA91" s="287">
        <f t="shared" si="57"/>
        <v>0</v>
      </c>
      <c r="AB91" s="287">
        <f t="shared" si="57"/>
        <v>0</v>
      </c>
      <c r="AC91" s="287">
        <f t="shared" si="57"/>
        <v>0</v>
      </c>
      <c r="AD91" s="288">
        <f t="shared" si="57"/>
        <v>0</v>
      </c>
      <c r="AE91" s="289">
        <f t="shared" si="57"/>
        <v>0</v>
      </c>
      <c r="AF91" s="289">
        <f t="shared" si="57"/>
        <v>0</v>
      </c>
      <c r="AG91" s="289">
        <f t="shared" si="57"/>
        <v>0</v>
      </c>
      <c r="AH91" s="289">
        <f t="shared" si="57"/>
        <v>0</v>
      </c>
      <c r="AI91" s="289">
        <f t="shared" si="57"/>
        <v>0</v>
      </c>
      <c r="AJ91" s="289">
        <f t="shared" si="57"/>
        <v>0</v>
      </c>
      <c r="AK91" s="289">
        <f t="shared" si="57"/>
        <v>0</v>
      </c>
    </row>
    <row r="92" spans="1:37" ht="24" customHeight="1">
      <c r="A92" s="166" t="s">
        <v>157</v>
      </c>
      <c r="B92" s="444" t="s">
        <v>157</v>
      </c>
      <c r="C92" s="33" t="str">
        <f t="shared" si="31"/>
        <v>Shares of Profit (Loss) of Joint Ventures and Associates</v>
      </c>
      <c r="D92" s="34"/>
      <c r="E92" s="34"/>
      <c r="F92" s="35"/>
      <c r="G92" s="290">
        <f t="shared" ref="G92:AK92" si="58">IFERROR(G32*1000/G$36,0)</f>
        <v>0</v>
      </c>
      <c r="H92" s="291">
        <f t="shared" si="58"/>
        <v>0</v>
      </c>
      <c r="I92" s="291">
        <f t="shared" si="58"/>
        <v>0</v>
      </c>
      <c r="J92" s="291">
        <f t="shared" si="58"/>
        <v>0</v>
      </c>
      <c r="K92" s="291">
        <f t="shared" si="58"/>
        <v>0</v>
      </c>
      <c r="L92" s="291">
        <f t="shared" si="58"/>
        <v>0</v>
      </c>
      <c r="M92" s="291">
        <f t="shared" si="58"/>
        <v>0</v>
      </c>
      <c r="N92" s="291">
        <f t="shared" si="58"/>
        <v>0</v>
      </c>
      <c r="O92" s="291">
        <f t="shared" si="58"/>
        <v>0</v>
      </c>
      <c r="P92" s="291">
        <f t="shared" si="58"/>
        <v>0</v>
      </c>
      <c r="Q92" s="291">
        <f t="shared" si="58"/>
        <v>0</v>
      </c>
      <c r="R92" s="291">
        <f t="shared" si="58"/>
        <v>0</v>
      </c>
      <c r="S92" s="292">
        <f t="shared" si="58"/>
        <v>0</v>
      </c>
      <c r="T92" s="293">
        <f t="shared" si="58"/>
        <v>0</v>
      </c>
      <c r="U92" s="293">
        <f t="shared" si="58"/>
        <v>0</v>
      </c>
      <c r="V92" s="293">
        <f t="shared" si="58"/>
        <v>0</v>
      </c>
      <c r="W92" s="293">
        <f t="shared" si="58"/>
        <v>0</v>
      </c>
      <c r="X92" s="293">
        <f t="shared" si="58"/>
        <v>0</v>
      </c>
      <c r="Y92" s="293">
        <f t="shared" si="58"/>
        <v>0</v>
      </c>
      <c r="Z92" s="293">
        <f t="shared" si="58"/>
        <v>0</v>
      </c>
      <c r="AA92" s="293">
        <f t="shared" si="58"/>
        <v>0</v>
      </c>
      <c r="AB92" s="293">
        <f t="shared" si="58"/>
        <v>0</v>
      </c>
      <c r="AC92" s="293">
        <f t="shared" si="58"/>
        <v>0</v>
      </c>
      <c r="AD92" s="294">
        <f t="shared" si="58"/>
        <v>0</v>
      </c>
      <c r="AE92" s="295">
        <f t="shared" si="58"/>
        <v>0</v>
      </c>
      <c r="AF92" s="295">
        <f t="shared" si="58"/>
        <v>0</v>
      </c>
      <c r="AG92" s="295">
        <f t="shared" si="58"/>
        <v>0</v>
      </c>
      <c r="AH92" s="295">
        <f t="shared" si="58"/>
        <v>0</v>
      </c>
      <c r="AI92" s="295">
        <f t="shared" si="58"/>
        <v>0</v>
      </c>
      <c r="AJ92" s="295">
        <f t="shared" si="58"/>
        <v>0</v>
      </c>
      <c r="AK92" s="295">
        <f t="shared" si="58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31"/>
        <v>Profit (Loss) before Non-Controlling Interests</v>
      </c>
      <c r="D93" s="34"/>
      <c r="E93" s="34"/>
      <c r="F93" s="35"/>
      <c r="G93" s="284">
        <f t="shared" ref="G93:AK93" si="59">IFERROR(G33*1000/G$36,0)</f>
        <v>0</v>
      </c>
      <c r="H93" s="285">
        <f t="shared" si="59"/>
        <v>0</v>
      </c>
      <c r="I93" s="285">
        <f t="shared" si="59"/>
        <v>0</v>
      </c>
      <c r="J93" s="285">
        <f t="shared" si="59"/>
        <v>0</v>
      </c>
      <c r="K93" s="285">
        <f t="shared" si="59"/>
        <v>0</v>
      </c>
      <c r="L93" s="285">
        <f t="shared" si="59"/>
        <v>0</v>
      </c>
      <c r="M93" s="285">
        <f t="shared" si="59"/>
        <v>0</v>
      </c>
      <c r="N93" s="285">
        <f t="shared" si="59"/>
        <v>0</v>
      </c>
      <c r="O93" s="285">
        <f t="shared" si="59"/>
        <v>0</v>
      </c>
      <c r="P93" s="285">
        <f t="shared" si="59"/>
        <v>0</v>
      </c>
      <c r="Q93" s="285">
        <f t="shared" si="59"/>
        <v>0</v>
      </c>
      <c r="R93" s="285">
        <f t="shared" si="59"/>
        <v>0</v>
      </c>
      <c r="S93" s="286">
        <f t="shared" si="59"/>
        <v>0</v>
      </c>
      <c r="T93" s="287">
        <f t="shared" si="59"/>
        <v>0</v>
      </c>
      <c r="U93" s="287">
        <f t="shared" si="59"/>
        <v>0</v>
      </c>
      <c r="V93" s="287">
        <f t="shared" si="59"/>
        <v>0</v>
      </c>
      <c r="W93" s="287">
        <f t="shared" si="59"/>
        <v>0</v>
      </c>
      <c r="X93" s="287">
        <f t="shared" si="59"/>
        <v>0</v>
      </c>
      <c r="Y93" s="287">
        <f t="shared" si="59"/>
        <v>0</v>
      </c>
      <c r="Z93" s="287">
        <f t="shared" si="59"/>
        <v>0</v>
      </c>
      <c r="AA93" s="287">
        <f t="shared" si="59"/>
        <v>0</v>
      </c>
      <c r="AB93" s="287">
        <f t="shared" si="59"/>
        <v>0</v>
      </c>
      <c r="AC93" s="287">
        <f t="shared" si="59"/>
        <v>0</v>
      </c>
      <c r="AD93" s="288">
        <f t="shared" si="59"/>
        <v>0</v>
      </c>
      <c r="AE93" s="289">
        <f t="shared" si="59"/>
        <v>0</v>
      </c>
      <c r="AF93" s="289">
        <f t="shared" si="59"/>
        <v>0</v>
      </c>
      <c r="AG93" s="289">
        <f t="shared" si="59"/>
        <v>0</v>
      </c>
      <c r="AH93" s="289">
        <f t="shared" si="59"/>
        <v>0</v>
      </c>
      <c r="AI93" s="289">
        <f t="shared" si="59"/>
        <v>0</v>
      </c>
      <c r="AJ93" s="289">
        <f t="shared" si="59"/>
        <v>0</v>
      </c>
      <c r="AK93" s="289">
        <f t="shared" si="59"/>
        <v>0</v>
      </c>
    </row>
    <row r="94" spans="1:37" ht="24" customHeight="1">
      <c r="A94" s="166" t="s">
        <v>159</v>
      </c>
      <c r="B94" s="444" t="s">
        <v>159</v>
      </c>
      <c r="C94" s="33" t="str">
        <f t="shared" si="31"/>
        <v>Non-Controlling Interests</v>
      </c>
      <c r="D94" s="34"/>
      <c r="E94" s="34"/>
      <c r="F94" s="35"/>
      <c r="G94" s="284">
        <f t="shared" ref="G94:AK94" si="60">IFERROR(G34*1000/G$36,0)</f>
        <v>0</v>
      </c>
      <c r="H94" s="285">
        <f t="shared" si="60"/>
        <v>0</v>
      </c>
      <c r="I94" s="285">
        <f t="shared" si="60"/>
        <v>0</v>
      </c>
      <c r="J94" s="285">
        <f t="shared" si="60"/>
        <v>0</v>
      </c>
      <c r="K94" s="285">
        <f t="shared" si="60"/>
        <v>0</v>
      </c>
      <c r="L94" s="285">
        <f t="shared" si="60"/>
        <v>0</v>
      </c>
      <c r="M94" s="285">
        <f t="shared" si="60"/>
        <v>0</v>
      </c>
      <c r="N94" s="285">
        <f t="shared" si="60"/>
        <v>0</v>
      </c>
      <c r="O94" s="285">
        <f t="shared" si="60"/>
        <v>0</v>
      </c>
      <c r="P94" s="285">
        <f t="shared" si="60"/>
        <v>0</v>
      </c>
      <c r="Q94" s="285">
        <f t="shared" si="60"/>
        <v>0</v>
      </c>
      <c r="R94" s="285">
        <f t="shared" si="60"/>
        <v>0</v>
      </c>
      <c r="S94" s="286">
        <f t="shared" si="60"/>
        <v>0</v>
      </c>
      <c r="T94" s="287">
        <f t="shared" si="60"/>
        <v>0</v>
      </c>
      <c r="U94" s="287">
        <f t="shared" si="60"/>
        <v>0</v>
      </c>
      <c r="V94" s="287">
        <f t="shared" si="60"/>
        <v>0</v>
      </c>
      <c r="W94" s="287">
        <f t="shared" si="60"/>
        <v>0</v>
      </c>
      <c r="X94" s="287">
        <f t="shared" si="60"/>
        <v>0</v>
      </c>
      <c r="Y94" s="287">
        <f t="shared" si="60"/>
        <v>0</v>
      </c>
      <c r="Z94" s="287">
        <f t="shared" si="60"/>
        <v>0</v>
      </c>
      <c r="AA94" s="287">
        <f t="shared" si="60"/>
        <v>0</v>
      </c>
      <c r="AB94" s="287">
        <f t="shared" si="60"/>
        <v>0</v>
      </c>
      <c r="AC94" s="287">
        <f t="shared" si="60"/>
        <v>0</v>
      </c>
      <c r="AD94" s="288">
        <f t="shared" si="60"/>
        <v>0</v>
      </c>
      <c r="AE94" s="289">
        <f t="shared" si="60"/>
        <v>0</v>
      </c>
      <c r="AF94" s="289">
        <f t="shared" si="60"/>
        <v>0</v>
      </c>
      <c r="AG94" s="289">
        <f t="shared" si="60"/>
        <v>0</v>
      </c>
      <c r="AH94" s="289">
        <f t="shared" si="60"/>
        <v>0</v>
      </c>
      <c r="AI94" s="289">
        <f t="shared" si="60"/>
        <v>0</v>
      </c>
      <c r="AJ94" s="289">
        <f t="shared" si="60"/>
        <v>0</v>
      </c>
      <c r="AK94" s="289">
        <f t="shared" si="60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31"/>
        <v>Profit (Loss) for the Period</v>
      </c>
      <c r="D95" s="67"/>
      <c r="E95" s="67"/>
      <c r="F95" s="68"/>
      <c r="G95" s="304">
        <f t="shared" ref="G95:AK95" si="61">IFERROR(G35*1000/G$36,0)</f>
        <v>0</v>
      </c>
      <c r="H95" s="305">
        <f t="shared" si="61"/>
        <v>0</v>
      </c>
      <c r="I95" s="305">
        <f t="shared" si="61"/>
        <v>0</v>
      </c>
      <c r="J95" s="305">
        <f t="shared" si="61"/>
        <v>0</v>
      </c>
      <c r="K95" s="305">
        <f t="shared" si="61"/>
        <v>0</v>
      </c>
      <c r="L95" s="305">
        <f t="shared" si="61"/>
        <v>0</v>
      </c>
      <c r="M95" s="305">
        <f t="shared" si="61"/>
        <v>0</v>
      </c>
      <c r="N95" s="305">
        <f t="shared" si="61"/>
        <v>0</v>
      </c>
      <c r="O95" s="305">
        <f t="shared" si="61"/>
        <v>0</v>
      </c>
      <c r="P95" s="305">
        <f t="shared" si="61"/>
        <v>0</v>
      </c>
      <c r="Q95" s="305">
        <f t="shared" si="61"/>
        <v>0</v>
      </c>
      <c r="R95" s="305">
        <f t="shared" si="61"/>
        <v>0</v>
      </c>
      <c r="S95" s="306">
        <f t="shared" si="61"/>
        <v>0</v>
      </c>
      <c r="T95" s="307">
        <f t="shared" si="61"/>
        <v>0</v>
      </c>
      <c r="U95" s="307">
        <f t="shared" si="61"/>
        <v>0</v>
      </c>
      <c r="V95" s="307">
        <f t="shared" si="61"/>
        <v>0</v>
      </c>
      <c r="W95" s="307">
        <f t="shared" si="61"/>
        <v>0</v>
      </c>
      <c r="X95" s="307">
        <f t="shared" si="61"/>
        <v>0</v>
      </c>
      <c r="Y95" s="307">
        <f t="shared" si="61"/>
        <v>0</v>
      </c>
      <c r="Z95" s="307">
        <f t="shared" si="61"/>
        <v>0</v>
      </c>
      <c r="AA95" s="307">
        <f t="shared" si="61"/>
        <v>0</v>
      </c>
      <c r="AB95" s="307">
        <f t="shared" si="61"/>
        <v>0</v>
      </c>
      <c r="AC95" s="307">
        <f t="shared" si="61"/>
        <v>0</v>
      </c>
      <c r="AD95" s="308">
        <f t="shared" si="61"/>
        <v>0</v>
      </c>
      <c r="AE95" s="309">
        <f t="shared" si="61"/>
        <v>0</v>
      </c>
      <c r="AF95" s="309">
        <f t="shared" si="61"/>
        <v>0</v>
      </c>
      <c r="AG95" s="309">
        <f t="shared" si="61"/>
        <v>0</v>
      </c>
      <c r="AH95" s="309">
        <f t="shared" si="61"/>
        <v>0</v>
      </c>
      <c r="AI95" s="309">
        <f t="shared" si="61"/>
        <v>0</v>
      </c>
      <c r="AJ95" s="309">
        <f t="shared" si="61"/>
        <v>0</v>
      </c>
      <c r="AK95" s="309">
        <f t="shared" si="61"/>
        <v>0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62">IFERROR(G41*1000/G$36,0)</f>
        <v>0</v>
      </c>
      <c r="H96" s="311">
        <f t="shared" si="62"/>
        <v>0</v>
      </c>
      <c r="I96" s="311">
        <f t="shared" si="62"/>
        <v>0</v>
      </c>
      <c r="J96" s="311">
        <f t="shared" si="62"/>
        <v>0</v>
      </c>
      <c r="K96" s="311">
        <f t="shared" si="62"/>
        <v>0</v>
      </c>
      <c r="L96" s="311">
        <f t="shared" si="62"/>
        <v>0</v>
      </c>
      <c r="M96" s="311">
        <f t="shared" si="62"/>
        <v>0</v>
      </c>
      <c r="N96" s="311">
        <f t="shared" si="62"/>
        <v>0</v>
      </c>
      <c r="O96" s="311">
        <f t="shared" si="62"/>
        <v>0</v>
      </c>
      <c r="P96" s="311">
        <f t="shared" si="62"/>
        <v>0</v>
      </c>
      <c r="Q96" s="311">
        <f t="shared" si="62"/>
        <v>0</v>
      </c>
      <c r="R96" s="311">
        <f t="shared" si="62"/>
        <v>0</v>
      </c>
      <c r="S96" s="312">
        <f t="shared" si="62"/>
        <v>0</v>
      </c>
      <c r="T96" s="313">
        <f t="shared" si="62"/>
        <v>0</v>
      </c>
      <c r="U96" s="313">
        <f t="shared" si="62"/>
        <v>0</v>
      </c>
      <c r="V96" s="313">
        <f t="shared" si="62"/>
        <v>0</v>
      </c>
      <c r="W96" s="313">
        <f t="shared" si="62"/>
        <v>0</v>
      </c>
      <c r="X96" s="313">
        <f t="shared" si="62"/>
        <v>0</v>
      </c>
      <c r="Y96" s="313">
        <f t="shared" si="62"/>
        <v>0</v>
      </c>
      <c r="Z96" s="313">
        <f t="shared" si="62"/>
        <v>0</v>
      </c>
      <c r="AA96" s="313">
        <f t="shared" si="62"/>
        <v>0</v>
      </c>
      <c r="AB96" s="313">
        <f t="shared" si="62"/>
        <v>0</v>
      </c>
      <c r="AC96" s="313">
        <f t="shared" si="62"/>
        <v>0</v>
      </c>
      <c r="AD96" s="314">
        <f t="shared" si="62"/>
        <v>0</v>
      </c>
      <c r="AE96" s="315">
        <f t="shared" si="62"/>
        <v>0</v>
      </c>
      <c r="AF96" s="315">
        <f t="shared" si="62"/>
        <v>0</v>
      </c>
      <c r="AG96" s="315">
        <f t="shared" si="62"/>
        <v>0</v>
      </c>
      <c r="AH96" s="315">
        <f t="shared" si="62"/>
        <v>0</v>
      </c>
      <c r="AI96" s="315">
        <f t="shared" si="62"/>
        <v>0</v>
      </c>
      <c r="AJ96" s="315">
        <f t="shared" si="62"/>
        <v>0</v>
      </c>
      <c r="AK96" s="315">
        <f t="shared" si="62"/>
        <v>0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0</v>
      </c>
      <c r="H97" s="311">
        <f t="shared" ref="H97:R97" si="63">IFERROR(H43*1000/H$37/12,0)</f>
        <v>0</v>
      </c>
      <c r="I97" s="311">
        <f t="shared" si="63"/>
        <v>0</v>
      </c>
      <c r="J97" s="311">
        <f t="shared" si="63"/>
        <v>0</v>
      </c>
      <c r="K97" s="311">
        <f t="shared" si="63"/>
        <v>0</v>
      </c>
      <c r="L97" s="311">
        <f t="shared" si="63"/>
        <v>0</v>
      </c>
      <c r="M97" s="311">
        <f t="shared" si="63"/>
        <v>0</v>
      </c>
      <c r="N97" s="311">
        <f t="shared" si="63"/>
        <v>0</v>
      </c>
      <c r="O97" s="311">
        <f t="shared" si="63"/>
        <v>0</v>
      </c>
      <c r="P97" s="311">
        <f t="shared" si="63"/>
        <v>0</v>
      </c>
      <c r="Q97" s="311">
        <f t="shared" si="63"/>
        <v>0</v>
      </c>
      <c r="R97" s="311">
        <f t="shared" si="63"/>
        <v>0</v>
      </c>
      <c r="S97" s="292">
        <f>IFERROR(S43*1000/S$37/12*1,0)</f>
        <v>0</v>
      </c>
      <c r="T97" s="292">
        <f>IFERROR(T43*1000/T$37/12*2,0)</f>
        <v>0</v>
      </c>
      <c r="U97" s="292">
        <f>IFERROR(U43*1000/U$37/12*3,0)</f>
        <v>0</v>
      </c>
      <c r="V97" s="292">
        <f>IFERROR(V43*1000/V$37/12*4,0)</f>
        <v>0</v>
      </c>
      <c r="W97" s="292">
        <f>IFERROR(W43*1000/W$37/12*5,0)</f>
        <v>0</v>
      </c>
      <c r="X97" s="292">
        <f>IFERROR(X43*1000/X$37/12*6,0)</f>
        <v>0</v>
      </c>
      <c r="Y97" s="292">
        <f>IFERROR(Y43*1000/Y$37/12*7,0)</f>
        <v>0</v>
      </c>
      <c r="Z97" s="292">
        <f>IFERROR(Z43*1000/Z$37/12*8,0)</f>
        <v>0</v>
      </c>
      <c r="AA97" s="292">
        <f>IFERROR(AA43*1000/AA$37/12*9,0)</f>
        <v>0</v>
      </c>
      <c r="AB97" s="292">
        <f>IFERROR(AB43*1000/AB$37/12*10,0)</f>
        <v>0</v>
      </c>
      <c r="AC97" s="292">
        <f>IFERROR(AC43*1000/AC$37/12*11,0)</f>
        <v>0</v>
      </c>
      <c r="AD97" s="292">
        <f>IFERROR(AD43*1000/AD$37/12*12,0)</f>
        <v>0</v>
      </c>
      <c r="AE97" s="295">
        <f>IFERROR(AE43*1000/AE$37/12*3,0)</f>
        <v>0</v>
      </c>
      <c r="AF97" s="295">
        <f>IFERROR(AF43*1000/AF$37/12*3,0)</f>
        <v>0</v>
      </c>
      <c r="AG97" s="295">
        <f>IFERROR(AG43*1000/AG$37/12*3,0)</f>
        <v>0</v>
      </c>
      <c r="AH97" s="295">
        <f>IFERROR(AH43*1000/AH$37/12*3,0)</f>
        <v>0</v>
      </c>
      <c r="AI97" s="295">
        <f>IFERROR(AI43*1000/AI$37/12*6,0)</f>
        <v>0</v>
      </c>
      <c r="AJ97" s="295">
        <f>IFERROR(AJ43*1000/AJ$37/12*6,0)</f>
        <v>0</v>
      </c>
      <c r="AK97" s="295">
        <f>IFERROR(AK43*1000/AK$37,0)</f>
        <v>0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0</v>
      </c>
      <c r="H98" s="311">
        <f t="shared" ref="H98:AK98" si="64">IFERROR(H47*1000/H$36,0)</f>
        <v>0</v>
      </c>
      <c r="I98" s="311">
        <f t="shared" si="64"/>
        <v>0</v>
      </c>
      <c r="J98" s="311">
        <f t="shared" si="64"/>
        <v>0</v>
      </c>
      <c r="K98" s="311">
        <f t="shared" si="64"/>
        <v>0</v>
      </c>
      <c r="L98" s="311">
        <f t="shared" si="64"/>
        <v>0</v>
      </c>
      <c r="M98" s="311">
        <f t="shared" si="64"/>
        <v>0</v>
      </c>
      <c r="N98" s="311">
        <f t="shared" si="64"/>
        <v>0</v>
      </c>
      <c r="O98" s="311">
        <f t="shared" si="64"/>
        <v>0</v>
      </c>
      <c r="P98" s="311">
        <f t="shared" si="64"/>
        <v>0</v>
      </c>
      <c r="Q98" s="311">
        <f t="shared" si="64"/>
        <v>0</v>
      </c>
      <c r="R98" s="311">
        <f t="shared" si="64"/>
        <v>0</v>
      </c>
      <c r="S98" s="292">
        <f t="shared" si="64"/>
        <v>0</v>
      </c>
      <c r="T98" s="293">
        <f t="shared" si="64"/>
        <v>0</v>
      </c>
      <c r="U98" s="293">
        <f t="shared" si="64"/>
        <v>0</v>
      </c>
      <c r="V98" s="293">
        <f t="shared" si="64"/>
        <v>0</v>
      </c>
      <c r="W98" s="293">
        <f t="shared" si="64"/>
        <v>0</v>
      </c>
      <c r="X98" s="293">
        <f t="shared" si="64"/>
        <v>0</v>
      </c>
      <c r="Y98" s="293">
        <f t="shared" si="64"/>
        <v>0</v>
      </c>
      <c r="Z98" s="293">
        <f t="shared" si="64"/>
        <v>0</v>
      </c>
      <c r="AA98" s="293">
        <f t="shared" si="64"/>
        <v>0</v>
      </c>
      <c r="AB98" s="293">
        <f t="shared" si="64"/>
        <v>0</v>
      </c>
      <c r="AC98" s="293">
        <f t="shared" si="64"/>
        <v>0</v>
      </c>
      <c r="AD98" s="294">
        <f t="shared" si="64"/>
        <v>0</v>
      </c>
      <c r="AE98" s="315">
        <f t="shared" si="64"/>
        <v>0</v>
      </c>
      <c r="AF98" s="315">
        <f t="shared" si="64"/>
        <v>0</v>
      </c>
      <c r="AG98" s="315">
        <f t="shared" si="64"/>
        <v>0</v>
      </c>
      <c r="AH98" s="315">
        <f t="shared" si="64"/>
        <v>0</v>
      </c>
      <c r="AI98" s="315">
        <f t="shared" si="64"/>
        <v>0</v>
      </c>
      <c r="AJ98" s="315">
        <f t="shared" si="64"/>
        <v>0</v>
      </c>
      <c r="AK98" s="315">
        <f t="shared" si="64"/>
        <v>0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0</v>
      </c>
      <c r="H99" s="319">
        <f t="shared" ref="H99:AK100" si="65">IFERROR(H49*1000/H$36,0)</f>
        <v>0</v>
      </c>
      <c r="I99" s="319">
        <f t="shared" si="65"/>
        <v>0</v>
      </c>
      <c r="J99" s="319">
        <f t="shared" si="65"/>
        <v>0</v>
      </c>
      <c r="K99" s="319">
        <f t="shared" si="65"/>
        <v>0</v>
      </c>
      <c r="L99" s="319">
        <f t="shared" si="65"/>
        <v>0</v>
      </c>
      <c r="M99" s="319">
        <f t="shared" si="65"/>
        <v>0</v>
      </c>
      <c r="N99" s="319">
        <f t="shared" si="65"/>
        <v>0</v>
      </c>
      <c r="O99" s="319">
        <f t="shared" si="65"/>
        <v>0</v>
      </c>
      <c r="P99" s="319">
        <f t="shared" si="65"/>
        <v>0</v>
      </c>
      <c r="Q99" s="319">
        <f t="shared" si="65"/>
        <v>0</v>
      </c>
      <c r="R99" s="319">
        <f t="shared" si="65"/>
        <v>0</v>
      </c>
      <c r="S99" s="320">
        <f t="shared" si="65"/>
        <v>0</v>
      </c>
      <c r="T99" s="321">
        <f t="shared" si="65"/>
        <v>0</v>
      </c>
      <c r="U99" s="321">
        <f t="shared" si="65"/>
        <v>0</v>
      </c>
      <c r="V99" s="321">
        <f t="shared" si="65"/>
        <v>0</v>
      </c>
      <c r="W99" s="321">
        <f t="shared" si="65"/>
        <v>0</v>
      </c>
      <c r="X99" s="321">
        <f t="shared" si="65"/>
        <v>0</v>
      </c>
      <c r="Y99" s="321">
        <f t="shared" si="65"/>
        <v>0</v>
      </c>
      <c r="Z99" s="321">
        <f t="shared" si="65"/>
        <v>0</v>
      </c>
      <c r="AA99" s="321">
        <f t="shared" si="65"/>
        <v>0</v>
      </c>
      <c r="AB99" s="321">
        <f t="shared" si="65"/>
        <v>0</v>
      </c>
      <c r="AC99" s="321">
        <f t="shared" si="65"/>
        <v>0</v>
      </c>
      <c r="AD99" s="322">
        <f t="shared" si="65"/>
        <v>0</v>
      </c>
      <c r="AE99" s="323">
        <f t="shared" si="65"/>
        <v>0</v>
      </c>
      <c r="AF99" s="323">
        <f t="shared" si="65"/>
        <v>0</v>
      </c>
      <c r="AG99" s="323">
        <f t="shared" si="65"/>
        <v>0</v>
      </c>
      <c r="AH99" s="323">
        <f t="shared" si="65"/>
        <v>0</v>
      </c>
      <c r="AI99" s="323">
        <f t="shared" si="65"/>
        <v>0</v>
      </c>
      <c r="AJ99" s="323">
        <f t="shared" si="65"/>
        <v>0</v>
      </c>
      <c r="AK99" s="323">
        <f t="shared" si="65"/>
        <v>0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0</v>
      </c>
      <c r="H100" s="317">
        <f t="shared" si="65"/>
        <v>0</v>
      </c>
      <c r="I100" s="317">
        <f t="shared" si="65"/>
        <v>0</v>
      </c>
      <c r="J100" s="317">
        <f t="shared" si="65"/>
        <v>0</v>
      </c>
      <c r="K100" s="317">
        <f t="shared" si="65"/>
        <v>0</v>
      </c>
      <c r="L100" s="317">
        <f t="shared" si="65"/>
        <v>0</v>
      </c>
      <c r="M100" s="317">
        <f t="shared" si="65"/>
        <v>0</v>
      </c>
      <c r="N100" s="317">
        <f t="shared" si="65"/>
        <v>0</v>
      </c>
      <c r="O100" s="317">
        <f t="shared" si="65"/>
        <v>0</v>
      </c>
      <c r="P100" s="317">
        <f t="shared" si="65"/>
        <v>0</v>
      </c>
      <c r="Q100" s="317">
        <f t="shared" si="65"/>
        <v>0</v>
      </c>
      <c r="R100" s="317">
        <f t="shared" si="65"/>
        <v>0</v>
      </c>
      <c r="S100" s="312">
        <f t="shared" si="65"/>
        <v>0</v>
      </c>
      <c r="T100" s="313">
        <f t="shared" si="65"/>
        <v>0</v>
      </c>
      <c r="U100" s="313">
        <f t="shared" si="65"/>
        <v>0</v>
      </c>
      <c r="V100" s="313">
        <f t="shared" si="65"/>
        <v>0</v>
      </c>
      <c r="W100" s="313">
        <f t="shared" si="65"/>
        <v>0</v>
      </c>
      <c r="X100" s="313">
        <f t="shared" si="65"/>
        <v>0</v>
      </c>
      <c r="Y100" s="313">
        <f t="shared" si="65"/>
        <v>0</v>
      </c>
      <c r="Z100" s="313">
        <f t="shared" si="65"/>
        <v>0</v>
      </c>
      <c r="AA100" s="313">
        <f t="shared" si="65"/>
        <v>0</v>
      </c>
      <c r="AB100" s="313">
        <f t="shared" si="65"/>
        <v>0</v>
      </c>
      <c r="AC100" s="313">
        <f t="shared" si="65"/>
        <v>0</v>
      </c>
      <c r="AD100" s="324">
        <f t="shared" si="65"/>
        <v>0</v>
      </c>
      <c r="AE100" s="315">
        <f t="shared" si="65"/>
        <v>0</v>
      </c>
      <c r="AF100" s="315">
        <f t="shared" si="65"/>
        <v>0</v>
      </c>
      <c r="AG100" s="315">
        <f t="shared" si="65"/>
        <v>0</v>
      </c>
      <c r="AH100" s="315">
        <f t="shared" si="65"/>
        <v>0</v>
      </c>
      <c r="AI100" s="315">
        <f t="shared" si="65"/>
        <v>0</v>
      </c>
      <c r="AJ100" s="315">
        <f t="shared" si="65"/>
        <v>0</v>
      </c>
      <c r="AK100" s="315">
        <f t="shared" si="65"/>
        <v>0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29">
        <f t="shared" ref="G118:R118" si="66">G18</f>
        <v>0</v>
      </c>
      <c r="H118" s="230">
        <f t="shared" si="66"/>
        <v>0</v>
      </c>
      <c r="I118" s="230">
        <f t="shared" si="66"/>
        <v>0</v>
      </c>
      <c r="J118" s="230">
        <f t="shared" si="66"/>
        <v>0</v>
      </c>
      <c r="K118" s="230">
        <f t="shared" si="66"/>
        <v>0</v>
      </c>
      <c r="L118" s="230">
        <f t="shared" si="66"/>
        <v>0</v>
      </c>
      <c r="M118" s="230">
        <f t="shared" si="66"/>
        <v>0</v>
      </c>
      <c r="N118" s="230">
        <f t="shared" si="66"/>
        <v>0</v>
      </c>
      <c r="O118" s="230">
        <f t="shared" si="66"/>
        <v>0</v>
      </c>
      <c r="P118" s="230">
        <f t="shared" si="66"/>
        <v>0</v>
      </c>
      <c r="Q118" s="230">
        <f t="shared" si="66"/>
        <v>0</v>
      </c>
      <c r="R118" s="230">
        <f t="shared" si="66"/>
        <v>0</v>
      </c>
      <c r="S118" s="200">
        <f t="shared" ref="S118:S180" si="67">G118</f>
        <v>0</v>
      </c>
      <c r="T118" s="201">
        <f>SUM($G118:H118)</f>
        <v>0</v>
      </c>
      <c r="U118" s="201">
        <f>SUM($G118:I118)</f>
        <v>0</v>
      </c>
      <c r="V118" s="201">
        <f>SUM($G118:J118)</f>
        <v>0</v>
      </c>
      <c r="W118" s="201">
        <f>SUM($G118:K118)</f>
        <v>0</v>
      </c>
      <c r="X118" s="201">
        <f>SUM($G118:L118)</f>
        <v>0</v>
      </c>
      <c r="Y118" s="201">
        <f>SUM($G118:M118)</f>
        <v>0</v>
      </c>
      <c r="Z118" s="201">
        <f>SUM($G118:N118)</f>
        <v>0</v>
      </c>
      <c r="AA118" s="201">
        <f>SUM($G118:O118)</f>
        <v>0</v>
      </c>
      <c r="AB118" s="201">
        <f>SUM($G118:P118)</f>
        <v>0</v>
      </c>
      <c r="AC118" s="201">
        <f>SUM($G118:Q118)</f>
        <v>0</v>
      </c>
      <c r="AD118" s="202">
        <f>SUM($G118:R118)</f>
        <v>0</v>
      </c>
      <c r="AE118" s="203">
        <f t="shared" ref="AE118:AE180" si="68">U118</f>
        <v>0</v>
      </c>
      <c r="AF118" s="203">
        <f t="shared" ref="AF118:AF180" si="69">X118-AE118</f>
        <v>0</v>
      </c>
      <c r="AG118" s="203">
        <f t="shared" ref="AG118:AG180" si="70">AA118-AF118-AE118</f>
        <v>0</v>
      </c>
      <c r="AH118" s="203">
        <f t="shared" ref="AH118:AH180" si="71">AD118-AG118-AF118-AE118</f>
        <v>0</v>
      </c>
      <c r="AI118" s="203">
        <f t="shared" ref="AI118:AI180" si="72">$AE118+$AF118</f>
        <v>0</v>
      </c>
      <c r="AJ118" s="203">
        <f t="shared" ref="AJ118:AJ180" si="73">$AG118+$AH118</f>
        <v>0</v>
      </c>
      <c r="AK118" s="203">
        <f t="shared" ref="AK118:AK180" si="74">$AI118+$AJ118</f>
        <v>0</v>
      </c>
      <c r="AL118" s="173">
        <f t="shared" ref="AL118:AL180" si="75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39">
        <f>G20-SUMIF($A$138:$A$237,$A119,G$138:G$237)</f>
        <v>0</v>
      </c>
      <c r="H119" s="240">
        <f t="shared" ref="H119:R119" si="76">H20-SUMIF($A$138:$A$237,$A119,H$138:H$237)</f>
        <v>0</v>
      </c>
      <c r="I119" s="240">
        <f t="shared" si="76"/>
        <v>0</v>
      </c>
      <c r="J119" s="240">
        <f t="shared" si="76"/>
        <v>0</v>
      </c>
      <c r="K119" s="240">
        <f t="shared" si="76"/>
        <v>0</v>
      </c>
      <c r="L119" s="240">
        <f t="shared" si="76"/>
        <v>0</v>
      </c>
      <c r="M119" s="240">
        <f t="shared" si="76"/>
        <v>0</v>
      </c>
      <c r="N119" s="240">
        <f t="shared" si="76"/>
        <v>0</v>
      </c>
      <c r="O119" s="240">
        <f t="shared" si="76"/>
        <v>0</v>
      </c>
      <c r="P119" s="240">
        <f t="shared" si="76"/>
        <v>0</v>
      </c>
      <c r="Q119" s="240">
        <f t="shared" si="76"/>
        <v>0</v>
      </c>
      <c r="R119" s="240">
        <f t="shared" si="76"/>
        <v>0</v>
      </c>
      <c r="S119" s="328">
        <f t="shared" si="67"/>
        <v>0</v>
      </c>
      <c r="T119" s="329">
        <f>SUM($G119:H119)</f>
        <v>0</v>
      </c>
      <c r="U119" s="329">
        <f>SUM($G119:I119)</f>
        <v>0</v>
      </c>
      <c r="V119" s="329">
        <f>SUM($G119:J119)</f>
        <v>0</v>
      </c>
      <c r="W119" s="329">
        <f>SUM($G119:K119)</f>
        <v>0</v>
      </c>
      <c r="X119" s="329">
        <f>SUM($G119:L119)</f>
        <v>0</v>
      </c>
      <c r="Y119" s="329">
        <f>SUM($G119:M119)</f>
        <v>0</v>
      </c>
      <c r="Z119" s="329">
        <f>SUM($G119:N119)</f>
        <v>0</v>
      </c>
      <c r="AA119" s="329">
        <f>SUM($G119:O119)</f>
        <v>0</v>
      </c>
      <c r="AB119" s="329">
        <f>SUM($G119:P119)</f>
        <v>0</v>
      </c>
      <c r="AC119" s="329">
        <f>SUM($G119:Q119)</f>
        <v>0</v>
      </c>
      <c r="AD119" s="330">
        <f>SUM($G119:R119)</f>
        <v>0</v>
      </c>
      <c r="AE119" s="241">
        <f t="shared" si="68"/>
        <v>0</v>
      </c>
      <c r="AF119" s="241">
        <f t="shared" si="69"/>
        <v>0</v>
      </c>
      <c r="AG119" s="241">
        <f t="shared" si="70"/>
        <v>0</v>
      </c>
      <c r="AH119" s="241">
        <f t="shared" si="71"/>
        <v>0</v>
      </c>
      <c r="AI119" s="241">
        <f t="shared" si="72"/>
        <v>0</v>
      </c>
      <c r="AJ119" s="241">
        <f t="shared" si="73"/>
        <v>0</v>
      </c>
      <c r="AK119" s="241">
        <f t="shared" si="74"/>
        <v>0</v>
      </c>
      <c r="AL119" s="173">
        <f t="shared" si="75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39">
        <f t="shared" ref="G120:R120" si="77">G23-SUMIF($A$138:$A$237,$A120,G$138:G$237)</f>
        <v>-13.74499</v>
      </c>
      <c r="H120" s="240">
        <f t="shared" si="77"/>
        <v>-13.54499</v>
      </c>
      <c r="I120" s="240">
        <f t="shared" si="77"/>
        <v>-15.050690000000001</v>
      </c>
      <c r="J120" s="240">
        <f t="shared" si="77"/>
        <v>-13.54499</v>
      </c>
      <c r="K120" s="240">
        <f t="shared" si="77"/>
        <v>-14.726889999999999</v>
      </c>
      <c r="L120" s="240">
        <f t="shared" si="77"/>
        <v>-15.050690000000001</v>
      </c>
      <c r="M120" s="240">
        <f t="shared" si="77"/>
        <v>-13.54499</v>
      </c>
      <c r="N120" s="240">
        <f t="shared" si="77"/>
        <v>-14.42001</v>
      </c>
      <c r="O120" s="240">
        <f t="shared" si="77"/>
        <v>-8.3806900000000013</v>
      </c>
      <c r="P120" s="240">
        <f t="shared" si="77"/>
        <v>-18.13166</v>
      </c>
      <c r="Q120" s="240">
        <f t="shared" si="77"/>
        <v>-13.54499</v>
      </c>
      <c r="R120" s="240">
        <f t="shared" si="77"/>
        <v>-20.41412</v>
      </c>
      <c r="S120" s="328">
        <f t="shared" si="67"/>
        <v>-13.74499</v>
      </c>
      <c r="T120" s="329">
        <f>SUM($G120:H120)</f>
        <v>-27.28998</v>
      </c>
      <c r="U120" s="329">
        <f>SUM($G120:I120)</f>
        <v>-42.340670000000003</v>
      </c>
      <c r="V120" s="329">
        <f>SUM($G120:J120)</f>
        <v>-55.885660000000001</v>
      </c>
      <c r="W120" s="329">
        <f>SUM($G120:K120)</f>
        <v>-70.612549999999999</v>
      </c>
      <c r="X120" s="329">
        <f>SUM($G120:L120)</f>
        <v>-85.663240000000002</v>
      </c>
      <c r="Y120" s="329">
        <f>SUM($G120:M120)</f>
        <v>-99.20823</v>
      </c>
      <c r="Z120" s="329">
        <f>SUM($G120:N120)</f>
        <v>-113.62824000000001</v>
      </c>
      <c r="AA120" s="329">
        <f>SUM($G120:O120)</f>
        <v>-122.00893000000001</v>
      </c>
      <c r="AB120" s="329">
        <f>SUM($G120:P120)</f>
        <v>-140.14059</v>
      </c>
      <c r="AC120" s="329">
        <f>SUM($G120:Q120)</f>
        <v>-153.68558000000002</v>
      </c>
      <c r="AD120" s="330">
        <f>SUM($G120:R120)</f>
        <v>-174.09970000000001</v>
      </c>
      <c r="AE120" s="241">
        <f t="shared" si="68"/>
        <v>-42.340670000000003</v>
      </c>
      <c r="AF120" s="241">
        <f t="shared" si="69"/>
        <v>-43.322569999999999</v>
      </c>
      <c r="AG120" s="241">
        <f t="shared" si="70"/>
        <v>-36.345690000000005</v>
      </c>
      <c r="AH120" s="241">
        <f t="shared" si="71"/>
        <v>-52.090769999999992</v>
      </c>
      <c r="AI120" s="241">
        <f t="shared" si="72"/>
        <v>-85.663240000000002</v>
      </c>
      <c r="AJ120" s="241">
        <f t="shared" si="73"/>
        <v>-88.436459999999997</v>
      </c>
      <c r="AK120" s="241">
        <f t="shared" si="74"/>
        <v>-174.09969999999998</v>
      </c>
      <c r="AL120" s="173">
        <f t="shared" si="75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39">
        <f t="shared" ref="G121:R121" si="78">G24-SUMIF($A$138:$A$237,$A121,G$138:G$237)</f>
        <v>0</v>
      </c>
      <c r="H121" s="240">
        <f t="shared" si="78"/>
        <v>0</v>
      </c>
      <c r="I121" s="240">
        <f t="shared" si="78"/>
        <v>0</v>
      </c>
      <c r="J121" s="240">
        <f t="shared" si="78"/>
        <v>0</v>
      </c>
      <c r="K121" s="240">
        <f t="shared" si="78"/>
        <v>0</v>
      </c>
      <c r="L121" s="240">
        <f t="shared" si="78"/>
        <v>0</v>
      </c>
      <c r="M121" s="240">
        <f t="shared" si="78"/>
        <v>0</v>
      </c>
      <c r="N121" s="240">
        <f t="shared" si="78"/>
        <v>0</v>
      </c>
      <c r="O121" s="240">
        <f t="shared" si="78"/>
        <v>0</v>
      </c>
      <c r="P121" s="240">
        <f t="shared" si="78"/>
        <v>0</v>
      </c>
      <c r="Q121" s="240">
        <f t="shared" si="78"/>
        <v>0</v>
      </c>
      <c r="R121" s="240">
        <f t="shared" si="78"/>
        <v>0</v>
      </c>
      <c r="S121" s="328">
        <f t="shared" si="67"/>
        <v>0</v>
      </c>
      <c r="T121" s="329">
        <f>SUM($G121:H121)</f>
        <v>0</v>
      </c>
      <c r="U121" s="329">
        <f>SUM($G121:I121)</f>
        <v>0</v>
      </c>
      <c r="V121" s="329">
        <f>SUM($G121:J121)</f>
        <v>0</v>
      </c>
      <c r="W121" s="329">
        <f>SUM($G121:K121)</f>
        <v>0</v>
      </c>
      <c r="X121" s="329">
        <f>SUM($G121:L121)</f>
        <v>0</v>
      </c>
      <c r="Y121" s="329">
        <f>SUM($G121:M121)</f>
        <v>0</v>
      </c>
      <c r="Z121" s="329">
        <f>SUM($G121:N121)</f>
        <v>0</v>
      </c>
      <c r="AA121" s="329">
        <f>SUM($G121:O121)</f>
        <v>0</v>
      </c>
      <c r="AB121" s="329">
        <f>SUM($G121:P121)</f>
        <v>0</v>
      </c>
      <c r="AC121" s="329">
        <f>SUM($G121:Q121)</f>
        <v>0</v>
      </c>
      <c r="AD121" s="330">
        <f>SUM($G121:R121)</f>
        <v>0</v>
      </c>
      <c r="AE121" s="241">
        <f t="shared" si="68"/>
        <v>0</v>
      </c>
      <c r="AF121" s="241">
        <f t="shared" si="69"/>
        <v>0</v>
      </c>
      <c r="AG121" s="241">
        <f t="shared" si="70"/>
        <v>0</v>
      </c>
      <c r="AH121" s="241">
        <f t="shared" si="71"/>
        <v>0</v>
      </c>
      <c r="AI121" s="241">
        <f t="shared" si="72"/>
        <v>0</v>
      </c>
      <c r="AJ121" s="241">
        <f t="shared" si="73"/>
        <v>0</v>
      </c>
      <c r="AK121" s="241">
        <f t="shared" si="74"/>
        <v>0</v>
      </c>
      <c r="AL121" s="173">
        <f t="shared" si="75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39">
        <f t="shared" ref="G122:R122" si="79">G25-SUMIF($A$138:$A$237,$A122,G$138:G$237)</f>
        <v>0</v>
      </c>
      <c r="H122" s="240">
        <f t="shared" si="79"/>
        <v>0</v>
      </c>
      <c r="I122" s="240">
        <f t="shared" si="79"/>
        <v>0</v>
      </c>
      <c r="J122" s="240">
        <f t="shared" si="79"/>
        <v>0</v>
      </c>
      <c r="K122" s="240">
        <f t="shared" si="79"/>
        <v>0</v>
      </c>
      <c r="L122" s="240">
        <f t="shared" si="79"/>
        <v>0</v>
      </c>
      <c r="M122" s="240">
        <f t="shared" si="79"/>
        <v>0</v>
      </c>
      <c r="N122" s="240">
        <f t="shared" si="79"/>
        <v>0</v>
      </c>
      <c r="O122" s="240">
        <f t="shared" si="79"/>
        <v>0</v>
      </c>
      <c r="P122" s="240">
        <f t="shared" si="79"/>
        <v>0</v>
      </c>
      <c r="Q122" s="240">
        <f t="shared" si="79"/>
        <v>0</v>
      </c>
      <c r="R122" s="240">
        <f t="shared" si="79"/>
        <v>0</v>
      </c>
      <c r="S122" s="328">
        <f t="shared" si="67"/>
        <v>0</v>
      </c>
      <c r="T122" s="329">
        <f>SUM($G122:H122)</f>
        <v>0</v>
      </c>
      <c r="U122" s="329">
        <f>SUM($G122:I122)</f>
        <v>0</v>
      </c>
      <c r="V122" s="329">
        <f>SUM($G122:J122)</f>
        <v>0</v>
      </c>
      <c r="W122" s="329">
        <f>SUM($G122:K122)</f>
        <v>0</v>
      </c>
      <c r="X122" s="329">
        <f>SUM($G122:L122)</f>
        <v>0</v>
      </c>
      <c r="Y122" s="329">
        <f>SUM($G122:M122)</f>
        <v>0</v>
      </c>
      <c r="Z122" s="329">
        <f>SUM($G122:N122)</f>
        <v>0</v>
      </c>
      <c r="AA122" s="329">
        <f>SUM($G122:O122)</f>
        <v>0</v>
      </c>
      <c r="AB122" s="329">
        <f>SUM($G122:P122)</f>
        <v>0</v>
      </c>
      <c r="AC122" s="329">
        <f>SUM($G122:Q122)</f>
        <v>0</v>
      </c>
      <c r="AD122" s="330">
        <f>SUM($G122:R122)</f>
        <v>0</v>
      </c>
      <c r="AE122" s="241">
        <f t="shared" si="68"/>
        <v>0</v>
      </c>
      <c r="AF122" s="241">
        <f t="shared" si="69"/>
        <v>0</v>
      </c>
      <c r="AG122" s="241">
        <f t="shared" si="70"/>
        <v>0</v>
      </c>
      <c r="AH122" s="241">
        <f t="shared" si="71"/>
        <v>0</v>
      </c>
      <c r="AI122" s="241">
        <f t="shared" si="72"/>
        <v>0</v>
      </c>
      <c r="AJ122" s="241">
        <f t="shared" si="73"/>
        <v>0</v>
      </c>
      <c r="AK122" s="241">
        <f t="shared" si="74"/>
        <v>0</v>
      </c>
      <c r="AL122" s="173">
        <f t="shared" si="75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1">
        <v>0</v>
      </c>
      <c r="H123" s="332">
        <v>0</v>
      </c>
      <c r="I123" s="332">
        <v>0</v>
      </c>
      <c r="J123" s="332">
        <v>0</v>
      </c>
      <c r="K123" s="332">
        <v>0</v>
      </c>
      <c r="L123" s="332">
        <v>0</v>
      </c>
      <c r="M123" s="332">
        <v>-0.20150999999999999</v>
      </c>
      <c r="N123" s="332">
        <v>0</v>
      </c>
      <c r="O123" s="332">
        <v>0</v>
      </c>
      <c r="P123" s="332">
        <v>0</v>
      </c>
      <c r="Q123" s="332">
        <v>0</v>
      </c>
      <c r="R123" s="332">
        <v>0</v>
      </c>
      <c r="S123" s="328">
        <f t="shared" si="67"/>
        <v>0</v>
      </c>
      <c r="T123" s="329">
        <f>SUM($G123:H123)</f>
        <v>0</v>
      </c>
      <c r="U123" s="329">
        <f>SUM($G123:I123)</f>
        <v>0</v>
      </c>
      <c r="V123" s="329">
        <f>SUM($G123:J123)</f>
        <v>0</v>
      </c>
      <c r="W123" s="329">
        <f>SUM($G123:K123)</f>
        <v>0</v>
      </c>
      <c r="X123" s="329">
        <f>SUM($G123:L123)</f>
        <v>0</v>
      </c>
      <c r="Y123" s="329">
        <f>SUM($G123:M123)</f>
        <v>-0.20150999999999999</v>
      </c>
      <c r="Z123" s="329">
        <f>SUM($G123:N123)</f>
        <v>-0.20150999999999999</v>
      </c>
      <c r="AA123" s="329">
        <f>SUM($G123:O123)</f>
        <v>-0.20150999999999999</v>
      </c>
      <c r="AB123" s="329">
        <f>SUM($G123:P123)</f>
        <v>-0.20150999999999999</v>
      </c>
      <c r="AC123" s="329">
        <f>SUM($G123:Q123)</f>
        <v>-0.20150999999999999</v>
      </c>
      <c r="AD123" s="330">
        <f>SUM($G123:R123)</f>
        <v>-0.20150999999999999</v>
      </c>
      <c r="AE123" s="241">
        <f t="shared" si="68"/>
        <v>0</v>
      </c>
      <c r="AF123" s="241">
        <f t="shared" si="69"/>
        <v>0</v>
      </c>
      <c r="AG123" s="241">
        <f t="shared" si="70"/>
        <v>-0.20150999999999999</v>
      </c>
      <c r="AH123" s="241">
        <f t="shared" si="71"/>
        <v>0</v>
      </c>
      <c r="AI123" s="241">
        <f t="shared" si="72"/>
        <v>0</v>
      </c>
      <c r="AJ123" s="241">
        <f t="shared" si="73"/>
        <v>-0.20150999999999999</v>
      </c>
      <c r="AK123" s="241">
        <f t="shared" si="74"/>
        <v>-0.20150999999999999</v>
      </c>
      <c r="AL123" s="173">
        <f t="shared" si="75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39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67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68"/>
        <v>0</v>
      </c>
      <c r="AF124" s="241">
        <f t="shared" si="69"/>
        <v>0</v>
      </c>
      <c r="AG124" s="241">
        <f t="shared" si="70"/>
        <v>0</v>
      </c>
      <c r="AH124" s="241">
        <f t="shared" si="71"/>
        <v>0</v>
      </c>
      <c r="AI124" s="241">
        <f t="shared" si="72"/>
        <v>0</v>
      </c>
      <c r="AJ124" s="241">
        <f t="shared" si="73"/>
        <v>0</v>
      </c>
      <c r="AK124" s="241">
        <f t="shared" si="74"/>
        <v>0</v>
      </c>
      <c r="AL124" s="173">
        <f t="shared" si="75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39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67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68"/>
        <v>0</v>
      </c>
      <c r="AF125" s="241">
        <f t="shared" si="69"/>
        <v>0</v>
      </c>
      <c r="AG125" s="241">
        <f t="shared" si="70"/>
        <v>0</v>
      </c>
      <c r="AH125" s="241">
        <f t="shared" si="71"/>
        <v>0</v>
      </c>
      <c r="AI125" s="241">
        <f t="shared" si="72"/>
        <v>0</v>
      </c>
      <c r="AJ125" s="241">
        <f t="shared" si="73"/>
        <v>0</v>
      </c>
      <c r="AK125" s="241">
        <f t="shared" si="74"/>
        <v>0</v>
      </c>
      <c r="AL125" s="173">
        <f t="shared" si="75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39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67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68"/>
        <v>0</v>
      </c>
      <c r="AF126" s="241">
        <f t="shared" si="69"/>
        <v>0</v>
      </c>
      <c r="AG126" s="241">
        <f t="shared" si="70"/>
        <v>0</v>
      </c>
      <c r="AH126" s="241">
        <f t="shared" si="71"/>
        <v>0</v>
      </c>
      <c r="AI126" s="241">
        <f t="shared" si="72"/>
        <v>0</v>
      </c>
      <c r="AJ126" s="241">
        <f t="shared" si="73"/>
        <v>0</v>
      </c>
      <c r="AK126" s="241">
        <f t="shared" si="74"/>
        <v>0</v>
      </c>
      <c r="AL126" s="173">
        <f t="shared" si="75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39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67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68"/>
        <v>0</v>
      </c>
      <c r="AF127" s="241">
        <f t="shared" si="69"/>
        <v>0</v>
      </c>
      <c r="AG127" s="241">
        <f t="shared" si="70"/>
        <v>0</v>
      </c>
      <c r="AH127" s="241">
        <f t="shared" si="71"/>
        <v>0</v>
      </c>
      <c r="AI127" s="241">
        <f t="shared" si="72"/>
        <v>0</v>
      </c>
      <c r="AJ127" s="241">
        <f t="shared" si="73"/>
        <v>0</v>
      </c>
      <c r="AK127" s="241">
        <f t="shared" si="74"/>
        <v>0</v>
      </c>
      <c r="AL127" s="173">
        <f t="shared" si="75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39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67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68"/>
        <v>0</v>
      </c>
      <c r="AF128" s="241">
        <f t="shared" si="69"/>
        <v>0</v>
      </c>
      <c r="AG128" s="241">
        <f t="shared" si="70"/>
        <v>0</v>
      </c>
      <c r="AH128" s="241">
        <f t="shared" si="71"/>
        <v>0</v>
      </c>
      <c r="AI128" s="241">
        <f t="shared" si="72"/>
        <v>0</v>
      </c>
      <c r="AJ128" s="241">
        <f t="shared" si="73"/>
        <v>0</v>
      </c>
      <c r="AK128" s="241">
        <f t="shared" si="74"/>
        <v>0</v>
      </c>
      <c r="AL128" s="173">
        <f t="shared" si="75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39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67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68"/>
        <v>0</v>
      </c>
      <c r="AF129" s="241">
        <f t="shared" si="69"/>
        <v>0</v>
      </c>
      <c r="AG129" s="241">
        <f t="shared" si="70"/>
        <v>0</v>
      </c>
      <c r="AH129" s="241">
        <f t="shared" si="71"/>
        <v>0</v>
      </c>
      <c r="AI129" s="241">
        <f t="shared" si="72"/>
        <v>0</v>
      </c>
      <c r="AJ129" s="241">
        <f t="shared" si="73"/>
        <v>0</v>
      </c>
      <c r="AK129" s="241">
        <f t="shared" si="74"/>
        <v>0</v>
      </c>
      <c r="AL129" s="173">
        <f t="shared" si="75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39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67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68"/>
        <v>0</v>
      </c>
      <c r="AF130" s="241">
        <f t="shared" si="69"/>
        <v>0</v>
      </c>
      <c r="AG130" s="241">
        <f t="shared" si="70"/>
        <v>0</v>
      </c>
      <c r="AH130" s="241">
        <f t="shared" si="71"/>
        <v>0</v>
      </c>
      <c r="AI130" s="241">
        <f t="shared" si="72"/>
        <v>0</v>
      </c>
      <c r="AJ130" s="241">
        <f t="shared" si="73"/>
        <v>0</v>
      </c>
      <c r="AK130" s="241">
        <f t="shared" si="74"/>
        <v>0</v>
      </c>
      <c r="AL130" s="173">
        <f t="shared" si="75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39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67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68"/>
        <v>0</v>
      </c>
      <c r="AF131" s="241">
        <f t="shared" si="69"/>
        <v>0</v>
      </c>
      <c r="AG131" s="241">
        <f t="shared" si="70"/>
        <v>0</v>
      </c>
      <c r="AH131" s="241">
        <f t="shared" si="71"/>
        <v>0</v>
      </c>
      <c r="AI131" s="241">
        <f t="shared" si="72"/>
        <v>0</v>
      </c>
      <c r="AJ131" s="241">
        <f t="shared" si="73"/>
        <v>0</v>
      </c>
      <c r="AK131" s="241">
        <f t="shared" si="74"/>
        <v>0</v>
      </c>
      <c r="AL131" s="173">
        <f t="shared" si="75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39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67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68"/>
        <v>0</v>
      </c>
      <c r="AF132" s="241">
        <f t="shared" si="69"/>
        <v>0</v>
      </c>
      <c r="AG132" s="241">
        <f t="shared" si="70"/>
        <v>0</v>
      </c>
      <c r="AH132" s="241">
        <f t="shared" si="71"/>
        <v>0</v>
      </c>
      <c r="AI132" s="241">
        <f t="shared" si="72"/>
        <v>0</v>
      </c>
      <c r="AJ132" s="241">
        <f t="shared" si="73"/>
        <v>0</v>
      </c>
      <c r="AK132" s="241">
        <f t="shared" si="74"/>
        <v>0</v>
      </c>
      <c r="AL132" s="173">
        <f t="shared" si="75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39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67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68"/>
        <v>0</v>
      </c>
      <c r="AF133" s="241">
        <f t="shared" si="69"/>
        <v>0</v>
      </c>
      <c r="AG133" s="241">
        <f t="shared" si="70"/>
        <v>0</v>
      </c>
      <c r="AH133" s="241">
        <f t="shared" si="71"/>
        <v>0</v>
      </c>
      <c r="AI133" s="241">
        <f t="shared" si="72"/>
        <v>0</v>
      </c>
      <c r="AJ133" s="241">
        <f t="shared" si="73"/>
        <v>0</v>
      </c>
      <c r="AK133" s="241">
        <f t="shared" si="74"/>
        <v>0</v>
      </c>
      <c r="AL133" s="173">
        <f t="shared" si="75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39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67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68"/>
        <v>0</v>
      </c>
      <c r="AF134" s="241">
        <f t="shared" si="69"/>
        <v>0</v>
      </c>
      <c r="AG134" s="241">
        <f t="shared" si="70"/>
        <v>0</v>
      </c>
      <c r="AH134" s="241">
        <f t="shared" si="71"/>
        <v>0</v>
      </c>
      <c r="AI134" s="241">
        <f t="shared" si="72"/>
        <v>0</v>
      </c>
      <c r="AJ134" s="241">
        <f t="shared" si="73"/>
        <v>0</v>
      </c>
      <c r="AK134" s="241">
        <f t="shared" si="74"/>
        <v>0</v>
      </c>
      <c r="AL134" s="173">
        <f t="shared" si="75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39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67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68"/>
        <v>0</v>
      </c>
      <c r="AF135" s="241">
        <f t="shared" si="69"/>
        <v>0</v>
      </c>
      <c r="AG135" s="241">
        <f t="shared" si="70"/>
        <v>0</v>
      </c>
      <c r="AH135" s="241">
        <f t="shared" si="71"/>
        <v>0</v>
      </c>
      <c r="AI135" s="241">
        <f t="shared" si="72"/>
        <v>0</v>
      </c>
      <c r="AJ135" s="241">
        <f t="shared" si="73"/>
        <v>0</v>
      </c>
      <c r="AK135" s="241">
        <f t="shared" si="74"/>
        <v>0</v>
      </c>
      <c r="AL135" s="173">
        <f t="shared" si="75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39">
        <f>G41-SUM(G118:G135)</f>
        <v>0</v>
      </c>
      <c r="H136" s="240">
        <f t="shared" ref="H136:R136" si="80">H41-SUM(H118:H135)</f>
        <v>0</v>
      </c>
      <c r="I136" s="240">
        <f t="shared" si="80"/>
        <v>0</v>
      </c>
      <c r="J136" s="240">
        <f t="shared" si="80"/>
        <v>0</v>
      </c>
      <c r="K136" s="240">
        <f t="shared" si="80"/>
        <v>0</v>
      </c>
      <c r="L136" s="240">
        <f t="shared" si="80"/>
        <v>0</v>
      </c>
      <c r="M136" s="240">
        <f t="shared" si="80"/>
        <v>0</v>
      </c>
      <c r="N136" s="240">
        <f t="shared" si="80"/>
        <v>0</v>
      </c>
      <c r="O136" s="240">
        <f t="shared" si="80"/>
        <v>0</v>
      </c>
      <c r="P136" s="240">
        <f t="shared" si="80"/>
        <v>0</v>
      </c>
      <c r="Q136" s="240">
        <f t="shared" si="80"/>
        <v>0</v>
      </c>
      <c r="R136" s="240">
        <f t="shared" si="80"/>
        <v>0</v>
      </c>
      <c r="S136" s="328">
        <f t="shared" si="67"/>
        <v>0</v>
      </c>
      <c r="T136" s="329">
        <f>SUM($G136:H136)</f>
        <v>0</v>
      </c>
      <c r="U136" s="329">
        <f>SUM($G136:I136)</f>
        <v>0</v>
      </c>
      <c r="V136" s="329">
        <f>SUM($G136:J136)</f>
        <v>0</v>
      </c>
      <c r="W136" s="329">
        <f>SUM($G136:K136)</f>
        <v>0</v>
      </c>
      <c r="X136" s="329">
        <f>SUM($G136:L136)</f>
        <v>0</v>
      </c>
      <c r="Y136" s="329">
        <f>SUM($G136:M136)</f>
        <v>0</v>
      </c>
      <c r="Z136" s="329">
        <f>SUM($G136:N136)</f>
        <v>0</v>
      </c>
      <c r="AA136" s="329">
        <f>SUM($G136:O136)</f>
        <v>0</v>
      </c>
      <c r="AB136" s="329">
        <f>SUM($G136:P136)</f>
        <v>0</v>
      </c>
      <c r="AC136" s="329">
        <f>SUM($G136:Q136)</f>
        <v>0</v>
      </c>
      <c r="AD136" s="330">
        <f>SUM($G136:R136)</f>
        <v>0</v>
      </c>
      <c r="AE136" s="241">
        <f t="shared" si="68"/>
        <v>0</v>
      </c>
      <c r="AF136" s="241">
        <f t="shared" si="69"/>
        <v>0</v>
      </c>
      <c r="AG136" s="241">
        <f t="shared" si="70"/>
        <v>0</v>
      </c>
      <c r="AH136" s="241">
        <f t="shared" si="71"/>
        <v>0</v>
      </c>
      <c r="AI136" s="241">
        <f t="shared" si="72"/>
        <v>0</v>
      </c>
      <c r="AJ136" s="241">
        <f t="shared" si="73"/>
        <v>0</v>
      </c>
      <c r="AK136" s="241">
        <f t="shared" si="74"/>
        <v>0</v>
      </c>
      <c r="AL136" s="173">
        <f t="shared" si="75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3">
        <f t="shared" ref="G137:R137" si="81">SUM(G118:G136)</f>
        <v>-13.74499</v>
      </c>
      <c r="H137" s="333">
        <f t="shared" si="81"/>
        <v>-13.54499</v>
      </c>
      <c r="I137" s="333">
        <f t="shared" si="81"/>
        <v>-15.050690000000001</v>
      </c>
      <c r="J137" s="333">
        <f t="shared" si="81"/>
        <v>-13.54499</v>
      </c>
      <c r="K137" s="333">
        <f t="shared" si="81"/>
        <v>-14.726889999999999</v>
      </c>
      <c r="L137" s="333">
        <f t="shared" si="81"/>
        <v>-15.050690000000001</v>
      </c>
      <c r="M137" s="333">
        <f t="shared" si="81"/>
        <v>-13.746500000000001</v>
      </c>
      <c r="N137" s="333">
        <f t="shared" si="81"/>
        <v>-14.42001</v>
      </c>
      <c r="O137" s="333">
        <f t="shared" si="81"/>
        <v>-8.3806900000000013</v>
      </c>
      <c r="P137" s="333">
        <f t="shared" si="81"/>
        <v>-18.13166</v>
      </c>
      <c r="Q137" s="333">
        <f t="shared" si="81"/>
        <v>-13.54499</v>
      </c>
      <c r="R137" s="333">
        <f t="shared" si="81"/>
        <v>-20.41412</v>
      </c>
      <c r="S137" s="334">
        <f t="shared" si="67"/>
        <v>-13.74499</v>
      </c>
      <c r="T137" s="335">
        <f>SUM($G137:H137)</f>
        <v>-27.28998</v>
      </c>
      <c r="U137" s="335">
        <f>SUM($G137:I137)</f>
        <v>-42.340670000000003</v>
      </c>
      <c r="V137" s="335">
        <f>SUM($G137:J137)</f>
        <v>-55.885660000000001</v>
      </c>
      <c r="W137" s="335">
        <f>SUM($G137:K137)</f>
        <v>-70.612549999999999</v>
      </c>
      <c r="X137" s="335">
        <f>SUM($G137:L137)</f>
        <v>-85.663240000000002</v>
      </c>
      <c r="Y137" s="335">
        <f>SUM($G137:M137)</f>
        <v>-99.409739999999999</v>
      </c>
      <c r="Z137" s="335">
        <f>SUM($G137:N137)</f>
        <v>-113.82975</v>
      </c>
      <c r="AA137" s="335">
        <f>SUM($G137:O137)</f>
        <v>-122.21044000000001</v>
      </c>
      <c r="AB137" s="335">
        <f>SUM($G137:P137)</f>
        <v>-140.34210000000002</v>
      </c>
      <c r="AC137" s="335">
        <f>SUM($G137:Q137)</f>
        <v>-153.88709000000003</v>
      </c>
      <c r="AD137" s="336">
        <f>SUM($G137:R137)</f>
        <v>-174.30121000000003</v>
      </c>
      <c r="AE137" s="260">
        <f t="shared" si="68"/>
        <v>-42.340670000000003</v>
      </c>
      <c r="AF137" s="260">
        <f t="shared" si="69"/>
        <v>-43.322569999999999</v>
      </c>
      <c r="AG137" s="260">
        <f t="shared" si="70"/>
        <v>-36.547200000000004</v>
      </c>
      <c r="AH137" s="260">
        <f t="shared" si="71"/>
        <v>-52.09077000000002</v>
      </c>
      <c r="AI137" s="260">
        <f t="shared" si="72"/>
        <v>-85.663240000000002</v>
      </c>
      <c r="AJ137" s="260">
        <f t="shared" si="73"/>
        <v>-88.637970000000024</v>
      </c>
      <c r="AK137" s="260">
        <f t="shared" si="74"/>
        <v>-174.30121000000003</v>
      </c>
      <c r="AL137" s="173">
        <f t="shared" si="75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39">
        <f t="shared" ref="G138:R138" si="82">G19</f>
        <v>0</v>
      </c>
      <c r="H138" s="240">
        <f t="shared" si="82"/>
        <v>0</v>
      </c>
      <c r="I138" s="240">
        <f t="shared" si="82"/>
        <v>0</v>
      </c>
      <c r="J138" s="240">
        <f t="shared" si="82"/>
        <v>0</v>
      </c>
      <c r="K138" s="240">
        <f t="shared" si="82"/>
        <v>0</v>
      </c>
      <c r="L138" s="240">
        <f t="shared" si="82"/>
        <v>0</v>
      </c>
      <c r="M138" s="240">
        <f t="shared" si="82"/>
        <v>0</v>
      </c>
      <c r="N138" s="240">
        <f t="shared" si="82"/>
        <v>0</v>
      </c>
      <c r="O138" s="240">
        <f t="shared" si="82"/>
        <v>0</v>
      </c>
      <c r="P138" s="240">
        <f t="shared" si="82"/>
        <v>0</v>
      </c>
      <c r="Q138" s="240">
        <f t="shared" si="82"/>
        <v>0</v>
      </c>
      <c r="R138" s="240">
        <f t="shared" si="82"/>
        <v>0</v>
      </c>
      <c r="S138" s="328">
        <f t="shared" si="67"/>
        <v>0</v>
      </c>
      <c r="T138" s="329">
        <f>SUM($G138:H138)</f>
        <v>0</v>
      </c>
      <c r="U138" s="329">
        <f>SUM($G138:I138)</f>
        <v>0</v>
      </c>
      <c r="V138" s="329">
        <f>SUM($G138:J138)</f>
        <v>0</v>
      </c>
      <c r="W138" s="329">
        <f>SUM($G138:K138)</f>
        <v>0</v>
      </c>
      <c r="X138" s="329">
        <f>SUM($G138:L138)</f>
        <v>0</v>
      </c>
      <c r="Y138" s="329">
        <f>SUM($G138:M138)</f>
        <v>0</v>
      </c>
      <c r="Z138" s="329">
        <f>SUM($G138:N138)</f>
        <v>0</v>
      </c>
      <c r="AA138" s="329">
        <f>SUM($G138:O138)</f>
        <v>0</v>
      </c>
      <c r="AB138" s="329">
        <f>SUM($G138:P138)</f>
        <v>0</v>
      </c>
      <c r="AC138" s="329">
        <f>SUM($G138:Q138)</f>
        <v>0</v>
      </c>
      <c r="AD138" s="330">
        <f>SUM($G138:R138)</f>
        <v>0</v>
      </c>
      <c r="AE138" s="241">
        <f t="shared" si="68"/>
        <v>0</v>
      </c>
      <c r="AF138" s="241">
        <f t="shared" si="69"/>
        <v>0</v>
      </c>
      <c r="AG138" s="241">
        <f t="shared" si="70"/>
        <v>0</v>
      </c>
      <c r="AH138" s="241">
        <f t="shared" si="71"/>
        <v>0</v>
      </c>
      <c r="AI138" s="241">
        <f t="shared" si="72"/>
        <v>0</v>
      </c>
      <c r="AJ138" s="241">
        <f t="shared" si="73"/>
        <v>0</v>
      </c>
      <c r="AK138" s="241">
        <f t="shared" si="74"/>
        <v>0</v>
      </c>
      <c r="AL138" s="173">
        <f t="shared" si="75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39">
        <v>0</v>
      </c>
      <c r="H139" s="240">
        <v>0</v>
      </c>
      <c r="I139" s="240">
        <v>0</v>
      </c>
      <c r="J139" s="240">
        <v>0</v>
      </c>
      <c r="K139" s="240">
        <v>0</v>
      </c>
      <c r="L139" s="240">
        <v>0</v>
      </c>
      <c r="M139" s="240">
        <v>0</v>
      </c>
      <c r="N139" s="240">
        <v>0</v>
      </c>
      <c r="O139" s="240">
        <v>0</v>
      </c>
      <c r="P139" s="240">
        <v>0</v>
      </c>
      <c r="Q139" s="240">
        <v>0</v>
      </c>
      <c r="R139" s="240">
        <v>0</v>
      </c>
      <c r="S139" s="328">
        <f t="shared" si="67"/>
        <v>0</v>
      </c>
      <c r="T139" s="329">
        <f>SUM($G139:H139)</f>
        <v>0</v>
      </c>
      <c r="U139" s="329">
        <f>SUM($G139:I139)</f>
        <v>0</v>
      </c>
      <c r="V139" s="329">
        <f>SUM($G139:J139)</f>
        <v>0</v>
      </c>
      <c r="W139" s="329">
        <f>SUM($G139:K139)</f>
        <v>0</v>
      </c>
      <c r="X139" s="329">
        <f>SUM($G139:L139)</f>
        <v>0</v>
      </c>
      <c r="Y139" s="329">
        <f>SUM($G139:M139)</f>
        <v>0</v>
      </c>
      <c r="Z139" s="329">
        <f>SUM($G139:N139)</f>
        <v>0</v>
      </c>
      <c r="AA139" s="329">
        <f>SUM($G139:O139)</f>
        <v>0</v>
      </c>
      <c r="AB139" s="329">
        <f>SUM($G139:P139)</f>
        <v>0</v>
      </c>
      <c r="AC139" s="329">
        <f>SUM($G139:Q139)</f>
        <v>0</v>
      </c>
      <c r="AD139" s="330">
        <f>SUM($G139:R139)</f>
        <v>0</v>
      </c>
      <c r="AE139" s="241">
        <f t="shared" si="68"/>
        <v>0</v>
      </c>
      <c r="AF139" s="241">
        <f t="shared" si="69"/>
        <v>0</v>
      </c>
      <c r="AG139" s="241">
        <f t="shared" si="70"/>
        <v>0</v>
      </c>
      <c r="AH139" s="241">
        <f t="shared" si="71"/>
        <v>0</v>
      </c>
      <c r="AI139" s="241">
        <f t="shared" si="72"/>
        <v>0</v>
      </c>
      <c r="AJ139" s="241">
        <f t="shared" si="73"/>
        <v>0</v>
      </c>
      <c r="AK139" s="241">
        <f t="shared" si="74"/>
        <v>0</v>
      </c>
      <c r="AL139" s="173">
        <f t="shared" si="75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39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67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68"/>
        <v>0</v>
      </c>
      <c r="AF140" s="241">
        <f t="shared" si="69"/>
        <v>0</v>
      </c>
      <c r="AG140" s="241">
        <f t="shared" si="70"/>
        <v>0</v>
      </c>
      <c r="AH140" s="241">
        <f t="shared" si="71"/>
        <v>0</v>
      </c>
      <c r="AI140" s="241">
        <f t="shared" si="72"/>
        <v>0</v>
      </c>
      <c r="AJ140" s="241">
        <f t="shared" si="73"/>
        <v>0</v>
      </c>
      <c r="AK140" s="241">
        <f t="shared" si="74"/>
        <v>0</v>
      </c>
      <c r="AL140" s="173">
        <f t="shared" si="75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239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328">
        <f t="shared" si="67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0</v>
      </c>
      <c r="AB141" s="329">
        <f>SUM($G141:P141)</f>
        <v>0</v>
      </c>
      <c r="AC141" s="329">
        <f>SUM($G141:Q141)</f>
        <v>0</v>
      </c>
      <c r="AD141" s="330">
        <f>SUM($G141:R141)</f>
        <v>0</v>
      </c>
      <c r="AE141" s="241">
        <f t="shared" si="68"/>
        <v>0</v>
      </c>
      <c r="AF141" s="241">
        <f t="shared" si="69"/>
        <v>0</v>
      </c>
      <c r="AG141" s="241">
        <f t="shared" si="70"/>
        <v>0</v>
      </c>
      <c r="AH141" s="241">
        <f t="shared" si="71"/>
        <v>0</v>
      </c>
      <c r="AI141" s="241">
        <f t="shared" si="72"/>
        <v>0</v>
      </c>
      <c r="AJ141" s="241">
        <f t="shared" si="73"/>
        <v>0</v>
      </c>
      <c r="AK141" s="241">
        <f t="shared" si="74"/>
        <v>0</v>
      </c>
      <c r="AL141" s="173">
        <f t="shared" si="75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39">
        <f t="shared" ref="G142:R142" si="83">G28</f>
        <v>1.6827999999999999</v>
      </c>
      <c r="H142" s="240">
        <f t="shared" si="83"/>
        <v>1.5114300000000001</v>
      </c>
      <c r="I142" s="240">
        <f t="shared" si="83"/>
        <v>1.6735799999999998</v>
      </c>
      <c r="J142" s="240">
        <f t="shared" si="83"/>
        <v>1.6195999999999999</v>
      </c>
      <c r="K142" s="240">
        <f t="shared" si="83"/>
        <v>1.66873</v>
      </c>
      <c r="L142" s="240">
        <f t="shared" si="83"/>
        <v>1.6115699999999999</v>
      </c>
      <c r="M142" s="240">
        <f t="shared" si="83"/>
        <v>1.66404</v>
      </c>
      <c r="N142" s="240">
        <f t="shared" si="83"/>
        <v>1.6610499999999999</v>
      </c>
      <c r="O142" s="240">
        <f t="shared" si="83"/>
        <v>1.6064200000000002</v>
      </c>
      <c r="P142" s="240">
        <f t="shared" si="83"/>
        <v>1.65798</v>
      </c>
      <c r="Q142" s="240">
        <f t="shared" si="83"/>
        <v>1.601</v>
      </c>
      <c r="R142" s="240">
        <f t="shared" si="83"/>
        <v>1.9855799999999999</v>
      </c>
      <c r="S142" s="328">
        <f t="shared" si="67"/>
        <v>1.6827999999999999</v>
      </c>
      <c r="T142" s="329">
        <f>SUM($G142:H142)</f>
        <v>3.1942300000000001</v>
      </c>
      <c r="U142" s="329">
        <f>SUM($G142:I142)</f>
        <v>4.8678100000000004</v>
      </c>
      <c r="V142" s="329">
        <f>SUM($G142:J142)</f>
        <v>6.4874100000000006</v>
      </c>
      <c r="W142" s="329">
        <f>SUM($G142:K142)</f>
        <v>8.1561400000000006</v>
      </c>
      <c r="X142" s="329">
        <f>SUM($G142:L142)</f>
        <v>9.767710000000001</v>
      </c>
      <c r="Y142" s="329">
        <f>SUM($G142:M142)</f>
        <v>11.431750000000001</v>
      </c>
      <c r="Z142" s="329">
        <f>SUM($G142:N142)</f>
        <v>13.0928</v>
      </c>
      <c r="AA142" s="329">
        <f>SUM($G142:O142)</f>
        <v>14.69922</v>
      </c>
      <c r="AB142" s="329">
        <f>SUM($G142:P142)</f>
        <v>16.357199999999999</v>
      </c>
      <c r="AC142" s="329">
        <f>SUM($G142:Q142)</f>
        <v>17.958199999999998</v>
      </c>
      <c r="AD142" s="330">
        <f>SUM($G142:R142)</f>
        <v>19.943779999999997</v>
      </c>
      <c r="AE142" s="241">
        <f t="shared" si="68"/>
        <v>4.8678100000000004</v>
      </c>
      <c r="AF142" s="241">
        <f t="shared" si="69"/>
        <v>4.8999000000000006</v>
      </c>
      <c r="AG142" s="241">
        <f t="shared" si="70"/>
        <v>4.9315099999999994</v>
      </c>
      <c r="AH142" s="241">
        <f t="shared" si="71"/>
        <v>5.2445599999999963</v>
      </c>
      <c r="AI142" s="241">
        <f t="shared" si="72"/>
        <v>9.767710000000001</v>
      </c>
      <c r="AJ142" s="241">
        <f t="shared" si="73"/>
        <v>10.176069999999996</v>
      </c>
      <c r="AK142" s="241">
        <f t="shared" si="74"/>
        <v>19.943779999999997</v>
      </c>
      <c r="AL142" s="173">
        <f t="shared" si="75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239">
        <f t="shared" ref="G143:R143" si="84">G30</f>
        <v>0</v>
      </c>
      <c r="H143" s="240">
        <f t="shared" si="84"/>
        <v>0</v>
      </c>
      <c r="I143" s="240">
        <f t="shared" si="84"/>
        <v>0</v>
      </c>
      <c r="J143" s="240">
        <f t="shared" si="84"/>
        <v>0</v>
      </c>
      <c r="K143" s="240">
        <f t="shared" si="84"/>
        <v>0</v>
      </c>
      <c r="L143" s="240">
        <f t="shared" si="84"/>
        <v>0</v>
      </c>
      <c r="M143" s="240">
        <f t="shared" si="84"/>
        <v>0</v>
      </c>
      <c r="N143" s="240">
        <f t="shared" si="84"/>
        <v>0</v>
      </c>
      <c r="O143" s="240">
        <f t="shared" si="84"/>
        <v>0</v>
      </c>
      <c r="P143" s="240">
        <f t="shared" si="84"/>
        <v>0</v>
      </c>
      <c r="Q143" s="240">
        <f t="shared" si="84"/>
        <v>0</v>
      </c>
      <c r="R143" s="240">
        <f t="shared" si="84"/>
        <v>0</v>
      </c>
      <c r="S143" s="328">
        <f t="shared" si="67"/>
        <v>0</v>
      </c>
      <c r="T143" s="329">
        <f>SUM($G143:H143)</f>
        <v>0</v>
      </c>
      <c r="U143" s="329">
        <f>SUM($G143:I143)</f>
        <v>0</v>
      </c>
      <c r="V143" s="329">
        <f>SUM($G143:J143)</f>
        <v>0</v>
      </c>
      <c r="W143" s="329">
        <f>SUM($G143:K143)</f>
        <v>0</v>
      </c>
      <c r="X143" s="329">
        <f>SUM($G143:L143)</f>
        <v>0</v>
      </c>
      <c r="Y143" s="329">
        <f>SUM($G143:M143)</f>
        <v>0</v>
      </c>
      <c r="Z143" s="329">
        <f>SUM($G143:N143)</f>
        <v>0</v>
      </c>
      <c r="AA143" s="329">
        <f>SUM($G143:O143)</f>
        <v>0</v>
      </c>
      <c r="AB143" s="329">
        <f>SUM($G143:P143)</f>
        <v>0</v>
      </c>
      <c r="AC143" s="329">
        <f>SUM($G143:Q143)</f>
        <v>0</v>
      </c>
      <c r="AD143" s="330">
        <f>SUM($G143:R143)</f>
        <v>0</v>
      </c>
      <c r="AE143" s="241">
        <f t="shared" si="68"/>
        <v>0</v>
      </c>
      <c r="AF143" s="241">
        <f t="shared" si="69"/>
        <v>0</v>
      </c>
      <c r="AG143" s="241">
        <f t="shared" si="70"/>
        <v>0</v>
      </c>
      <c r="AH143" s="241">
        <f t="shared" si="71"/>
        <v>0</v>
      </c>
      <c r="AI143" s="241">
        <f t="shared" si="72"/>
        <v>0</v>
      </c>
      <c r="AJ143" s="241">
        <f t="shared" si="73"/>
        <v>0</v>
      </c>
      <c r="AK143" s="241">
        <f t="shared" si="74"/>
        <v>0</v>
      </c>
      <c r="AL143" s="173">
        <f t="shared" si="75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239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67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68"/>
        <v>0</v>
      </c>
      <c r="AF144" s="241">
        <f t="shared" si="69"/>
        <v>0</v>
      </c>
      <c r="AG144" s="241">
        <f t="shared" si="70"/>
        <v>0</v>
      </c>
      <c r="AH144" s="241">
        <f t="shared" si="71"/>
        <v>0</v>
      </c>
      <c r="AI144" s="241">
        <f t="shared" si="72"/>
        <v>0</v>
      </c>
      <c r="AJ144" s="241">
        <f t="shared" si="73"/>
        <v>0</v>
      </c>
      <c r="AK144" s="241">
        <f t="shared" si="74"/>
        <v>0</v>
      </c>
      <c r="AL144" s="173">
        <f t="shared" si="75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239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67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68"/>
        <v>0</v>
      </c>
      <c r="AF145" s="241">
        <f t="shared" si="69"/>
        <v>0</v>
      </c>
      <c r="AG145" s="241">
        <f t="shared" si="70"/>
        <v>0</v>
      </c>
      <c r="AH145" s="241">
        <f t="shared" si="71"/>
        <v>0</v>
      </c>
      <c r="AI145" s="241">
        <f t="shared" si="72"/>
        <v>0</v>
      </c>
      <c r="AJ145" s="241">
        <f t="shared" si="73"/>
        <v>0</v>
      </c>
      <c r="AK145" s="241">
        <f t="shared" si="74"/>
        <v>0</v>
      </c>
      <c r="AL145" s="173">
        <f t="shared" si="75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39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67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68"/>
        <v>0</v>
      </c>
      <c r="AF146" s="241">
        <f t="shared" si="69"/>
        <v>0</v>
      </c>
      <c r="AG146" s="241">
        <f t="shared" si="70"/>
        <v>0</v>
      </c>
      <c r="AH146" s="241">
        <f t="shared" si="71"/>
        <v>0</v>
      </c>
      <c r="AI146" s="241">
        <f t="shared" si="72"/>
        <v>0</v>
      </c>
      <c r="AJ146" s="241">
        <f t="shared" si="73"/>
        <v>0</v>
      </c>
      <c r="AK146" s="241">
        <f t="shared" si="74"/>
        <v>0</v>
      </c>
      <c r="AL146" s="173">
        <f t="shared" si="75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39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67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68"/>
        <v>0</v>
      </c>
      <c r="AF147" s="241">
        <f t="shared" si="69"/>
        <v>0</v>
      </c>
      <c r="AG147" s="241">
        <f t="shared" si="70"/>
        <v>0</v>
      </c>
      <c r="AH147" s="241">
        <f t="shared" si="71"/>
        <v>0</v>
      </c>
      <c r="AI147" s="241">
        <f t="shared" si="72"/>
        <v>0</v>
      </c>
      <c r="AJ147" s="241">
        <f t="shared" si="73"/>
        <v>0</v>
      </c>
      <c r="AK147" s="241">
        <f t="shared" si="74"/>
        <v>0</v>
      </c>
      <c r="AL147" s="173">
        <f t="shared" si="75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39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67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68"/>
        <v>0</v>
      </c>
      <c r="AF148" s="241">
        <f t="shared" si="69"/>
        <v>0</v>
      </c>
      <c r="AG148" s="241">
        <f t="shared" si="70"/>
        <v>0</v>
      </c>
      <c r="AH148" s="241">
        <f t="shared" si="71"/>
        <v>0</v>
      </c>
      <c r="AI148" s="241">
        <f t="shared" si="72"/>
        <v>0</v>
      </c>
      <c r="AJ148" s="241">
        <f t="shared" si="73"/>
        <v>0</v>
      </c>
      <c r="AK148" s="241">
        <f t="shared" si="74"/>
        <v>0</v>
      </c>
      <c r="AL148" s="173">
        <f t="shared" si="75"/>
        <v>0</v>
      </c>
    </row>
    <row r="149" spans="1:38" ht="24" customHeight="1" collapsed="1">
      <c r="A149" s="166"/>
      <c r="B149" s="444" t="s">
        <v>211</v>
      </c>
      <c r="C149" s="152" t="s">
        <v>212</v>
      </c>
      <c r="D149" s="34"/>
      <c r="E149" s="34"/>
      <c r="F149" s="34"/>
      <c r="G149" s="239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67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68"/>
        <v>0</v>
      </c>
      <c r="AF149" s="241">
        <f t="shared" si="69"/>
        <v>0</v>
      </c>
      <c r="AG149" s="241">
        <f t="shared" si="70"/>
        <v>0</v>
      </c>
      <c r="AH149" s="241">
        <f t="shared" si="71"/>
        <v>0</v>
      </c>
      <c r="AI149" s="241">
        <f t="shared" si="72"/>
        <v>0</v>
      </c>
      <c r="AJ149" s="241">
        <f t="shared" si="73"/>
        <v>0</v>
      </c>
      <c r="AK149" s="241">
        <f t="shared" si="74"/>
        <v>0</v>
      </c>
      <c r="AL149" s="173">
        <f t="shared" si="75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39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328">
        <f t="shared" si="67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68"/>
        <v>0</v>
      </c>
      <c r="AF150" s="241">
        <f t="shared" si="69"/>
        <v>0</v>
      </c>
      <c r="AG150" s="241">
        <f t="shared" si="70"/>
        <v>0</v>
      </c>
      <c r="AH150" s="241">
        <f t="shared" si="71"/>
        <v>0</v>
      </c>
      <c r="AI150" s="241">
        <f t="shared" si="72"/>
        <v>0</v>
      </c>
      <c r="AJ150" s="241">
        <f t="shared" si="73"/>
        <v>0</v>
      </c>
      <c r="AK150" s="241">
        <f t="shared" si="74"/>
        <v>0</v>
      </c>
      <c r="AL150" s="173">
        <f t="shared" si="75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39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328">
        <f t="shared" si="67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68"/>
        <v>0</v>
      </c>
      <c r="AF151" s="241">
        <f t="shared" si="69"/>
        <v>0</v>
      </c>
      <c r="AG151" s="241">
        <f t="shared" si="70"/>
        <v>0</v>
      </c>
      <c r="AH151" s="241">
        <f t="shared" si="71"/>
        <v>0</v>
      </c>
      <c r="AI151" s="241">
        <f t="shared" si="72"/>
        <v>0</v>
      </c>
      <c r="AJ151" s="241">
        <f t="shared" si="73"/>
        <v>0</v>
      </c>
      <c r="AK151" s="241">
        <f t="shared" si="74"/>
        <v>0</v>
      </c>
      <c r="AL151" s="173">
        <f t="shared" si="75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39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328">
        <f t="shared" si="67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68"/>
        <v>0</v>
      </c>
      <c r="AF152" s="241">
        <f t="shared" si="69"/>
        <v>0</v>
      </c>
      <c r="AG152" s="241">
        <f t="shared" si="70"/>
        <v>0</v>
      </c>
      <c r="AH152" s="241">
        <f t="shared" si="71"/>
        <v>0</v>
      </c>
      <c r="AI152" s="241">
        <f t="shared" si="72"/>
        <v>0</v>
      </c>
      <c r="AJ152" s="241">
        <f t="shared" si="73"/>
        <v>0</v>
      </c>
      <c r="AK152" s="241">
        <f t="shared" si="74"/>
        <v>0</v>
      </c>
      <c r="AL152" s="173">
        <f t="shared" si="75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39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67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68"/>
        <v>0</v>
      </c>
      <c r="AF153" s="241">
        <f t="shared" si="69"/>
        <v>0</v>
      </c>
      <c r="AG153" s="241">
        <f t="shared" si="70"/>
        <v>0</v>
      </c>
      <c r="AH153" s="241">
        <f t="shared" si="71"/>
        <v>0</v>
      </c>
      <c r="AI153" s="241">
        <f t="shared" si="72"/>
        <v>0</v>
      </c>
      <c r="AJ153" s="241">
        <f t="shared" si="73"/>
        <v>0</v>
      </c>
      <c r="AK153" s="241">
        <f t="shared" si="74"/>
        <v>0</v>
      </c>
      <c r="AL153" s="173">
        <f t="shared" si="75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39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328">
        <f t="shared" si="67"/>
        <v>0</v>
      </c>
      <c r="T154" s="329">
        <f>SUM($G154:H154)</f>
        <v>0</v>
      </c>
      <c r="U154" s="329">
        <f>SUM($G154:I154)</f>
        <v>0</v>
      </c>
      <c r="V154" s="329">
        <f>SUM($G154:J154)</f>
        <v>0</v>
      </c>
      <c r="W154" s="329">
        <f>SUM($G154:K154)</f>
        <v>0</v>
      </c>
      <c r="X154" s="329">
        <f>SUM($G154:L154)</f>
        <v>0</v>
      </c>
      <c r="Y154" s="329">
        <f>SUM($G154:M154)</f>
        <v>0</v>
      </c>
      <c r="Z154" s="329">
        <f>SUM($G154:N154)</f>
        <v>0</v>
      </c>
      <c r="AA154" s="329">
        <f>SUM($G154:O154)</f>
        <v>0</v>
      </c>
      <c r="AB154" s="329">
        <f>SUM($G154:P154)</f>
        <v>0</v>
      </c>
      <c r="AC154" s="329">
        <f>SUM($G154:Q154)</f>
        <v>0</v>
      </c>
      <c r="AD154" s="330">
        <f>SUM($G154:R154)</f>
        <v>0</v>
      </c>
      <c r="AE154" s="241">
        <f t="shared" si="68"/>
        <v>0</v>
      </c>
      <c r="AF154" s="241">
        <f t="shared" si="69"/>
        <v>0</v>
      </c>
      <c r="AG154" s="241">
        <f t="shared" si="70"/>
        <v>0</v>
      </c>
      <c r="AH154" s="241">
        <f t="shared" si="71"/>
        <v>0</v>
      </c>
      <c r="AI154" s="241">
        <f t="shared" si="72"/>
        <v>0</v>
      </c>
      <c r="AJ154" s="241">
        <f t="shared" si="73"/>
        <v>0</v>
      </c>
      <c r="AK154" s="241">
        <f t="shared" si="74"/>
        <v>0</v>
      </c>
      <c r="AL154" s="173">
        <f t="shared" si="75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39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67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68"/>
        <v>0</v>
      </c>
      <c r="AF155" s="241">
        <f t="shared" si="69"/>
        <v>0</v>
      </c>
      <c r="AG155" s="241">
        <f t="shared" si="70"/>
        <v>0</v>
      </c>
      <c r="AH155" s="241">
        <f t="shared" si="71"/>
        <v>0</v>
      </c>
      <c r="AI155" s="241">
        <f t="shared" si="72"/>
        <v>0</v>
      </c>
      <c r="AJ155" s="241">
        <f t="shared" si="73"/>
        <v>0</v>
      </c>
      <c r="AK155" s="241">
        <f t="shared" si="74"/>
        <v>0</v>
      </c>
      <c r="AL155" s="173">
        <f t="shared" si="75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39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67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68"/>
        <v>0</v>
      </c>
      <c r="AF156" s="241">
        <f t="shared" si="69"/>
        <v>0</v>
      </c>
      <c r="AG156" s="241">
        <f t="shared" si="70"/>
        <v>0</v>
      </c>
      <c r="AH156" s="241">
        <f t="shared" si="71"/>
        <v>0</v>
      </c>
      <c r="AI156" s="241">
        <f t="shared" si="72"/>
        <v>0</v>
      </c>
      <c r="AJ156" s="241">
        <f t="shared" si="73"/>
        <v>0</v>
      </c>
      <c r="AK156" s="241">
        <f t="shared" si="74"/>
        <v>0</v>
      </c>
      <c r="AL156" s="173">
        <f t="shared" si="75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39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67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68"/>
        <v>0</v>
      </c>
      <c r="AF157" s="241">
        <f t="shared" si="69"/>
        <v>0</v>
      </c>
      <c r="AG157" s="241">
        <f t="shared" si="70"/>
        <v>0</v>
      </c>
      <c r="AH157" s="241">
        <f t="shared" si="71"/>
        <v>0</v>
      </c>
      <c r="AI157" s="241">
        <f t="shared" si="72"/>
        <v>0</v>
      </c>
      <c r="AJ157" s="241">
        <f t="shared" si="73"/>
        <v>0</v>
      </c>
      <c r="AK157" s="241">
        <f t="shared" si="74"/>
        <v>0</v>
      </c>
      <c r="AL157" s="173">
        <f t="shared" si="75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39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67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68"/>
        <v>0</v>
      </c>
      <c r="AF158" s="241">
        <f t="shared" si="69"/>
        <v>0</v>
      </c>
      <c r="AG158" s="241">
        <f t="shared" si="70"/>
        <v>0</v>
      </c>
      <c r="AH158" s="241">
        <f t="shared" si="71"/>
        <v>0</v>
      </c>
      <c r="AI158" s="241">
        <f t="shared" si="72"/>
        <v>0</v>
      </c>
      <c r="AJ158" s="241">
        <f t="shared" si="73"/>
        <v>0</v>
      </c>
      <c r="AK158" s="241">
        <f t="shared" si="74"/>
        <v>0</v>
      </c>
      <c r="AL158" s="173">
        <f t="shared" si="75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39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67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68"/>
        <v>0</v>
      </c>
      <c r="AF159" s="241">
        <f t="shared" si="69"/>
        <v>0</v>
      </c>
      <c r="AG159" s="241">
        <f t="shared" si="70"/>
        <v>0</v>
      </c>
      <c r="AH159" s="241">
        <f t="shared" si="71"/>
        <v>0</v>
      </c>
      <c r="AI159" s="241">
        <f t="shared" si="72"/>
        <v>0</v>
      </c>
      <c r="AJ159" s="241">
        <f t="shared" si="73"/>
        <v>0</v>
      </c>
      <c r="AK159" s="241">
        <f t="shared" si="74"/>
        <v>0</v>
      </c>
      <c r="AL159" s="173">
        <f t="shared" si="75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39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67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68"/>
        <v>0</v>
      </c>
      <c r="AF160" s="241">
        <f t="shared" si="69"/>
        <v>0</v>
      </c>
      <c r="AG160" s="241">
        <f t="shared" si="70"/>
        <v>0</v>
      </c>
      <c r="AH160" s="241">
        <f t="shared" si="71"/>
        <v>0</v>
      </c>
      <c r="AI160" s="241">
        <f t="shared" si="72"/>
        <v>0</v>
      </c>
      <c r="AJ160" s="241">
        <f t="shared" si="73"/>
        <v>0</v>
      </c>
      <c r="AK160" s="241">
        <f t="shared" si="74"/>
        <v>0</v>
      </c>
      <c r="AL160" s="173">
        <f t="shared" si="75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39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67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68"/>
        <v>0</v>
      </c>
      <c r="AF161" s="241">
        <f t="shared" si="69"/>
        <v>0</v>
      </c>
      <c r="AG161" s="241">
        <f t="shared" si="70"/>
        <v>0</v>
      </c>
      <c r="AH161" s="241">
        <f t="shared" si="71"/>
        <v>0</v>
      </c>
      <c r="AI161" s="241">
        <f t="shared" si="72"/>
        <v>0</v>
      </c>
      <c r="AJ161" s="241">
        <f t="shared" si="73"/>
        <v>0</v>
      </c>
      <c r="AK161" s="241">
        <f t="shared" si="74"/>
        <v>0</v>
      </c>
      <c r="AL161" s="173">
        <f t="shared" si="75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39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67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68"/>
        <v>0</v>
      </c>
      <c r="AF162" s="241">
        <f t="shared" si="69"/>
        <v>0</v>
      </c>
      <c r="AG162" s="241">
        <f t="shared" si="70"/>
        <v>0</v>
      </c>
      <c r="AH162" s="241">
        <f t="shared" si="71"/>
        <v>0</v>
      </c>
      <c r="AI162" s="241">
        <f t="shared" si="72"/>
        <v>0</v>
      </c>
      <c r="AJ162" s="241">
        <f t="shared" si="73"/>
        <v>0</v>
      </c>
      <c r="AK162" s="241">
        <f t="shared" si="74"/>
        <v>0</v>
      </c>
      <c r="AL162" s="173">
        <f t="shared" si="75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39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67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68"/>
        <v>0</v>
      </c>
      <c r="AF163" s="241">
        <f t="shared" si="69"/>
        <v>0</v>
      </c>
      <c r="AG163" s="241">
        <f t="shared" si="70"/>
        <v>0</v>
      </c>
      <c r="AH163" s="241">
        <f t="shared" si="71"/>
        <v>0</v>
      </c>
      <c r="AI163" s="241">
        <f t="shared" si="72"/>
        <v>0</v>
      </c>
      <c r="AJ163" s="241">
        <f t="shared" si="73"/>
        <v>0</v>
      </c>
      <c r="AK163" s="241">
        <f t="shared" si="74"/>
        <v>0</v>
      </c>
      <c r="AL163" s="173">
        <f t="shared" si="75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39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67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68"/>
        <v>0</v>
      </c>
      <c r="AF164" s="241">
        <f t="shared" si="69"/>
        <v>0</v>
      </c>
      <c r="AG164" s="241">
        <f t="shared" si="70"/>
        <v>0</v>
      </c>
      <c r="AH164" s="241">
        <f t="shared" si="71"/>
        <v>0</v>
      </c>
      <c r="AI164" s="241">
        <f t="shared" si="72"/>
        <v>0</v>
      </c>
      <c r="AJ164" s="241">
        <f t="shared" si="73"/>
        <v>0</v>
      </c>
      <c r="AK164" s="241">
        <f t="shared" si="74"/>
        <v>0</v>
      </c>
      <c r="AL164" s="173">
        <f t="shared" si="75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39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328">
        <f t="shared" si="67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0</v>
      </c>
      <c r="AC165" s="329">
        <f>SUM($G165:Q165)</f>
        <v>0</v>
      </c>
      <c r="AD165" s="330">
        <f>SUM($G165:R165)</f>
        <v>0</v>
      </c>
      <c r="AE165" s="241">
        <f t="shared" si="68"/>
        <v>0</v>
      </c>
      <c r="AF165" s="241">
        <f t="shared" si="69"/>
        <v>0</v>
      </c>
      <c r="AG165" s="241">
        <f t="shared" si="70"/>
        <v>0</v>
      </c>
      <c r="AH165" s="241">
        <f t="shared" si="71"/>
        <v>0</v>
      </c>
      <c r="AI165" s="241">
        <f t="shared" si="72"/>
        <v>0</v>
      </c>
      <c r="AJ165" s="241">
        <f t="shared" si="73"/>
        <v>0</v>
      </c>
      <c r="AK165" s="241">
        <f t="shared" si="74"/>
        <v>0</v>
      </c>
      <c r="AL165" s="173">
        <f t="shared" si="75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39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67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68"/>
        <v>0</v>
      </c>
      <c r="AF166" s="241">
        <f t="shared" si="69"/>
        <v>0</v>
      </c>
      <c r="AG166" s="241">
        <f t="shared" si="70"/>
        <v>0</v>
      </c>
      <c r="AH166" s="241">
        <f t="shared" si="71"/>
        <v>0</v>
      </c>
      <c r="AI166" s="241">
        <f t="shared" si="72"/>
        <v>0</v>
      </c>
      <c r="AJ166" s="241">
        <f t="shared" si="73"/>
        <v>0</v>
      </c>
      <c r="AK166" s="241">
        <f t="shared" si="74"/>
        <v>0</v>
      </c>
      <c r="AL166" s="173">
        <f t="shared" si="75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39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67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68"/>
        <v>0</v>
      </c>
      <c r="AF167" s="241">
        <f t="shared" si="69"/>
        <v>0</v>
      </c>
      <c r="AG167" s="241">
        <f t="shared" si="70"/>
        <v>0</v>
      </c>
      <c r="AH167" s="241">
        <f t="shared" si="71"/>
        <v>0</v>
      </c>
      <c r="AI167" s="241">
        <f t="shared" si="72"/>
        <v>0</v>
      </c>
      <c r="AJ167" s="241">
        <f t="shared" si="73"/>
        <v>0</v>
      </c>
      <c r="AK167" s="241">
        <f t="shared" si="74"/>
        <v>0</v>
      </c>
      <c r="AL167" s="173">
        <f t="shared" si="75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39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 t="shared" si="67"/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 t="shared" si="68"/>
        <v>0</v>
      </c>
      <c r="AF168" s="241">
        <f t="shared" si="69"/>
        <v>0</v>
      </c>
      <c r="AG168" s="241">
        <f t="shared" si="70"/>
        <v>0</v>
      </c>
      <c r="AH168" s="241">
        <f t="shared" si="71"/>
        <v>0</v>
      </c>
      <c r="AI168" s="241">
        <f t="shared" si="72"/>
        <v>0</v>
      </c>
      <c r="AJ168" s="241">
        <f t="shared" si="73"/>
        <v>0</v>
      </c>
      <c r="AK168" s="241">
        <f t="shared" si="74"/>
        <v>0</v>
      </c>
      <c r="AL168" s="173">
        <f t="shared" si="75"/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39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67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68"/>
        <v>0</v>
      </c>
      <c r="AF169" s="241">
        <f t="shared" si="69"/>
        <v>0</v>
      </c>
      <c r="AG169" s="241">
        <f t="shared" si="70"/>
        <v>0</v>
      </c>
      <c r="AH169" s="241">
        <f t="shared" si="71"/>
        <v>0</v>
      </c>
      <c r="AI169" s="241">
        <f t="shared" si="72"/>
        <v>0</v>
      </c>
      <c r="AJ169" s="241">
        <f t="shared" si="73"/>
        <v>0</v>
      </c>
      <c r="AK169" s="241">
        <f t="shared" si="74"/>
        <v>0</v>
      </c>
      <c r="AL169" s="173">
        <f t="shared" si="75"/>
        <v>0</v>
      </c>
    </row>
    <row r="170" spans="1:38" ht="24" hidden="1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39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67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68"/>
        <v>0</v>
      </c>
      <c r="AF170" s="241">
        <f t="shared" si="69"/>
        <v>0</v>
      </c>
      <c r="AG170" s="241">
        <f t="shared" si="70"/>
        <v>0</v>
      </c>
      <c r="AH170" s="241">
        <f t="shared" si="71"/>
        <v>0</v>
      </c>
      <c r="AI170" s="241">
        <f t="shared" si="72"/>
        <v>0</v>
      </c>
      <c r="AJ170" s="241">
        <f t="shared" si="73"/>
        <v>0</v>
      </c>
      <c r="AK170" s="241">
        <f t="shared" si="74"/>
        <v>0</v>
      </c>
      <c r="AL170" s="173">
        <f t="shared" si="75"/>
        <v>0</v>
      </c>
    </row>
    <row r="171" spans="1:38" ht="24" hidden="1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39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67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68"/>
        <v>0</v>
      </c>
      <c r="AF171" s="241">
        <f t="shared" si="69"/>
        <v>0</v>
      </c>
      <c r="AG171" s="241">
        <f t="shared" si="70"/>
        <v>0</v>
      </c>
      <c r="AH171" s="241">
        <f t="shared" si="71"/>
        <v>0</v>
      </c>
      <c r="AI171" s="241">
        <f t="shared" si="72"/>
        <v>0</v>
      </c>
      <c r="AJ171" s="241">
        <f t="shared" si="73"/>
        <v>0</v>
      </c>
      <c r="AK171" s="241">
        <f t="shared" si="74"/>
        <v>0</v>
      </c>
      <c r="AL171" s="173">
        <f t="shared" si="75"/>
        <v>0</v>
      </c>
    </row>
    <row r="172" spans="1:38" ht="24" hidden="1" customHeight="1" outlineLevel="1">
      <c r="A172" s="166" t="s">
        <v>257</v>
      </c>
      <c r="B172" s="444" t="s">
        <v>258</v>
      </c>
      <c r="C172" s="33"/>
      <c r="D172" s="34"/>
      <c r="E172" s="34"/>
      <c r="F172" s="34"/>
      <c r="G172" s="239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67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68"/>
        <v>0</v>
      </c>
      <c r="AF172" s="241">
        <f t="shared" si="69"/>
        <v>0</v>
      </c>
      <c r="AG172" s="241">
        <f t="shared" si="70"/>
        <v>0</v>
      </c>
      <c r="AH172" s="241">
        <f t="shared" si="71"/>
        <v>0</v>
      </c>
      <c r="AI172" s="241">
        <f t="shared" si="72"/>
        <v>0</v>
      </c>
      <c r="AJ172" s="241">
        <f t="shared" si="73"/>
        <v>0</v>
      </c>
      <c r="AK172" s="241">
        <f t="shared" si="74"/>
        <v>0</v>
      </c>
      <c r="AL172" s="173">
        <f t="shared" si="75"/>
        <v>0</v>
      </c>
    </row>
    <row r="173" spans="1:38" ht="24" hidden="1" customHeight="1" outlineLevel="1">
      <c r="A173" s="166" t="s">
        <v>257</v>
      </c>
      <c r="B173" s="444" t="s">
        <v>259</v>
      </c>
      <c r="C173" s="33"/>
      <c r="D173" s="34"/>
      <c r="E173" s="34"/>
      <c r="F173" s="34"/>
      <c r="G173" s="239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67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68"/>
        <v>0</v>
      </c>
      <c r="AF173" s="241">
        <f t="shared" si="69"/>
        <v>0</v>
      </c>
      <c r="AG173" s="241">
        <f t="shared" si="70"/>
        <v>0</v>
      </c>
      <c r="AH173" s="241">
        <f t="shared" si="71"/>
        <v>0</v>
      </c>
      <c r="AI173" s="241">
        <f t="shared" si="72"/>
        <v>0</v>
      </c>
      <c r="AJ173" s="241">
        <f t="shared" si="73"/>
        <v>0</v>
      </c>
      <c r="AK173" s="241">
        <f t="shared" si="74"/>
        <v>0</v>
      </c>
      <c r="AL173" s="173">
        <f t="shared" si="75"/>
        <v>0</v>
      </c>
    </row>
    <row r="174" spans="1:38" ht="24" hidden="1" customHeight="1" outlineLevel="1">
      <c r="A174" s="166" t="s">
        <v>257</v>
      </c>
      <c r="B174" s="444" t="s">
        <v>260</v>
      </c>
      <c r="C174" s="33"/>
      <c r="D174" s="34"/>
      <c r="E174" s="34"/>
      <c r="F174" s="34"/>
      <c r="G174" s="239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67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68"/>
        <v>0</v>
      </c>
      <c r="AF174" s="241">
        <f t="shared" si="69"/>
        <v>0</v>
      </c>
      <c r="AG174" s="241">
        <f t="shared" si="70"/>
        <v>0</v>
      </c>
      <c r="AH174" s="241">
        <f t="shared" si="71"/>
        <v>0</v>
      </c>
      <c r="AI174" s="241">
        <f t="shared" si="72"/>
        <v>0</v>
      </c>
      <c r="AJ174" s="241">
        <f t="shared" si="73"/>
        <v>0</v>
      </c>
      <c r="AK174" s="241">
        <f t="shared" si="74"/>
        <v>0</v>
      </c>
      <c r="AL174" s="173">
        <f t="shared" si="75"/>
        <v>0</v>
      </c>
    </row>
    <row r="175" spans="1:38" ht="24" hidden="1" customHeight="1" outlineLevel="1">
      <c r="A175" s="166" t="s">
        <v>257</v>
      </c>
      <c r="B175" s="444" t="s">
        <v>261</v>
      </c>
      <c r="C175" s="33"/>
      <c r="D175" s="34"/>
      <c r="E175" s="34"/>
      <c r="F175" s="34"/>
      <c r="G175" s="239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67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68"/>
        <v>0</v>
      </c>
      <c r="AF175" s="241">
        <f t="shared" si="69"/>
        <v>0</v>
      </c>
      <c r="AG175" s="241">
        <f t="shared" si="70"/>
        <v>0</v>
      </c>
      <c r="AH175" s="241">
        <f t="shared" si="71"/>
        <v>0</v>
      </c>
      <c r="AI175" s="241">
        <f t="shared" si="72"/>
        <v>0</v>
      </c>
      <c r="AJ175" s="241">
        <f t="shared" si="73"/>
        <v>0</v>
      </c>
      <c r="AK175" s="241">
        <f t="shared" si="74"/>
        <v>0</v>
      </c>
      <c r="AL175" s="173">
        <f t="shared" si="75"/>
        <v>0</v>
      </c>
    </row>
    <row r="176" spans="1:38" ht="24" hidden="1" customHeight="1" outlineLevel="1">
      <c r="A176" s="166" t="s">
        <v>257</v>
      </c>
      <c r="B176" s="444" t="s">
        <v>262</v>
      </c>
      <c r="C176" s="33"/>
      <c r="D176" s="34"/>
      <c r="E176" s="34"/>
      <c r="F176" s="34"/>
      <c r="G176" s="239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67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68"/>
        <v>0</v>
      </c>
      <c r="AF176" s="241">
        <f t="shared" si="69"/>
        <v>0</v>
      </c>
      <c r="AG176" s="241">
        <f t="shared" si="70"/>
        <v>0</v>
      </c>
      <c r="AH176" s="241">
        <f t="shared" si="71"/>
        <v>0</v>
      </c>
      <c r="AI176" s="241">
        <f t="shared" si="72"/>
        <v>0</v>
      </c>
      <c r="AJ176" s="241">
        <f t="shared" si="73"/>
        <v>0</v>
      </c>
      <c r="AK176" s="241">
        <f t="shared" si="74"/>
        <v>0</v>
      </c>
      <c r="AL176" s="173">
        <f t="shared" si="75"/>
        <v>0</v>
      </c>
    </row>
    <row r="177" spans="1:38" ht="24" hidden="1" customHeight="1" outlineLevel="1">
      <c r="A177" s="166" t="s">
        <v>257</v>
      </c>
      <c r="B177" s="444" t="s">
        <v>263</v>
      </c>
      <c r="C177" s="33"/>
      <c r="D177" s="34"/>
      <c r="E177" s="34"/>
      <c r="F177" s="34"/>
      <c r="G177" s="239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328">
        <f t="shared" si="67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0</v>
      </c>
      <c r="Y177" s="329">
        <f>SUM($G177:M177)</f>
        <v>0</v>
      </c>
      <c r="Z177" s="329">
        <f>SUM($G177:N177)</f>
        <v>0</v>
      </c>
      <c r="AA177" s="329">
        <f>SUM($G177:O177)</f>
        <v>0</v>
      </c>
      <c r="AB177" s="329">
        <f>SUM($G177:P177)</f>
        <v>0</v>
      </c>
      <c r="AC177" s="329">
        <f>SUM($G177:Q177)</f>
        <v>0</v>
      </c>
      <c r="AD177" s="330">
        <f>SUM($G177:R177)</f>
        <v>0</v>
      </c>
      <c r="AE177" s="241">
        <f t="shared" si="68"/>
        <v>0</v>
      </c>
      <c r="AF177" s="241">
        <f t="shared" si="69"/>
        <v>0</v>
      </c>
      <c r="AG177" s="241">
        <f t="shared" si="70"/>
        <v>0</v>
      </c>
      <c r="AH177" s="241">
        <f t="shared" si="71"/>
        <v>0</v>
      </c>
      <c r="AI177" s="241">
        <f t="shared" si="72"/>
        <v>0</v>
      </c>
      <c r="AJ177" s="241">
        <f t="shared" si="73"/>
        <v>0</v>
      </c>
      <c r="AK177" s="241">
        <f t="shared" si="74"/>
        <v>0</v>
      </c>
      <c r="AL177" s="173">
        <f t="shared" si="75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39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67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68"/>
        <v>0</v>
      </c>
      <c r="AF178" s="241">
        <f t="shared" si="69"/>
        <v>0</v>
      </c>
      <c r="AG178" s="241">
        <f t="shared" si="70"/>
        <v>0</v>
      </c>
      <c r="AH178" s="241">
        <f t="shared" si="71"/>
        <v>0</v>
      </c>
      <c r="AI178" s="241">
        <f t="shared" si="72"/>
        <v>0</v>
      </c>
      <c r="AJ178" s="241">
        <f t="shared" si="73"/>
        <v>0</v>
      </c>
      <c r="AK178" s="241">
        <f t="shared" si="74"/>
        <v>0</v>
      </c>
      <c r="AL178" s="173">
        <f t="shared" si="75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39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67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68"/>
        <v>0</v>
      </c>
      <c r="AF179" s="241">
        <f t="shared" si="69"/>
        <v>0</v>
      </c>
      <c r="AG179" s="241">
        <f t="shared" si="70"/>
        <v>0</v>
      </c>
      <c r="AH179" s="241">
        <f t="shared" si="71"/>
        <v>0</v>
      </c>
      <c r="AI179" s="241">
        <f t="shared" si="72"/>
        <v>0</v>
      </c>
      <c r="AJ179" s="241">
        <f t="shared" si="73"/>
        <v>0</v>
      </c>
      <c r="AK179" s="241">
        <f t="shared" si="74"/>
        <v>0</v>
      </c>
      <c r="AL179" s="173">
        <f t="shared" si="75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39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67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68"/>
        <v>0</v>
      </c>
      <c r="AF180" s="241">
        <f t="shared" si="69"/>
        <v>0</v>
      </c>
      <c r="AG180" s="241">
        <f t="shared" si="70"/>
        <v>0</v>
      </c>
      <c r="AH180" s="241">
        <f t="shared" si="71"/>
        <v>0</v>
      </c>
      <c r="AI180" s="241">
        <f t="shared" si="72"/>
        <v>0</v>
      </c>
      <c r="AJ180" s="241">
        <f t="shared" si="73"/>
        <v>0</v>
      </c>
      <c r="AK180" s="241">
        <f t="shared" si="74"/>
        <v>0</v>
      </c>
      <c r="AL180" s="173">
        <f t="shared" si="75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39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51" si="85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51" si="86">U181</f>
        <v>0</v>
      </c>
      <c r="AF181" s="241">
        <f t="shared" ref="AF181:AF251" si="87">X181-AE181</f>
        <v>0</v>
      </c>
      <c r="AG181" s="241">
        <f t="shared" ref="AG181:AG251" si="88">AA181-AF181-AE181</f>
        <v>0</v>
      </c>
      <c r="AH181" s="241">
        <f t="shared" ref="AH181:AH251" si="89">AD181-AG181-AF181-AE181</f>
        <v>0</v>
      </c>
      <c r="AI181" s="241">
        <f t="shared" ref="AI181:AI251" si="90">$AE181+$AF181</f>
        <v>0</v>
      </c>
      <c r="AJ181" s="241">
        <f t="shared" ref="AJ181:AJ251" si="91">$AG181+$AH181</f>
        <v>0</v>
      </c>
      <c r="AK181" s="241">
        <f t="shared" ref="AK181:AK251" si="92">$AI181+$AJ181</f>
        <v>0</v>
      </c>
      <c r="AL181" s="173">
        <f t="shared" ref="AL181:AL251" si="93">SUM(G181:R181)-AK181</f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39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85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86"/>
        <v>0</v>
      </c>
      <c r="AF182" s="241">
        <f t="shared" si="87"/>
        <v>0</v>
      </c>
      <c r="AG182" s="241">
        <f t="shared" si="88"/>
        <v>0</v>
      </c>
      <c r="AH182" s="241">
        <f t="shared" si="89"/>
        <v>0</v>
      </c>
      <c r="AI182" s="241">
        <f t="shared" si="90"/>
        <v>0</v>
      </c>
      <c r="AJ182" s="241">
        <f t="shared" si="91"/>
        <v>0</v>
      </c>
      <c r="AK182" s="241">
        <f t="shared" si="92"/>
        <v>0</v>
      </c>
      <c r="AL182" s="173">
        <f t="shared" si="93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39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85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86"/>
        <v>0</v>
      </c>
      <c r="AF183" s="241">
        <f t="shared" si="87"/>
        <v>0</v>
      </c>
      <c r="AG183" s="241">
        <f t="shared" si="88"/>
        <v>0</v>
      </c>
      <c r="AH183" s="241">
        <f t="shared" si="89"/>
        <v>0</v>
      </c>
      <c r="AI183" s="241">
        <f t="shared" si="90"/>
        <v>0</v>
      </c>
      <c r="AJ183" s="241">
        <f t="shared" si="91"/>
        <v>0</v>
      </c>
      <c r="AK183" s="241">
        <f t="shared" si="92"/>
        <v>0</v>
      </c>
      <c r="AL183" s="173">
        <f t="shared" si="93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39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85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86"/>
        <v>0</v>
      </c>
      <c r="AF184" s="241">
        <f t="shared" si="87"/>
        <v>0</v>
      </c>
      <c r="AG184" s="241">
        <f t="shared" si="88"/>
        <v>0</v>
      </c>
      <c r="AH184" s="241">
        <f t="shared" si="89"/>
        <v>0</v>
      </c>
      <c r="AI184" s="241">
        <f t="shared" si="90"/>
        <v>0</v>
      </c>
      <c r="AJ184" s="241">
        <f t="shared" si="91"/>
        <v>0</v>
      </c>
      <c r="AK184" s="241">
        <f t="shared" si="92"/>
        <v>0</v>
      </c>
      <c r="AL184" s="173">
        <f t="shared" si="93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39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85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86"/>
        <v>0</v>
      </c>
      <c r="AF185" s="241">
        <f t="shared" si="87"/>
        <v>0</v>
      </c>
      <c r="AG185" s="241">
        <f t="shared" si="88"/>
        <v>0</v>
      </c>
      <c r="AH185" s="241">
        <f t="shared" si="89"/>
        <v>0</v>
      </c>
      <c r="AI185" s="241">
        <f t="shared" si="90"/>
        <v>0</v>
      </c>
      <c r="AJ185" s="241">
        <f t="shared" si="91"/>
        <v>0</v>
      </c>
      <c r="AK185" s="241">
        <f t="shared" si="92"/>
        <v>0</v>
      </c>
      <c r="AL185" s="173">
        <f t="shared" si="93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39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85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86"/>
        <v>0</v>
      </c>
      <c r="AF186" s="241">
        <f t="shared" si="87"/>
        <v>0</v>
      </c>
      <c r="AG186" s="241">
        <f t="shared" si="88"/>
        <v>0</v>
      </c>
      <c r="AH186" s="241">
        <f t="shared" si="89"/>
        <v>0</v>
      </c>
      <c r="AI186" s="241">
        <f t="shared" si="90"/>
        <v>0</v>
      </c>
      <c r="AJ186" s="241">
        <f t="shared" si="91"/>
        <v>0</v>
      </c>
      <c r="AK186" s="241">
        <f t="shared" si="92"/>
        <v>0</v>
      </c>
      <c r="AL186" s="173">
        <f t="shared" si="93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39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85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86"/>
        <v>0</v>
      </c>
      <c r="AF187" s="241">
        <f t="shared" si="87"/>
        <v>0</v>
      </c>
      <c r="AG187" s="241">
        <f t="shared" si="88"/>
        <v>0</v>
      </c>
      <c r="AH187" s="241">
        <f t="shared" si="89"/>
        <v>0</v>
      </c>
      <c r="AI187" s="241">
        <f t="shared" si="90"/>
        <v>0</v>
      </c>
      <c r="AJ187" s="241">
        <f t="shared" si="91"/>
        <v>0</v>
      </c>
      <c r="AK187" s="241">
        <f t="shared" si="92"/>
        <v>0</v>
      </c>
      <c r="AL187" s="173">
        <f t="shared" si="93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39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85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86"/>
        <v>0</v>
      </c>
      <c r="AF188" s="241">
        <f t="shared" si="87"/>
        <v>0</v>
      </c>
      <c r="AG188" s="241">
        <f t="shared" si="88"/>
        <v>0</v>
      </c>
      <c r="AH188" s="241">
        <f t="shared" si="89"/>
        <v>0</v>
      </c>
      <c r="AI188" s="241">
        <f t="shared" si="90"/>
        <v>0</v>
      </c>
      <c r="AJ188" s="241">
        <f t="shared" si="91"/>
        <v>0</v>
      </c>
      <c r="AK188" s="241">
        <f t="shared" si="92"/>
        <v>0</v>
      </c>
      <c r="AL188" s="173">
        <f t="shared" si="93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39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85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86"/>
        <v>0</v>
      </c>
      <c r="AF189" s="241">
        <f t="shared" si="87"/>
        <v>0</v>
      </c>
      <c r="AG189" s="241">
        <f t="shared" si="88"/>
        <v>0</v>
      </c>
      <c r="AH189" s="241">
        <f t="shared" si="89"/>
        <v>0</v>
      </c>
      <c r="AI189" s="241">
        <f t="shared" si="90"/>
        <v>0</v>
      </c>
      <c r="AJ189" s="241">
        <f t="shared" si="91"/>
        <v>0</v>
      </c>
      <c r="AK189" s="241">
        <f t="shared" si="92"/>
        <v>0</v>
      </c>
      <c r="AL189" s="173">
        <f t="shared" si="93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39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85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86"/>
        <v>0</v>
      </c>
      <c r="AF190" s="241">
        <f t="shared" si="87"/>
        <v>0</v>
      </c>
      <c r="AG190" s="241">
        <f t="shared" si="88"/>
        <v>0</v>
      </c>
      <c r="AH190" s="241">
        <f t="shared" si="89"/>
        <v>0</v>
      </c>
      <c r="AI190" s="241">
        <f t="shared" si="90"/>
        <v>0</v>
      </c>
      <c r="AJ190" s="241">
        <f t="shared" si="91"/>
        <v>0</v>
      </c>
      <c r="AK190" s="241">
        <f t="shared" si="92"/>
        <v>0</v>
      </c>
      <c r="AL190" s="173">
        <f t="shared" si="93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39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85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86"/>
        <v>0</v>
      </c>
      <c r="AF191" s="241">
        <f t="shared" si="87"/>
        <v>0</v>
      </c>
      <c r="AG191" s="241">
        <f t="shared" si="88"/>
        <v>0</v>
      </c>
      <c r="AH191" s="241">
        <f t="shared" si="89"/>
        <v>0</v>
      </c>
      <c r="AI191" s="241">
        <f t="shared" si="90"/>
        <v>0</v>
      </c>
      <c r="AJ191" s="241">
        <f t="shared" si="91"/>
        <v>0</v>
      </c>
      <c r="AK191" s="241">
        <f t="shared" si="92"/>
        <v>0</v>
      </c>
      <c r="AL191" s="173">
        <f t="shared" si="93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39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85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86"/>
        <v>0</v>
      </c>
      <c r="AF192" s="241">
        <f t="shared" si="87"/>
        <v>0</v>
      </c>
      <c r="AG192" s="241">
        <f t="shared" si="88"/>
        <v>0</v>
      </c>
      <c r="AH192" s="241">
        <f t="shared" si="89"/>
        <v>0</v>
      </c>
      <c r="AI192" s="241">
        <f t="shared" si="90"/>
        <v>0</v>
      </c>
      <c r="AJ192" s="241">
        <f t="shared" si="91"/>
        <v>0</v>
      </c>
      <c r="AK192" s="241">
        <f t="shared" si="92"/>
        <v>0</v>
      </c>
      <c r="AL192" s="173">
        <f t="shared" si="93"/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39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85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86"/>
        <v>0</v>
      </c>
      <c r="AF193" s="241">
        <f t="shared" si="87"/>
        <v>0</v>
      </c>
      <c r="AG193" s="241">
        <f t="shared" si="88"/>
        <v>0</v>
      </c>
      <c r="AH193" s="241">
        <f t="shared" si="89"/>
        <v>0</v>
      </c>
      <c r="AI193" s="241">
        <f t="shared" si="90"/>
        <v>0</v>
      </c>
      <c r="AJ193" s="241">
        <f t="shared" si="91"/>
        <v>0</v>
      </c>
      <c r="AK193" s="241">
        <f t="shared" si="92"/>
        <v>0</v>
      </c>
      <c r="AL193" s="173">
        <f t="shared" si="93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39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85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86"/>
        <v>0</v>
      </c>
      <c r="AF194" s="241">
        <f t="shared" si="87"/>
        <v>0</v>
      </c>
      <c r="AG194" s="241">
        <f t="shared" si="88"/>
        <v>0</v>
      </c>
      <c r="AH194" s="241">
        <f t="shared" si="89"/>
        <v>0</v>
      </c>
      <c r="AI194" s="241">
        <f t="shared" si="90"/>
        <v>0</v>
      </c>
      <c r="AJ194" s="241">
        <f t="shared" si="91"/>
        <v>0</v>
      </c>
      <c r="AK194" s="241">
        <f t="shared" si="92"/>
        <v>0</v>
      </c>
      <c r="AL194" s="173">
        <f t="shared" si="93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39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85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86"/>
        <v>0</v>
      </c>
      <c r="AF195" s="241">
        <f t="shared" si="87"/>
        <v>0</v>
      </c>
      <c r="AG195" s="241">
        <f t="shared" si="88"/>
        <v>0</v>
      </c>
      <c r="AH195" s="241">
        <f t="shared" si="89"/>
        <v>0</v>
      </c>
      <c r="AI195" s="241">
        <f t="shared" si="90"/>
        <v>0</v>
      </c>
      <c r="AJ195" s="241">
        <f t="shared" si="91"/>
        <v>0</v>
      </c>
      <c r="AK195" s="241">
        <f t="shared" si="92"/>
        <v>0</v>
      </c>
      <c r="AL195" s="173">
        <f t="shared" si="93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39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85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86"/>
        <v>0</v>
      </c>
      <c r="AF196" s="241">
        <f t="shared" si="87"/>
        <v>0</v>
      </c>
      <c r="AG196" s="241">
        <f t="shared" si="88"/>
        <v>0</v>
      </c>
      <c r="AH196" s="241">
        <f t="shared" si="89"/>
        <v>0</v>
      </c>
      <c r="AI196" s="241">
        <f t="shared" si="90"/>
        <v>0</v>
      </c>
      <c r="AJ196" s="241">
        <f t="shared" si="91"/>
        <v>0</v>
      </c>
      <c r="AK196" s="241">
        <f t="shared" si="92"/>
        <v>0</v>
      </c>
      <c r="AL196" s="173">
        <f t="shared" si="93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39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85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86"/>
        <v>0</v>
      </c>
      <c r="AF197" s="241">
        <f t="shared" si="87"/>
        <v>0</v>
      </c>
      <c r="AG197" s="241">
        <f t="shared" si="88"/>
        <v>0</v>
      </c>
      <c r="AH197" s="241">
        <f t="shared" si="89"/>
        <v>0</v>
      </c>
      <c r="AI197" s="241">
        <f t="shared" si="90"/>
        <v>0</v>
      </c>
      <c r="AJ197" s="241">
        <f t="shared" si="91"/>
        <v>0</v>
      </c>
      <c r="AK197" s="241">
        <f t="shared" si="92"/>
        <v>0</v>
      </c>
      <c r="AL197" s="173">
        <f t="shared" si="93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39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85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86"/>
        <v>0</v>
      </c>
      <c r="AF198" s="241">
        <f t="shared" si="87"/>
        <v>0</v>
      </c>
      <c r="AG198" s="241">
        <f t="shared" si="88"/>
        <v>0</v>
      </c>
      <c r="AH198" s="241">
        <f t="shared" si="89"/>
        <v>0</v>
      </c>
      <c r="AI198" s="241">
        <f t="shared" si="90"/>
        <v>0</v>
      </c>
      <c r="AJ198" s="241">
        <f t="shared" si="91"/>
        <v>0</v>
      </c>
      <c r="AK198" s="241">
        <f t="shared" si="92"/>
        <v>0</v>
      </c>
      <c r="AL198" s="173">
        <f t="shared" si="93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39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85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86"/>
        <v>0</v>
      </c>
      <c r="AF199" s="241">
        <f t="shared" si="87"/>
        <v>0</v>
      </c>
      <c r="AG199" s="241">
        <f t="shared" si="88"/>
        <v>0</v>
      </c>
      <c r="AH199" s="241">
        <f t="shared" si="89"/>
        <v>0</v>
      </c>
      <c r="AI199" s="241">
        <f t="shared" si="90"/>
        <v>0</v>
      </c>
      <c r="AJ199" s="241">
        <f t="shared" si="91"/>
        <v>0</v>
      </c>
      <c r="AK199" s="241">
        <f t="shared" si="92"/>
        <v>0</v>
      </c>
      <c r="AL199" s="173">
        <f t="shared" si="93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39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85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86"/>
        <v>0</v>
      </c>
      <c r="AF200" s="241">
        <f t="shared" si="87"/>
        <v>0</v>
      </c>
      <c r="AG200" s="241">
        <f t="shared" si="88"/>
        <v>0</v>
      </c>
      <c r="AH200" s="241">
        <f t="shared" si="89"/>
        <v>0</v>
      </c>
      <c r="AI200" s="241">
        <f t="shared" si="90"/>
        <v>0</v>
      </c>
      <c r="AJ200" s="241">
        <f t="shared" si="91"/>
        <v>0</v>
      </c>
      <c r="AK200" s="241">
        <f t="shared" si="92"/>
        <v>0</v>
      </c>
      <c r="AL200" s="173">
        <f t="shared" si="93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39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85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86"/>
        <v>0</v>
      </c>
      <c r="AF201" s="241">
        <f t="shared" si="87"/>
        <v>0</v>
      </c>
      <c r="AG201" s="241">
        <f t="shared" si="88"/>
        <v>0</v>
      </c>
      <c r="AH201" s="241">
        <f t="shared" si="89"/>
        <v>0</v>
      </c>
      <c r="AI201" s="241">
        <f t="shared" si="90"/>
        <v>0</v>
      </c>
      <c r="AJ201" s="241">
        <f t="shared" si="91"/>
        <v>0</v>
      </c>
      <c r="AK201" s="241">
        <f t="shared" si="92"/>
        <v>0</v>
      </c>
      <c r="AL201" s="173">
        <f t="shared" si="93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39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85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86"/>
        <v>0</v>
      </c>
      <c r="AF202" s="241">
        <f t="shared" si="87"/>
        <v>0</v>
      </c>
      <c r="AG202" s="241">
        <f t="shared" si="88"/>
        <v>0</v>
      </c>
      <c r="AH202" s="241">
        <f t="shared" si="89"/>
        <v>0</v>
      </c>
      <c r="AI202" s="241">
        <f t="shared" si="90"/>
        <v>0</v>
      </c>
      <c r="AJ202" s="241">
        <f t="shared" si="91"/>
        <v>0</v>
      </c>
      <c r="AK202" s="241">
        <f t="shared" si="92"/>
        <v>0</v>
      </c>
      <c r="AL202" s="173">
        <f t="shared" si="93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39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85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86"/>
        <v>0</v>
      </c>
      <c r="AF203" s="241">
        <f t="shared" si="87"/>
        <v>0</v>
      </c>
      <c r="AG203" s="241">
        <f t="shared" si="88"/>
        <v>0</v>
      </c>
      <c r="AH203" s="241">
        <f t="shared" si="89"/>
        <v>0</v>
      </c>
      <c r="AI203" s="241">
        <f t="shared" si="90"/>
        <v>0</v>
      </c>
      <c r="AJ203" s="241">
        <f t="shared" si="91"/>
        <v>0</v>
      </c>
      <c r="AK203" s="241">
        <f t="shared" si="92"/>
        <v>0</v>
      </c>
      <c r="AL203" s="173">
        <f t="shared" si="93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39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30"/>
      <c r="AE204" s="241"/>
      <c r="AF204" s="241"/>
      <c r="AG204" s="241"/>
      <c r="AH204" s="241"/>
      <c r="AI204" s="241"/>
      <c r="AJ204" s="241"/>
      <c r="AK204" s="241"/>
      <c r="AL204" s="173"/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39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30"/>
      <c r="AE205" s="241"/>
      <c r="AF205" s="241"/>
      <c r="AG205" s="241"/>
      <c r="AH205" s="241"/>
      <c r="AI205" s="241"/>
      <c r="AJ205" s="241"/>
      <c r="AK205" s="241"/>
      <c r="AL205" s="173"/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39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39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39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39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39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39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>
        <f t="shared" si="85"/>
        <v>0</v>
      </c>
      <c r="T211" s="329">
        <f>SUM($G211:H211)</f>
        <v>0</v>
      </c>
      <c r="U211" s="329">
        <f>SUM($G211:I211)</f>
        <v>0</v>
      </c>
      <c r="V211" s="329">
        <f>SUM($G211:J211)</f>
        <v>0</v>
      </c>
      <c r="W211" s="329">
        <f>SUM($G211:K211)</f>
        <v>0</v>
      </c>
      <c r="X211" s="329">
        <f>SUM($G211:L211)</f>
        <v>0</v>
      </c>
      <c r="Y211" s="329">
        <f>SUM($G211:M211)</f>
        <v>0</v>
      </c>
      <c r="Z211" s="329">
        <f>SUM($G211:N211)</f>
        <v>0</v>
      </c>
      <c r="AA211" s="329">
        <f>SUM($G211:O211)</f>
        <v>0</v>
      </c>
      <c r="AB211" s="329">
        <f>SUM($G211:P211)</f>
        <v>0</v>
      </c>
      <c r="AC211" s="329">
        <f>SUM($G211:Q211)</f>
        <v>0</v>
      </c>
      <c r="AD211" s="330">
        <f>SUM($G211:R211)</f>
        <v>0</v>
      </c>
      <c r="AE211" s="241">
        <f t="shared" si="86"/>
        <v>0</v>
      </c>
      <c r="AF211" s="241">
        <f t="shared" si="87"/>
        <v>0</v>
      </c>
      <c r="AG211" s="241">
        <f t="shared" si="88"/>
        <v>0</v>
      </c>
      <c r="AH211" s="241">
        <f t="shared" si="89"/>
        <v>0</v>
      </c>
      <c r="AI211" s="241">
        <f t="shared" si="90"/>
        <v>0</v>
      </c>
      <c r="AJ211" s="241">
        <f t="shared" si="91"/>
        <v>0</v>
      </c>
      <c r="AK211" s="241">
        <f t="shared" si="92"/>
        <v>0</v>
      </c>
      <c r="AL211" s="173">
        <f t="shared" si="93"/>
        <v>0</v>
      </c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39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>
        <f t="shared" si="85"/>
        <v>0</v>
      </c>
      <c r="T212" s="329">
        <f>SUM($G212:H212)</f>
        <v>0</v>
      </c>
      <c r="U212" s="329">
        <f>SUM($G212:I212)</f>
        <v>0</v>
      </c>
      <c r="V212" s="329">
        <f>SUM($G212:J212)</f>
        <v>0</v>
      </c>
      <c r="W212" s="329">
        <f>SUM($G212:K212)</f>
        <v>0</v>
      </c>
      <c r="X212" s="329">
        <f>SUM($G212:L212)</f>
        <v>0</v>
      </c>
      <c r="Y212" s="329">
        <f>SUM($G212:M212)</f>
        <v>0</v>
      </c>
      <c r="Z212" s="329">
        <f>SUM($G212:N212)</f>
        <v>0</v>
      </c>
      <c r="AA212" s="329">
        <f>SUM($G212:O212)</f>
        <v>0</v>
      </c>
      <c r="AB212" s="329">
        <f>SUM($G212:P212)</f>
        <v>0</v>
      </c>
      <c r="AC212" s="329">
        <f>SUM($G212:Q212)</f>
        <v>0</v>
      </c>
      <c r="AD212" s="330">
        <f>SUM($G212:R212)</f>
        <v>0</v>
      </c>
      <c r="AE212" s="241">
        <f t="shared" si="86"/>
        <v>0</v>
      </c>
      <c r="AF212" s="241">
        <f t="shared" si="87"/>
        <v>0</v>
      </c>
      <c r="AG212" s="241">
        <f t="shared" si="88"/>
        <v>0</v>
      </c>
      <c r="AH212" s="241">
        <f t="shared" si="89"/>
        <v>0</v>
      </c>
      <c r="AI212" s="241">
        <f t="shared" si="90"/>
        <v>0</v>
      </c>
      <c r="AJ212" s="241">
        <f t="shared" si="91"/>
        <v>0</v>
      </c>
      <c r="AK212" s="241">
        <f t="shared" si="92"/>
        <v>0</v>
      </c>
      <c r="AL212" s="173">
        <f t="shared" si="93"/>
        <v>0</v>
      </c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39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85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86"/>
        <v>0</v>
      </c>
      <c r="AF213" s="241">
        <f t="shared" si="87"/>
        <v>0</v>
      </c>
      <c r="AG213" s="241">
        <f t="shared" si="88"/>
        <v>0</v>
      </c>
      <c r="AH213" s="241">
        <f t="shared" si="89"/>
        <v>0</v>
      </c>
      <c r="AI213" s="241">
        <f t="shared" si="90"/>
        <v>0</v>
      </c>
      <c r="AJ213" s="241">
        <f t="shared" si="91"/>
        <v>0</v>
      </c>
      <c r="AK213" s="241">
        <f t="shared" si="92"/>
        <v>0</v>
      </c>
      <c r="AL213" s="173">
        <f t="shared" si="93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39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85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86"/>
        <v>0</v>
      </c>
      <c r="AF214" s="241">
        <f t="shared" si="87"/>
        <v>0</v>
      </c>
      <c r="AG214" s="241">
        <f t="shared" si="88"/>
        <v>0</v>
      </c>
      <c r="AH214" s="241">
        <f t="shared" si="89"/>
        <v>0</v>
      </c>
      <c r="AI214" s="241">
        <f t="shared" si="90"/>
        <v>0</v>
      </c>
      <c r="AJ214" s="241">
        <f t="shared" si="91"/>
        <v>0</v>
      </c>
      <c r="AK214" s="241">
        <f t="shared" si="92"/>
        <v>0</v>
      </c>
      <c r="AL214" s="173">
        <f t="shared" si="93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39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85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86"/>
        <v>0</v>
      </c>
      <c r="AF215" s="241">
        <f t="shared" si="87"/>
        <v>0</v>
      </c>
      <c r="AG215" s="241">
        <f t="shared" si="88"/>
        <v>0</v>
      </c>
      <c r="AH215" s="241">
        <f t="shared" si="89"/>
        <v>0</v>
      </c>
      <c r="AI215" s="241">
        <f t="shared" si="90"/>
        <v>0</v>
      </c>
      <c r="AJ215" s="241">
        <f t="shared" si="91"/>
        <v>0</v>
      </c>
      <c r="AK215" s="241">
        <f t="shared" si="92"/>
        <v>0</v>
      </c>
      <c r="AL215" s="173">
        <f t="shared" si="93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39">
        <f>G35-SUM(G137:G215)</f>
        <v>0</v>
      </c>
      <c r="H216" s="240">
        <f t="shared" ref="H216:R216" si="94">H35-SUM(H137:H215)</f>
        <v>0</v>
      </c>
      <c r="I216" s="240">
        <f t="shared" si="94"/>
        <v>0</v>
      </c>
      <c r="J216" s="240">
        <f t="shared" si="94"/>
        <v>0</v>
      </c>
      <c r="K216" s="240">
        <f t="shared" si="94"/>
        <v>0</v>
      </c>
      <c r="L216" s="240">
        <f t="shared" si="94"/>
        <v>0</v>
      </c>
      <c r="M216" s="240">
        <f t="shared" si="94"/>
        <v>0</v>
      </c>
      <c r="N216" s="240">
        <f t="shared" si="94"/>
        <v>0</v>
      </c>
      <c r="O216" s="240">
        <f t="shared" si="94"/>
        <v>0</v>
      </c>
      <c r="P216" s="240">
        <f t="shared" si="94"/>
        <v>0</v>
      </c>
      <c r="Q216" s="240">
        <f t="shared" si="94"/>
        <v>0</v>
      </c>
      <c r="R216" s="240">
        <f t="shared" si="94"/>
        <v>0</v>
      </c>
      <c r="S216" s="328">
        <f t="shared" si="85"/>
        <v>0</v>
      </c>
      <c r="T216" s="329">
        <f>SUM($G216:H216)</f>
        <v>0</v>
      </c>
      <c r="U216" s="329">
        <f>SUM($G216:I216)</f>
        <v>0</v>
      </c>
      <c r="V216" s="329">
        <f>SUM($G216:J216)</f>
        <v>0</v>
      </c>
      <c r="W216" s="329">
        <f>SUM($G216:K216)</f>
        <v>0</v>
      </c>
      <c r="X216" s="329">
        <f>SUM($G216:L216)</f>
        <v>0</v>
      </c>
      <c r="Y216" s="329">
        <f>SUM($G216:M216)</f>
        <v>0</v>
      </c>
      <c r="Z216" s="329">
        <f>SUM($G216:N216)</f>
        <v>0</v>
      </c>
      <c r="AA216" s="329">
        <f>SUM($G216:O216)</f>
        <v>0</v>
      </c>
      <c r="AB216" s="329">
        <f>SUM($G216:P216)</f>
        <v>0</v>
      </c>
      <c r="AC216" s="329">
        <f>SUM($G216:Q216)</f>
        <v>0</v>
      </c>
      <c r="AD216" s="330">
        <f>SUM($G216:R216)</f>
        <v>0</v>
      </c>
      <c r="AE216" s="241">
        <f t="shared" si="86"/>
        <v>0</v>
      </c>
      <c r="AF216" s="241">
        <f t="shared" si="87"/>
        <v>0</v>
      </c>
      <c r="AG216" s="241">
        <f t="shared" si="88"/>
        <v>0</v>
      </c>
      <c r="AH216" s="241">
        <f t="shared" si="89"/>
        <v>0</v>
      </c>
      <c r="AI216" s="241">
        <f t="shared" si="90"/>
        <v>0</v>
      </c>
      <c r="AJ216" s="241">
        <f t="shared" si="91"/>
        <v>0</v>
      </c>
      <c r="AK216" s="241">
        <f t="shared" si="92"/>
        <v>0</v>
      </c>
      <c r="AL216" s="173">
        <f t="shared" si="93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3">
        <f t="shared" ref="G217:R217" si="95">SUM(G137:G216)</f>
        <v>-12.062189999999999</v>
      </c>
      <c r="H217" s="333">
        <f t="shared" si="95"/>
        <v>-12.03356</v>
      </c>
      <c r="I217" s="333">
        <f t="shared" si="95"/>
        <v>-13.377110000000002</v>
      </c>
      <c r="J217" s="333">
        <f t="shared" si="95"/>
        <v>-11.92539</v>
      </c>
      <c r="K217" s="333">
        <f t="shared" si="95"/>
        <v>-13.058159999999999</v>
      </c>
      <c r="L217" s="333">
        <f t="shared" si="95"/>
        <v>-13.439120000000001</v>
      </c>
      <c r="M217" s="333">
        <f t="shared" si="95"/>
        <v>-12.082460000000001</v>
      </c>
      <c r="N217" s="333">
        <f t="shared" si="95"/>
        <v>-12.75896</v>
      </c>
      <c r="O217" s="333">
        <f t="shared" si="95"/>
        <v>-6.7742700000000013</v>
      </c>
      <c r="P217" s="333">
        <f t="shared" si="95"/>
        <v>-16.473680000000002</v>
      </c>
      <c r="Q217" s="333">
        <f t="shared" si="95"/>
        <v>-11.943989999999999</v>
      </c>
      <c r="R217" s="333">
        <f t="shared" si="95"/>
        <v>-18.428540000000002</v>
      </c>
      <c r="S217" s="334">
        <f t="shared" si="85"/>
        <v>-12.062189999999999</v>
      </c>
      <c r="T217" s="335">
        <f>SUM($G217:H217)</f>
        <v>-24.095749999999999</v>
      </c>
      <c r="U217" s="335">
        <f>SUM($G217:I217)</f>
        <v>-37.472859999999997</v>
      </c>
      <c r="V217" s="335">
        <f>SUM($G217:J217)</f>
        <v>-49.398249999999997</v>
      </c>
      <c r="W217" s="335">
        <f>SUM($G217:K217)</f>
        <v>-62.456409999999998</v>
      </c>
      <c r="X217" s="335">
        <f>SUM($G217:L217)</f>
        <v>-75.895529999999994</v>
      </c>
      <c r="Y217" s="335">
        <f>SUM($G217:M217)</f>
        <v>-87.977989999999991</v>
      </c>
      <c r="Z217" s="335">
        <f>SUM($G217:N217)</f>
        <v>-100.73694999999999</v>
      </c>
      <c r="AA217" s="335">
        <f>SUM($G217:O217)</f>
        <v>-107.51121999999999</v>
      </c>
      <c r="AB217" s="335">
        <f>SUM($G217:P217)</f>
        <v>-123.9849</v>
      </c>
      <c r="AC217" s="335">
        <f>SUM($G217:Q217)</f>
        <v>-135.92889</v>
      </c>
      <c r="AD217" s="336">
        <f>SUM($G217:R217)</f>
        <v>-154.35742999999999</v>
      </c>
      <c r="AE217" s="260">
        <f t="shared" si="86"/>
        <v>-37.472859999999997</v>
      </c>
      <c r="AF217" s="260">
        <f t="shared" si="87"/>
        <v>-38.422669999999997</v>
      </c>
      <c r="AG217" s="260">
        <f t="shared" si="88"/>
        <v>-31.615690000000001</v>
      </c>
      <c r="AH217" s="260">
        <f t="shared" si="89"/>
        <v>-46.846209999999999</v>
      </c>
      <c r="AI217" s="260">
        <f t="shared" si="90"/>
        <v>-75.895529999999994</v>
      </c>
      <c r="AJ217" s="260">
        <f t="shared" si="91"/>
        <v>-78.4619</v>
      </c>
      <c r="AK217" s="260">
        <f t="shared" si="92"/>
        <v>-154.35742999999999</v>
      </c>
      <c r="AL217" s="173">
        <f t="shared" si="93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39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85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86"/>
        <v>0</v>
      </c>
      <c r="AF218" s="241">
        <f t="shared" si="87"/>
        <v>0</v>
      </c>
      <c r="AG218" s="241">
        <f t="shared" si="88"/>
        <v>0</v>
      </c>
      <c r="AH218" s="241">
        <f t="shared" si="89"/>
        <v>0</v>
      </c>
      <c r="AI218" s="241">
        <f t="shared" si="90"/>
        <v>0</v>
      </c>
      <c r="AJ218" s="241">
        <f t="shared" si="91"/>
        <v>0</v>
      </c>
      <c r="AK218" s="241">
        <f t="shared" si="92"/>
        <v>0</v>
      </c>
      <c r="AL218" s="173">
        <f t="shared" si="93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39">
        <f>G150</f>
        <v>0</v>
      </c>
      <c r="H219" s="240">
        <f t="shared" ref="H219:R219" si="96">H150</f>
        <v>0</v>
      </c>
      <c r="I219" s="240">
        <f t="shared" si="96"/>
        <v>0</v>
      </c>
      <c r="J219" s="240">
        <f t="shared" si="96"/>
        <v>0</v>
      </c>
      <c r="K219" s="240">
        <f t="shared" si="96"/>
        <v>0</v>
      </c>
      <c r="L219" s="240">
        <f t="shared" si="96"/>
        <v>0</v>
      </c>
      <c r="M219" s="240">
        <f t="shared" si="96"/>
        <v>0</v>
      </c>
      <c r="N219" s="240">
        <f t="shared" si="96"/>
        <v>0</v>
      </c>
      <c r="O219" s="240">
        <f t="shared" si="96"/>
        <v>0</v>
      </c>
      <c r="P219" s="240">
        <f t="shared" si="96"/>
        <v>0</v>
      </c>
      <c r="Q219" s="240">
        <f t="shared" si="96"/>
        <v>0</v>
      </c>
      <c r="R219" s="240">
        <f t="shared" si="96"/>
        <v>0</v>
      </c>
      <c r="S219" s="328">
        <f t="shared" si="85"/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 t="shared" si="86"/>
        <v>0</v>
      </c>
      <c r="AF219" s="241">
        <f t="shared" si="87"/>
        <v>0</v>
      </c>
      <c r="AG219" s="241">
        <f t="shared" si="88"/>
        <v>0</v>
      </c>
      <c r="AH219" s="241">
        <f t="shared" si="89"/>
        <v>0</v>
      </c>
      <c r="AI219" s="241">
        <f t="shared" si="90"/>
        <v>0</v>
      </c>
      <c r="AJ219" s="241">
        <f t="shared" si="91"/>
        <v>0</v>
      </c>
      <c r="AK219" s="241">
        <f t="shared" si="92"/>
        <v>0</v>
      </c>
      <c r="AL219" s="173">
        <f t="shared" si="93"/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39">
        <f>G151*(1-$R$1)</f>
        <v>0</v>
      </c>
      <c r="H220" s="240">
        <f t="shared" ref="H220:R220" si="97">H151*(1-$R$1)</f>
        <v>0</v>
      </c>
      <c r="I220" s="240">
        <f t="shared" si="97"/>
        <v>0</v>
      </c>
      <c r="J220" s="240">
        <f t="shared" si="97"/>
        <v>0</v>
      </c>
      <c r="K220" s="240">
        <f t="shared" si="97"/>
        <v>0</v>
      </c>
      <c r="L220" s="240">
        <f t="shared" si="97"/>
        <v>0</v>
      </c>
      <c r="M220" s="240">
        <f t="shared" si="97"/>
        <v>0</v>
      </c>
      <c r="N220" s="240">
        <f t="shared" si="97"/>
        <v>0</v>
      </c>
      <c r="O220" s="240">
        <f t="shared" si="97"/>
        <v>0</v>
      </c>
      <c r="P220" s="240">
        <f t="shared" si="97"/>
        <v>0</v>
      </c>
      <c r="Q220" s="240">
        <f t="shared" si="97"/>
        <v>0</v>
      </c>
      <c r="R220" s="240">
        <f t="shared" si="97"/>
        <v>0</v>
      </c>
      <c r="S220" s="328">
        <f t="shared" si="85"/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 t="shared" si="86"/>
        <v>0</v>
      </c>
      <c r="AF220" s="241">
        <f t="shared" si="87"/>
        <v>0</v>
      </c>
      <c r="AG220" s="241">
        <f t="shared" si="88"/>
        <v>0</v>
      </c>
      <c r="AH220" s="241">
        <f t="shared" si="89"/>
        <v>0</v>
      </c>
      <c r="AI220" s="241">
        <f t="shared" si="90"/>
        <v>0</v>
      </c>
      <c r="AJ220" s="241">
        <f t="shared" si="91"/>
        <v>0</v>
      </c>
      <c r="AK220" s="241">
        <f t="shared" si="92"/>
        <v>0</v>
      </c>
      <c r="AL220" s="173">
        <f t="shared" si="93"/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39">
        <f>G153*(1-$R$1)</f>
        <v>0</v>
      </c>
      <c r="H221" s="240">
        <f t="shared" ref="H221:R222" si="98">H153*(1-$R$1)</f>
        <v>0</v>
      </c>
      <c r="I221" s="240">
        <f t="shared" si="98"/>
        <v>0</v>
      </c>
      <c r="J221" s="240">
        <f t="shared" si="98"/>
        <v>0</v>
      </c>
      <c r="K221" s="240">
        <f t="shared" si="98"/>
        <v>0</v>
      </c>
      <c r="L221" s="240">
        <f t="shared" si="98"/>
        <v>0</v>
      </c>
      <c r="M221" s="240">
        <f t="shared" si="98"/>
        <v>0</v>
      </c>
      <c r="N221" s="240">
        <f t="shared" si="98"/>
        <v>0</v>
      </c>
      <c r="O221" s="240">
        <f t="shared" si="98"/>
        <v>0</v>
      </c>
      <c r="P221" s="240">
        <f t="shared" si="98"/>
        <v>0</v>
      </c>
      <c r="Q221" s="240">
        <f t="shared" si="98"/>
        <v>0</v>
      </c>
      <c r="R221" s="240">
        <f t="shared" si="98"/>
        <v>0</v>
      </c>
      <c r="S221" s="328">
        <f t="shared" si="85"/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 t="shared" si="86"/>
        <v>0</v>
      </c>
      <c r="AF221" s="241">
        <f t="shared" si="87"/>
        <v>0</v>
      </c>
      <c r="AG221" s="241">
        <f t="shared" si="88"/>
        <v>0</v>
      </c>
      <c r="AH221" s="241">
        <f t="shared" si="89"/>
        <v>0</v>
      </c>
      <c r="AI221" s="241">
        <f t="shared" si="90"/>
        <v>0</v>
      </c>
      <c r="AJ221" s="241">
        <f t="shared" si="91"/>
        <v>0</v>
      </c>
      <c r="AK221" s="241">
        <f t="shared" si="92"/>
        <v>0</v>
      </c>
      <c r="AL221" s="173">
        <f t="shared" si="93"/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239">
        <f>G154*(1-$R$1)</f>
        <v>0</v>
      </c>
      <c r="H222" s="240">
        <f t="shared" si="98"/>
        <v>0</v>
      </c>
      <c r="I222" s="240">
        <f t="shared" si="98"/>
        <v>0</v>
      </c>
      <c r="J222" s="240">
        <f t="shared" si="98"/>
        <v>0</v>
      </c>
      <c r="K222" s="240">
        <f t="shared" si="98"/>
        <v>0</v>
      </c>
      <c r="L222" s="240">
        <f t="shared" si="98"/>
        <v>0</v>
      </c>
      <c r="M222" s="240">
        <f t="shared" si="98"/>
        <v>0</v>
      </c>
      <c r="N222" s="240">
        <f t="shared" si="98"/>
        <v>0</v>
      </c>
      <c r="O222" s="240">
        <f t="shared" si="98"/>
        <v>0</v>
      </c>
      <c r="P222" s="240">
        <f t="shared" si="98"/>
        <v>0</v>
      </c>
      <c r="Q222" s="240">
        <f t="shared" si="98"/>
        <v>0</v>
      </c>
      <c r="R222" s="240">
        <f t="shared" si="98"/>
        <v>0</v>
      </c>
      <c r="S222" s="328">
        <f t="shared" si="85"/>
        <v>0</v>
      </c>
      <c r="T222" s="329">
        <f>SUM($G222:H222)</f>
        <v>0</v>
      </c>
      <c r="U222" s="329">
        <f>SUM($G222:I222)</f>
        <v>0</v>
      </c>
      <c r="V222" s="329">
        <f>SUM($G222:J222)</f>
        <v>0</v>
      </c>
      <c r="W222" s="329">
        <f>SUM($G222:K222)</f>
        <v>0</v>
      </c>
      <c r="X222" s="329">
        <f>SUM($G222:L222)</f>
        <v>0</v>
      </c>
      <c r="Y222" s="329">
        <f>SUM($G222:M222)</f>
        <v>0</v>
      </c>
      <c r="Z222" s="329">
        <f>SUM($G222:N222)</f>
        <v>0</v>
      </c>
      <c r="AA222" s="329">
        <f>SUM($G222:O222)</f>
        <v>0</v>
      </c>
      <c r="AB222" s="329">
        <f>SUM($G222:P222)</f>
        <v>0</v>
      </c>
      <c r="AC222" s="329">
        <f>SUM($G222:Q222)</f>
        <v>0</v>
      </c>
      <c r="AD222" s="330">
        <f>SUM($G222:R222)</f>
        <v>0</v>
      </c>
      <c r="AE222" s="241">
        <f t="shared" si="86"/>
        <v>0</v>
      </c>
      <c r="AF222" s="241">
        <f t="shared" si="87"/>
        <v>0</v>
      </c>
      <c r="AG222" s="241">
        <f t="shared" si="88"/>
        <v>0</v>
      </c>
      <c r="AH222" s="241">
        <f t="shared" si="89"/>
        <v>0</v>
      </c>
      <c r="AI222" s="241">
        <f t="shared" si="90"/>
        <v>0</v>
      </c>
      <c r="AJ222" s="241">
        <f t="shared" si="91"/>
        <v>0</v>
      </c>
      <c r="AK222" s="241">
        <f t="shared" si="92"/>
        <v>0</v>
      </c>
      <c r="AL222" s="173">
        <f t="shared" si="93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39">
        <f t="shared" ref="G223:R224" si="99">G164*(1-$R$1)</f>
        <v>0</v>
      </c>
      <c r="H223" s="240">
        <f t="shared" si="99"/>
        <v>0</v>
      </c>
      <c r="I223" s="240">
        <f t="shared" si="99"/>
        <v>0</v>
      </c>
      <c r="J223" s="240">
        <f t="shared" si="99"/>
        <v>0</v>
      </c>
      <c r="K223" s="240">
        <f t="shared" si="99"/>
        <v>0</v>
      </c>
      <c r="L223" s="240">
        <f t="shared" si="99"/>
        <v>0</v>
      </c>
      <c r="M223" s="240">
        <f t="shared" si="99"/>
        <v>0</v>
      </c>
      <c r="N223" s="240">
        <f t="shared" si="99"/>
        <v>0</v>
      </c>
      <c r="O223" s="240">
        <f t="shared" si="99"/>
        <v>0</v>
      </c>
      <c r="P223" s="240">
        <f t="shared" si="99"/>
        <v>0</v>
      </c>
      <c r="Q223" s="240">
        <f t="shared" si="99"/>
        <v>0</v>
      </c>
      <c r="R223" s="240">
        <f t="shared" si="99"/>
        <v>0</v>
      </c>
      <c r="S223" s="328">
        <f t="shared" si="85"/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 t="shared" si="86"/>
        <v>0</v>
      </c>
      <c r="AF223" s="241">
        <f t="shared" si="87"/>
        <v>0</v>
      </c>
      <c r="AG223" s="241">
        <f t="shared" si="88"/>
        <v>0</v>
      </c>
      <c r="AH223" s="241">
        <f t="shared" si="89"/>
        <v>0</v>
      </c>
      <c r="AI223" s="241">
        <f t="shared" si="90"/>
        <v>0</v>
      </c>
      <c r="AJ223" s="241">
        <f t="shared" si="91"/>
        <v>0</v>
      </c>
      <c r="AK223" s="241">
        <f t="shared" si="92"/>
        <v>0</v>
      </c>
      <c r="AL223" s="173">
        <f t="shared" si="93"/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39">
        <f t="shared" si="99"/>
        <v>0</v>
      </c>
      <c r="H224" s="240">
        <f t="shared" si="99"/>
        <v>0</v>
      </c>
      <c r="I224" s="240">
        <f t="shared" si="99"/>
        <v>0</v>
      </c>
      <c r="J224" s="240">
        <f t="shared" si="99"/>
        <v>0</v>
      </c>
      <c r="K224" s="240">
        <f t="shared" si="99"/>
        <v>0</v>
      </c>
      <c r="L224" s="240">
        <f t="shared" si="99"/>
        <v>0</v>
      </c>
      <c r="M224" s="240">
        <f t="shared" si="99"/>
        <v>0</v>
      </c>
      <c r="N224" s="240">
        <f t="shared" si="99"/>
        <v>0</v>
      </c>
      <c r="O224" s="240">
        <f t="shared" si="99"/>
        <v>0</v>
      </c>
      <c r="P224" s="240">
        <f t="shared" si="99"/>
        <v>0</v>
      </c>
      <c r="Q224" s="240">
        <f t="shared" si="99"/>
        <v>0</v>
      </c>
      <c r="R224" s="240">
        <f t="shared" si="99"/>
        <v>0</v>
      </c>
      <c r="S224" s="328">
        <f t="shared" si="85"/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0</v>
      </c>
      <c r="AC224" s="329">
        <f>SUM($G224:Q224)</f>
        <v>0</v>
      </c>
      <c r="AD224" s="330">
        <f>SUM($G224:R224)</f>
        <v>0</v>
      </c>
      <c r="AE224" s="241">
        <f t="shared" si="86"/>
        <v>0</v>
      </c>
      <c r="AF224" s="241">
        <f t="shared" si="87"/>
        <v>0</v>
      </c>
      <c r="AG224" s="241">
        <f t="shared" si="88"/>
        <v>0</v>
      </c>
      <c r="AH224" s="241">
        <f t="shared" si="89"/>
        <v>0</v>
      </c>
      <c r="AI224" s="241">
        <f t="shared" si="90"/>
        <v>0</v>
      </c>
      <c r="AJ224" s="241">
        <f t="shared" si="91"/>
        <v>0</v>
      </c>
      <c r="AK224" s="241">
        <f t="shared" si="92"/>
        <v>0</v>
      </c>
      <c r="AL224" s="173">
        <f t="shared" si="93"/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39">
        <f t="shared" ref="G225:R227" si="100">G167*(1-$R$1)</f>
        <v>0</v>
      </c>
      <c r="H225" s="240">
        <f t="shared" si="100"/>
        <v>0</v>
      </c>
      <c r="I225" s="240">
        <f t="shared" si="100"/>
        <v>0</v>
      </c>
      <c r="J225" s="240">
        <f t="shared" si="100"/>
        <v>0</v>
      </c>
      <c r="K225" s="240">
        <f t="shared" si="100"/>
        <v>0</v>
      </c>
      <c r="L225" s="240">
        <f t="shared" si="100"/>
        <v>0</v>
      </c>
      <c r="M225" s="240">
        <f t="shared" si="100"/>
        <v>0</v>
      </c>
      <c r="N225" s="240">
        <f t="shared" si="100"/>
        <v>0</v>
      </c>
      <c r="O225" s="240">
        <f t="shared" si="100"/>
        <v>0</v>
      </c>
      <c r="P225" s="240">
        <f t="shared" si="100"/>
        <v>0</v>
      </c>
      <c r="Q225" s="240">
        <f t="shared" si="100"/>
        <v>0</v>
      </c>
      <c r="R225" s="240">
        <f t="shared" si="100"/>
        <v>0</v>
      </c>
      <c r="S225" s="328">
        <f t="shared" si="85"/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 t="shared" si="86"/>
        <v>0</v>
      </c>
      <c r="AF225" s="241">
        <f t="shared" si="87"/>
        <v>0</v>
      </c>
      <c r="AG225" s="241">
        <f t="shared" si="88"/>
        <v>0</v>
      </c>
      <c r="AH225" s="241">
        <f t="shared" si="89"/>
        <v>0</v>
      </c>
      <c r="AI225" s="241">
        <f t="shared" si="90"/>
        <v>0</v>
      </c>
      <c r="AJ225" s="241">
        <f t="shared" si="91"/>
        <v>0</v>
      </c>
      <c r="AK225" s="241">
        <f t="shared" si="92"/>
        <v>0</v>
      </c>
      <c r="AL225" s="173">
        <f t="shared" si="93"/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39">
        <f t="shared" si="100"/>
        <v>0</v>
      </c>
      <c r="H226" s="240">
        <f t="shared" si="100"/>
        <v>0</v>
      </c>
      <c r="I226" s="240">
        <f t="shared" si="100"/>
        <v>0</v>
      </c>
      <c r="J226" s="240">
        <f t="shared" si="100"/>
        <v>0</v>
      </c>
      <c r="K226" s="240">
        <f t="shared" si="100"/>
        <v>0</v>
      </c>
      <c r="L226" s="240">
        <f t="shared" si="100"/>
        <v>0</v>
      </c>
      <c r="M226" s="240">
        <f t="shared" si="100"/>
        <v>0</v>
      </c>
      <c r="N226" s="240">
        <f t="shared" si="100"/>
        <v>0</v>
      </c>
      <c r="O226" s="240">
        <f t="shared" si="100"/>
        <v>0</v>
      </c>
      <c r="P226" s="240">
        <f t="shared" si="100"/>
        <v>0</v>
      </c>
      <c r="Q226" s="240">
        <f t="shared" si="100"/>
        <v>0</v>
      </c>
      <c r="R226" s="240">
        <f t="shared" si="100"/>
        <v>0</v>
      </c>
      <c r="S226" s="328">
        <f t="shared" si="85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86"/>
        <v>0</v>
      </c>
      <c r="AF226" s="241">
        <f t="shared" si="87"/>
        <v>0</v>
      </c>
      <c r="AG226" s="241">
        <f t="shared" si="88"/>
        <v>0</v>
      </c>
      <c r="AH226" s="241">
        <f t="shared" si="89"/>
        <v>0</v>
      </c>
      <c r="AI226" s="241">
        <f t="shared" si="90"/>
        <v>0</v>
      </c>
      <c r="AJ226" s="241">
        <f t="shared" si="91"/>
        <v>0</v>
      </c>
      <c r="AK226" s="241">
        <f t="shared" si="92"/>
        <v>0</v>
      </c>
      <c r="AL226" s="173">
        <f t="shared" si="93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39">
        <f t="shared" si="100"/>
        <v>0</v>
      </c>
      <c r="H227" s="240">
        <f t="shared" si="100"/>
        <v>0</v>
      </c>
      <c r="I227" s="240">
        <f t="shared" si="100"/>
        <v>0</v>
      </c>
      <c r="J227" s="240">
        <f t="shared" si="100"/>
        <v>0</v>
      </c>
      <c r="K227" s="240">
        <f t="shared" si="100"/>
        <v>0</v>
      </c>
      <c r="L227" s="240">
        <f t="shared" si="100"/>
        <v>0</v>
      </c>
      <c r="M227" s="240">
        <f t="shared" si="100"/>
        <v>0</v>
      </c>
      <c r="N227" s="240">
        <f t="shared" si="100"/>
        <v>0</v>
      </c>
      <c r="O227" s="240">
        <f t="shared" si="100"/>
        <v>0</v>
      </c>
      <c r="P227" s="240">
        <f t="shared" si="100"/>
        <v>0</v>
      </c>
      <c r="Q227" s="240">
        <f t="shared" si="100"/>
        <v>0</v>
      </c>
      <c r="R227" s="240">
        <f t="shared" si="100"/>
        <v>0</v>
      </c>
      <c r="S227" s="328">
        <f t="shared" si="85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86"/>
        <v>0</v>
      </c>
      <c r="AF227" s="241">
        <f t="shared" si="87"/>
        <v>0</v>
      </c>
      <c r="AG227" s="241">
        <f t="shared" si="88"/>
        <v>0</v>
      </c>
      <c r="AH227" s="241">
        <f t="shared" si="89"/>
        <v>0</v>
      </c>
      <c r="AI227" s="241">
        <f t="shared" si="90"/>
        <v>0</v>
      </c>
      <c r="AJ227" s="241">
        <f t="shared" si="91"/>
        <v>0</v>
      </c>
      <c r="AK227" s="241">
        <f t="shared" si="92"/>
        <v>0</v>
      </c>
      <c r="AL227" s="173">
        <f t="shared" si="93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39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85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86"/>
        <v>0</v>
      </c>
      <c r="AF228" s="241">
        <f t="shared" si="87"/>
        <v>0</v>
      </c>
      <c r="AG228" s="241">
        <f t="shared" si="88"/>
        <v>0</v>
      </c>
      <c r="AH228" s="241">
        <f t="shared" si="89"/>
        <v>0</v>
      </c>
      <c r="AI228" s="241">
        <f t="shared" si="90"/>
        <v>0</v>
      </c>
      <c r="AJ228" s="241">
        <f t="shared" si="91"/>
        <v>0</v>
      </c>
      <c r="AK228" s="241">
        <f t="shared" si="92"/>
        <v>0</v>
      </c>
      <c r="AL228" s="173">
        <f t="shared" si="93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39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85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86"/>
        <v>0</v>
      </c>
      <c r="AF229" s="241">
        <f t="shared" si="87"/>
        <v>0</v>
      </c>
      <c r="AG229" s="241">
        <f t="shared" si="88"/>
        <v>0</v>
      </c>
      <c r="AH229" s="241">
        <f t="shared" si="89"/>
        <v>0</v>
      </c>
      <c r="AI229" s="241">
        <f t="shared" si="90"/>
        <v>0</v>
      </c>
      <c r="AJ229" s="241">
        <f t="shared" si="91"/>
        <v>0</v>
      </c>
      <c r="AK229" s="241">
        <f t="shared" si="92"/>
        <v>0</v>
      </c>
      <c r="AL229" s="173">
        <f t="shared" si="93"/>
        <v>0</v>
      </c>
    </row>
    <row r="230" spans="1:38" ht="24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39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85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86"/>
        <v>0</v>
      </c>
      <c r="AF230" s="241">
        <f t="shared" si="87"/>
        <v>0</v>
      </c>
      <c r="AG230" s="241">
        <f t="shared" si="88"/>
        <v>0</v>
      </c>
      <c r="AH230" s="241">
        <f t="shared" si="89"/>
        <v>0</v>
      </c>
      <c r="AI230" s="241">
        <f t="shared" si="90"/>
        <v>0</v>
      </c>
      <c r="AJ230" s="241">
        <f t="shared" si="91"/>
        <v>0</v>
      </c>
      <c r="AK230" s="241">
        <f t="shared" si="92"/>
        <v>0</v>
      </c>
      <c r="AL230" s="173">
        <f t="shared" si="93"/>
        <v>0</v>
      </c>
    </row>
    <row r="231" spans="1:38" ht="24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39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85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86"/>
        <v>0</v>
      </c>
      <c r="AF231" s="241">
        <f t="shared" si="87"/>
        <v>0</v>
      </c>
      <c r="AG231" s="241">
        <f t="shared" si="88"/>
        <v>0</v>
      </c>
      <c r="AH231" s="241">
        <f t="shared" si="89"/>
        <v>0</v>
      </c>
      <c r="AI231" s="241">
        <f t="shared" si="90"/>
        <v>0</v>
      </c>
      <c r="AJ231" s="241">
        <f t="shared" si="91"/>
        <v>0</v>
      </c>
      <c r="AK231" s="241">
        <f t="shared" si="92"/>
        <v>0</v>
      </c>
      <c r="AL231" s="173">
        <f t="shared" si="93"/>
        <v>0</v>
      </c>
    </row>
    <row r="232" spans="1:38" ht="24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39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85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86"/>
        <v>0</v>
      </c>
      <c r="AF232" s="241">
        <f t="shared" si="87"/>
        <v>0</v>
      </c>
      <c r="AG232" s="241">
        <f t="shared" si="88"/>
        <v>0</v>
      </c>
      <c r="AH232" s="241">
        <f t="shared" si="89"/>
        <v>0</v>
      </c>
      <c r="AI232" s="241">
        <f t="shared" si="90"/>
        <v>0</v>
      </c>
      <c r="AJ232" s="241">
        <f t="shared" si="91"/>
        <v>0</v>
      </c>
      <c r="AK232" s="241">
        <f t="shared" si="92"/>
        <v>0</v>
      </c>
      <c r="AL232" s="173">
        <f t="shared" si="93"/>
        <v>0</v>
      </c>
    </row>
    <row r="233" spans="1:38" ht="24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39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85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86"/>
        <v>0</v>
      </c>
      <c r="AF233" s="241">
        <f t="shared" si="87"/>
        <v>0</v>
      </c>
      <c r="AG233" s="241">
        <f t="shared" si="88"/>
        <v>0</v>
      </c>
      <c r="AH233" s="241">
        <f t="shared" si="89"/>
        <v>0</v>
      </c>
      <c r="AI233" s="241">
        <f t="shared" si="90"/>
        <v>0</v>
      </c>
      <c r="AJ233" s="241">
        <f t="shared" si="91"/>
        <v>0</v>
      </c>
      <c r="AK233" s="241">
        <f t="shared" si="92"/>
        <v>0</v>
      </c>
      <c r="AL233" s="173">
        <f t="shared" si="93"/>
        <v>0</v>
      </c>
    </row>
    <row r="234" spans="1:38" ht="24" customHeight="1" outlineLevel="1">
      <c r="A234" s="166" t="s">
        <v>257</v>
      </c>
      <c r="B234" s="444" t="s">
        <v>325</v>
      </c>
      <c r="C234" s="33"/>
      <c r="D234" s="34"/>
      <c r="E234" s="34"/>
      <c r="F234" s="34"/>
      <c r="G234" s="239"/>
      <c r="H234" s="240"/>
      <c r="I234" s="240"/>
      <c r="J234" s="240"/>
      <c r="K234" s="240"/>
      <c r="L234" s="240"/>
      <c r="M234" s="240"/>
      <c r="N234" s="240"/>
      <c r="O234" s="240"/>
      <c r="P234" s="240"/>
      <c r="Q234" s="240"/>
      <c r="R234" s="240"/>
      <c r="S234" s="328">
        <f t="shared" si="85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0</v>
      </c>
      <c r="Y234" s="329">
        <f>SUM($G234:M234)</f>
        <v>0</v>
      </c>
      <c r="Z234" s="329">
        <f>SUM($G234:N234)</f>
        <v>0</v>
      </c>
      <c r="AA234" s="329">
        <f>SUM($G234:O234)</f>
        <v>0</v>
      </c>
      <c r="AB234" s="329">
        <f>SUM($G234:P234)</f>
        <v>0</v>
      </c>
      <c r="AC234" s="329">
        <f>SUM($G234:Q234)</f>
        <v>0</v>
      </c>
      <c r="AD234" s="330">
        <f>SUM($G234:R234)</f>
        <v>0</v>
      </c>
      <c r="AE234" s="241">
        <f t="shared" si="86"/>
        <v>0</v>
      </c>
      <c r="AF234" s="241">
        <f t="shared" si="87"/>
        <v>0</v>
      </c>
      <c r="AG234" s="241">
        <f t="shared" si="88"/>
        <v>0</v>
      </c>
      <c r="AH234" s="241">
        <f t="shared" si="89"/>
        <v>0</v>
      </c>
      <c r="AI234" s="241">
        <f t="shared" si="90"/>
        <v>0</v>
      </c>
      <c r="AJ234" s="241">
        <f t="shared" si="91"/>
        <v>0</v>
      </c>
      <c r="AK234" s="241">
        <f t="shared" si="92"/>
        <v>0</v>
      </c>
      <c r="AL234" s="173">
        <f t="shared" si="93"/>
        <v>0</v>
      </c>
    </row>
    <row r="235" spans="1:38" ht="24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39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85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86"/>
        <v>0</v>
      </c>
      <c r="AF235" s="241">
        <f t="shared" si="87"/>
        <v>0</v>
      </c>
      <c r="AG235" s="241">
        <f t="shared" si="88"/>
        <v>0</v>
      </c>
      <c r="AH235" s="241">
        <f t="shared" si="89"/>
        <v>0</v>
      </c>
      <c r="AI235" s="241">
        <f t="shared" si="90"/>
        <v>0</v>
      </c>
      <c r="AJ235" s="241">
        <f t="shared" si="91"/>
        <v>0</v>
      </c>
      <c r="AK235" s="241">
        <f t="shared" si="92"/>
        <v>0</v>
      </c>
      <c r="AL235" s="173">
        <f t="shared" si="93"/>
        <v>0</v>
      </c>
    </row>
    <row r="236" spans="1:38" ht="24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39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85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86"/>
        <v>0</v>
      </c>
      <c r="AF236" s="241">
        <f t="shared" si="87"/>
        <v>0</v>
      </c>
      <c r="AG236" s="241">
        <f t="shared" si="88"/>
        <v>0</v>
      </c>
      <c r="AH236" s="241">
        <f t="shared" si="89"/>
        <v>0</v>
      </c>
      <c r="AI236" s="241">
        <f t="shared" si="90"/>
        <v>0</v>
      </c>
      <c r="AJ236" s="241">
        <f t="shared" si="91"/>
        <v>0</v>
      </c>
      <c r="AK236" s="241">
        <f t="shared" si="92"/>
        <v>0</v>
      </c>
      <c r="AL236" s="173">
        <f t="shared" si="93"/>
        <v>0</v>
      </c>
    </row>
    <row r="237" spans="1:38" ht="24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39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85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86"/>
        <v>0</v>
      </c>
      <c r="AF237" s="241">
        <f t="shared" si="87"/>
        <v>0</v>
      </c>
      <c r="AG237" s="241">
        <f t="shared" si="88"/>
        <v>0</v>
      </c>
      <c r="AH237" s="241">
        <f t="shared" si="89"/>
        <v>0</v>
      </c>
      <c r="AI237" s="241">
        <f t="shared" si="90"/>
        <v>0</v>
      </c>
      <c r="AJ237" s="241">
        <f t="shared" si="91"/>
        <v>0</v>
      </c>
      <c r="AK237" s="241">
        <f t="shared" si="92"/>
        <v>0</v>
      </c>
      <c r="AL237" s="173">
        <f t="shared" si="93"/>
        <v>0</v>
      </c>
    </row>
    <row r="238" spans="1:38" ht="24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39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85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86"/>
        <v>0</v>
      </c>
      <c r="AF238" s="241">
        <f t="shared" si="87"/>
        <v>0</v>
      </c>
      <c r="AG238" s="241">
        <f t="shared" si="88"/>
        <v>0</v>
      </c>
      <c r="AH238" s="241">
        <f t="shared" si="89"/>
        <v>0</v>
      </c>
      <c r="AI238" s="241">
        <f t="shared" si="90"/>
        <v>0</v>
      </c>
      <c r="AJ238" s="241">
        <f t="shared" si="91"/>
        <v>0</v>
      </c>
      <c r="AK238" s="241">
        <f t="shared" si="92"/>
        <v>0</v>
      </c>
      <c r="AL238" s="173">
        <f t="shared" si="93"/>
        <v>0</v>
      </c>
    </row>
    <row r="239" spans="1:38" ht="24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39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85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86"/>
        <v>0</v>
      </c>
      <c r="AF239" s="241">
        <f t="shared" si="87"/>
        <v>0</v>
      </c>
      <c r="AG239" s="241">
        <f t="shared" si="88"/>
        <v>0</v>
      </c>
      <c r="AH239" s="241">
        <f t="shared" si="89"/>
        <v>0</v>
      </c>
      <c r="AI239" s="241">
        <f t="shared" si="90"/>
        <v>0</v>
      </c>
      <c r="AJ239" s="241">
        <f t="shared" si="91"/>
        <v>0</v>
      </c>
      <c r="AK239" s="241">
        <f t="shared" si="92"/>
        <v>0</v>
      </c>
      <c r="AL239" s="173">
        <f t="shared" si="93"/>
        <v>0</v>
      </c>
    </row>
    <row r="240" spans="1:38" ht="24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39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85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86"/>
        <v>0</v>
      </c>
      <c r="AF240" s="241">
        <f t="shared" si="87"/>
        <v>0</v>
      </c>
      <c r="AG240" s="241">
        <f t="shared" si="88"/>
        <v>0</v>
      </c>
      <c r="AH240" s="241">
        <f t="shared" si="89"/>
        <v>0</v>
      </c>
      <c r="AI240" s="241">
        <f t="shared" si="90"/>
        <v>0</v>
      </c>
      <c r="AJ240" s="241">
        <f t="shared" si="91"/>
        <v>0</v>
      </c>
      <c r="AK240" s="241">
        <f t="shared" si="92"/>
        <v>0</v>
      </c>
      <c r="AL240" s="173">
        <f t="shared" si="93"/>
        <v>0</v>
      </c>
    </row>
    <row r="241" spans="1:38" ht="24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39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85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86"/>
        <v>0</v>
      </c>
      <c r="AF241" s="241">
        <f t="shared" si="87"/>
        <v>0</v>
      </c>
      <c r="AG241" s="241">
        <f t="shared" si="88"/>
        <v>0</v>
      </c>
      <c r="AH241" s="241">
        <f t="shared" si="89"/>
        <v>0</v>
      </c>
      <c r="AI241" s="241">
        <f t="shared" si="90"/>
        <v>0</v>
      </c>
      <c r="AJ241" s="241">
        <f t="shared" si="91"/>
        <v>0</v>
      </c>
      <c r="AK241" s="241">
        <f t="shared" si="92"/>
        <v>0</v>
      </c>
      <c r="AL241" s="173">
        <f t="shared" si="93"/>
        <v>0</v>
      </c>
    </row>
    <row r="242" spans="1:38" ht="24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39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85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86"/>
        <v>0</v>
      </c>
      <c r="AF242" s="241">
        <f t="shared" si="87"/>
        <v>0</v>
      </c>
      <c r="AG242" s="241">
        <f t="shared" si="88"/>
        <v>0</v>
      </c>
      <c r="AH242" s="241">
        <f t="shared" si="89"/>
        <v>0</v>
      </c>
      <c r="AI242" s="241">
        <f t="shared" si="90"/>
        <v>0</v>
      </c>
      <c r="AJ242" s="241">
        <f t="shared" si="91"/>
        <v>0</v>
      </c>
      <c r="AK242" s="241">
        <f t="shared" si="92"/>
        <v>0</v>
      </c>
      <c r="AL242" s="173">
        <f t="shared" si="93"/>
        <v>0</v>
      </c>
    </row>
    <row r="243" spans="1:38" ht="24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39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85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86"/>
        <v>0</v>
      </c>
      <c r="AF243" s="241">
        <f t="shared" si="87"/>
        <v>0</v>
      </c>
      <c r="AG243" s="241">
        <f t="shared" si="88"/>
        <v>0</v>
      </c>
      <c r="AH243" s="241">
        <f t="shared" si="89"/>
        <v>0</v>
      </c>
      <c r="AI243" s="241">
        <f t="shared" si="90"/>
        <v>0</v>
      </c>
      <c r="AJ243" s="241">
        <f t="shared" si="91"/>
        <v>0</v>
      </c>
      <c r="AK243" s="241">
        <f t="shared" si="92"/>
        <v>0</v>
      </c>
      <c r="AL243" s="173">
        <f t="shared" si="93"/>
        <v>0</v>
      </c>
    </row>
    <row r="244" spans="1:38" ht="24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39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85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86"/>
        <v>0</v>
      </c>
      <c r="AF244" s="241">
        <f t="shared" si="87"/>
        <v>0</v>
      </c>
      <c r="AG244" s="241">
        <f t="shared" si="88"/>
        <v>0</v>
      </c>
      <c r="AH244" s="241">
        <f t="shared" si="89"/>
        <v>0</v>
      </c>
      <c r="AI244" s="241">
        <f t="shared" si="90"/>
        <v>0</v>
      </c>
      <c r="AJ244" s="241">
        <f t="shared" si="91"/>
        <v>0</v>
      </c>
      <c r="AK244" s="241">
        <f t="shared" si="92"/>
        <v>0</v>
      </c>
      <c r="AL244" s="173">
        <f t="shared" si="93"/>
        <v>0</v>
      </c>
    </row>
    <row r="245" spans="1:38" ht="24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39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85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86"/>
        <v>0</v>
      </c>
      <c r="AF245" s="241">
        <f t="shared" si="87"/>
        <v>0</v>
      </c>
      <c r="AG245" s="241">
        <f t="shared" si="88"/>
        <v>0</v>
      </c>
      <c r="AH245" s="241">
        <f t="shared" si="89"/>
        <v>0</v>
      </c>
      <c r="AI245" s="241">
        <f t="shared" si="90"/>
        <v>0</v>
      </c>
      <c r="AJ245" s="241">
        <f t="shared" si="91"/>
        <v>0</v>
      </c>
      <c r="AK245" s="241">
        <f t="shared" si="92"/>
        <v>0</v>
      </c>
      <c r="AL245" s="173">
        <f t="shared" si="93"/>
        <v>0</v>
      </c>
    </row>
    <row r="246" spans="1:38" ht="24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39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85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86"/>
        <v>0</v>
      </c>
      <c r="AF246" s="241">
        <f t="shared" si="87"/>
        <v>0</v>
      </c>
      <c r="AG246" s="241">
        <f t="shared" si="88"/>
        <v>0</v>
      </c>
      <c r="AH246" s="241">
        <f t="shared" si="89"/>
        <v>0</v>
      </c>
      <c r="AI246" s="241">
        <f t="shared" si="90"/>
        <v>0</v>
      </c>
      <c r="AJ246" s="241">
        <f t="shared" si="91"/>
        <v>0</v>
      </c>
      <c r="AK246" s="241">
        <f t="shared" si="92"/>
        <v>0</v>
      </c>
      <c r="AL246" s="173">
        <f t="shared" si="93"/>
        <v>0</v>
      </c>
    </row>
    <row r="247" spans="1:38" ht="24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39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85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86"/>
        <v>0</v>
      </c>
      <c r="AF247" s="241">
        <f t="shared" si="87"/>
        <v>0</v>
      </c>
      <c r="AG247" s="241">
        <f t="shared" si="88"/>
        <v>0</v>
      </c>
      <c r="AH247" s="241">
        <f t="shared" si="89"/>
        <v>0</v>
      </c>
      <c r="AI247" s="241">
        <f t="shared" si="90"/>
        <v>0</v>
      </c>
      <c r="AJ247" s="241">
        <f t="shared" si="91"/>
        <v>0</v>
      </c>
      <c r="AK247" s="241">
        <f t="shared" si="92"/>
        <v>0</v>
      </c>
      <c r="AL247" s="173">
        <f t="shared" si="93"/>
        <v>0</v>
      </c>
    </row>
    <row r="248" spans="1:38" ht="24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39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85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86"/>
        <v>0</v>
      </c>
      <c r="AF248" s="241">
        <f t="shared" si="87"/>
        <v>0</v>
      </c>
      <c r="AG248" s="241">
        <f t="shared" si="88"/>
        <v>0</v>
      </c>
      <c r="AH248" s="241">
        <f t="shared" si="89"/>
        <v>0</v>
      </c>
      <c r="AI248" s="241">
        <f t="shared" si="90"/>
        <v>0</v>
      </c>
      <c r="AJ248" s="241">
        <f t="shared" si="91"/>
        <v>0</v>
      </c>
      <c r="AK248" s="241">
        <f t="shared" si="92"/>
        <v>0</v>
      </c>
      <c r="AL248" s="173">
        <f t="shared" si="93"/>
        <v>0</v>
      </c>
    </row>
    <row r="249" spans="1:38" ht="24" customHeight="1">
      <c r="A249" s="166"/>
      <c r="B249" s="444" t="s">
        <v>340</v>
      </c>
      <c r="C249" s="154" t="s">
        <v>341</v>
      </c>
      <c r="D249" s="145"/>
      <c r="E249" s="145"/>
      <c r="F249" s="145"/>
      <c r="G249" s="333">
        <f t="shared" ref="G249:R249" si="101">SUM(G218:G248)</f>
        <v>0</v>
      </c>
      <c r="H249" s="337">
        <f t="shared" si="101"/>
        <v>0</v>
      </c>
      <c r="I249" s="337">
        <f t="shared" si="101"/>
        <v>0</v>
      </c>
      <c r="J249" s="337">
        <f t="shared" si="101"/>
        <v>0</v>
      </c>
      <c r="K249" s="337">
        <f t="shared" si="101"/>
        <v>0</v>
      </c>
      <c r="L249" s="337">
        <f t="shared" si="101"/>
        <v>0</v>
      </c>
      <c r="M249" s="337">
        <f t="shared" si="101"/>
        <v>0</v>
      </c>
      <c r="N249" s="337">
        <f t="shared" si="101"/>
        <v>0</v>
      </c>
      <c r="O249" s="337">
        <f t="shared" si="101"/>
        <v>0</v>
      </c>
      <c r="P249" s="337">
        <f t="shared" si="101"/>
        <v>0</v>
      </c>
      <c r="Q249" s="337">
        <f t="shared" si="101"/>
        <v>0</v>
      </c>
      <c r="R249" s="337">
        <f t="shared" si="101"/>
        <v>0</v>
      </c>
      <c r="S249" s="334">
        <f t="shared" si="85"/>
        <v>0</v>
      </c>
      <c r="T249" s="335">
        <f>SUM($G249:H249)</f>
        <v>0</v>
      </c>
      <c r="U249" s="335">
        <f>SUM($G249:I249)</f>
        <v>0</v>
      </c>
      <c r="V249" s="335">
        <f>SUM($G249:J249)</f>
        <v>0</v>
      </c>
      <c r="W249" s="335">
        <f>SUM($G249:K249)</f>
        <v>0</v>
      </c>
      <c r="X249" s="335">
        <f>SUM($G249:L249)</f>
        <v>0</v>
      </c>
      <c r="Y249" s="335">
        <f>SUM($G249:M249)</f>
        <v>0</v>
      </c>
      <c r="Z249" s="335">
        <f>SUM($G249:N249)</f>
        <v>0</v>
      </c>
      <c r="AA249" s="335">
        <f>SUM($G249:O249)</f>
        <v>0</v>
      </c>
      <c r="AB249" s="335">
        <f>SUM($G249:P249)</f>
        <v>0</v>
      </c>
      <c r="AC249" s="335">
        <f>SUM($G249:Q249)</f>
        <v>0</v>
      </c>
      <c r="AD249" s="336">
        <f>SUM($G249:R249)</f>
        <v>0</v>
      </c>
      <c r="AE249" s="260">
        <f t="shared" si="86"/>
        <v>0</v>
      </c>
      <c r="AF249" s="260">
        <f t="shared" si="87"/>
        <v>0</v>
      </c>
      <c r="AG249" s="260">
        <f t="shared" si="88"/>
        <v>0</v>
      </c>
      <c r="AH249" s="260">
        <f t="shared" si="89"/>
        <v>0</v>
      </c>
      <c r="AI249" s="260">
        <f t="shared" si="90"/>
        <v>0</v>
      </c>
      <c r="AJ249" s="260">
        <f t="shared" si="91"/>
        <v>0</v>
      </c>
      <c r="AK249" s="260">
        <f t="shared" si="92"/>
        <v>0</v>
      </c>
      <c r="AL249" s="173">
        <f t="shared" si="93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3">
        <f t="shared" ref="G250:R250" si="102">G217-G249</f>
        <v>-12.062189999999999</v>
      </c>
      <c r="H250" s="337">
        <f t="shared" si="102"/>
        <v>-12.03356</v>
      </c>
      <c r="I250" s="337">
        <f t="shared" si="102"/>
        <v>-13.377110000000002</v>
      </c>
      <c r="J250" s="337">
        <f t="shared" si="102"/>
        <v>-11.92539</v>
      </c>
      <c r="K250" s="337">
        <f t="shared" si="102"/>
        <v>-13.058159999999999</v>
      </c>
      <c r="L250" s="337">
        <f t="shared" si="102"/>
        <v>-13.439120000000001</v>
      </c>
      <c r="M250" s="337">
        <f t="shared" si="102"/>
        <v>-12.082460000000001</v>
      </c>
      <c r="N250" s="337">
        <f t="shared" si="102"/>
        <v>-12.75896</v>
      </c>
      <c r="O250" s="337">
        <f t="shared" si="102"/>
        <v>-6.7742700000000013</v>
      </c>
      <c r="P250" s="337">
        <f t="shared" si="102"/>
        <v>-16.473680000000002</v>
      </c>
      <c r="Q250" s="337">
        <f t="shared" si="102"/>
        <v>-11.943989999999999</v>
      </c>
      <c r="R250" s="337">
        <f t="shared" si="102"/>
        <v>-18.428540000000002</v>
      </c>
      <c r="S250" s="334">
        <f t="shared" si="85"/>
        <v>-12.062189999999999</v>
      </c>
      <c r="T250" s="335">
        <f>SUM($G250:H250)</f>
        <v>-24.095749999999999</v>
      </c>
      <c r="U250" s="335">
        <f>SUM($G250:I250)</f>
        <v>-37.472859999999997</v>
      </c>
      <c r="V250" s="335">
        <f>SUM($G250:J250)</f>
        <v>-49.398249999999997</v>
      </c>
      <c r="W250" s="335">
        <f>SUM($G250:K250)</f>
        <v>-62.456409999999998</v>
      </c>
      <c r="X250" s="335">
        <f>SUM($G250:L250)</f>
        <v>-75.895529999999994</v>
      </c>
      <c r="Y250" s="335">
        <f>SUM($G250:M250)</f>
        <v>-87.977989999999991</v>
      </c>
      <c r="Z250" s="335">
        <f>SUM($G250:N250)</f>
        <v>-100.73694999999999</v>
      </c>
      <c r="AA250" s="335">
        <f>SUM($G250:O250)</f>
        <v>-107.51121999999999</v>
      </c>
      <c r="AB250" s="335">
        <f>SUM($G250:P250)</f>
        <v>-123.9849</v>
      </c>
      <c r="AC250" s="335">
        <f>SUM($G250:Q250)</f>
        <v>-135.92889</v>
      </c>
      <c r="AD250" s="336">
        <f>SUM($G250:R250)</f>
        <v>-154.35742999999999</v>
      </c>
      <c r="AE250" s="260">
        <f t="shared" si="86"/>
        <v>-37.472859999999997</v>
      </c>
      <c r="AF250" s="260">
        <f t="shared" si="87"/>
        <v>-38.422669999999997</v>
      </c>
      <c r="AG250" s="260">
        <f t="shared" si="88"/>
        <v>-31.615690000000001</v>
      </c>
      <c r="AH250" s="260">
        <f t="shared" si="89"/>
        <v>-46.846209999999999</v>
      </c>
      <c r="AI250" s="260">
        <f t="shared" si="90"/>
        <v>-75.895529999999994</v>
      </c>
      <c r="AJ250" s="260">
        <f t="shared" si="91"/>
        <v>-78.4619</v>
      </c>
      <c r="AK250" s="260">
        <f t="shared" si="92"/>
        <v>-154.35742999999999</v>
      </c>
      <c r="AL250" s="173">
        <f t="shared" si="93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39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85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86"/>
        <v>0</v>
      </c>
      <c r="AF251" s="241">
        <f t="shared" si="87"/>
        <v>0</v>
      </c>
      <c r="AG251" s="241">
        <f t="shared" si="88"/>
        <v>0</v>
      </c>
      <c r="AH251" s="241">
        <f t="shared" si="89"/>
        <v>0</v>
      </c>
      <c r="AI251" s="241">
        <f t="shared" si="90"/>
        <v>0</v>
      </c>
      <c r="AJ251" s="241">
        <f t="shared" si="91"/>
        <v>0</v>
      </c>
      <c r="AK251" s="241">
        <f t="shared" si="92"/>
        <v>0</v>
      </c>
      <c r="AL251" s="173">
        <f t="shared" si="93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39">
        <f>G155*(1-$R$1)</f>
        <v>0</v>
      </c>
      <c r="H252" s="240">
        <f t="shared" ref="H252:R252" si="103">H155*(1-$R$1)</f>
        <v>0</v>
      </c>
      <c r="I252" s="240">
        <f t="shared" si="103"/>
        <v>0</v>
      </c>
      <c r="J252" s="240">
        <f t="shared" si="103"/>
        <v>0</v>
      </c>
      <c r="K252" s="240">
        <f t="shared" si="103"/>
        <v>0</v>
      </c>
      <c r="L252" s="240">
        <f t="shared" si="103"/>
        <v>0</v>
      </c>
      <c r="M252" s="240">
        <f t="shared" si="103"/>
        <v>0</v>
      </c>
      <c r="N252" s="240">
        <f t="shared" si="103"/>
        <v>0</v>
      </c>
      <c r="O252" s="240">
        <f t="shared" si="103"/>
        <v>0</v>
      </c>
      <c r="P252" s="240">
        <f t="shared" si="103"/>
        <v>0</v>
      </c>
      <c r="Q252" s="240">
        <f t="shared" si="103"/>
        <v>0</v>
      </c>
      <c r="R252" s="240">
        <f t="shared" si="103"/>
        <v>0</v>
      </c>
      <c r="S252" s="328">
        <f t="shared" ref="S252:S315" si="104">G252</f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ref="AE252:AE315" si="105">U252</f>
        <v>0</v>
      </c>
      <c r="AF252" s="241">
        <f t="shared" ref="AF252:AF315" si="106">X252-AE252</f>
        <v>0</v>
      </c>
      <c r="AG252" s="241">
        <f t="shared" ref="AG252:AG315" si="107">AA252-AF252-AE252</f>
        <v>0</v>
      </c>
      <c r="AH252" s="241">
        <f t="shared" ref="AH252:AH315" si="108">AD252-AG252-AF252-AE252</f>
        <v>0</v>
      </c>
      <c r="AI252" s="241">
        <f t="shared" ref="AI252:AI315" si="109">$AE252+$AF252</f>
        <v>0</v>
      </c>
      <c r="AJ252" s="241">
        <f t="shared" ref="AJ252:AJ315" si="110">$AG252+$AH252</f>
        <v>0</v>
      </c>
      <c r="AK252" s="241">
        <f t="shared" ref="AK252:AK315" si="111">$AI252+$AJ252</f>
        <v>0</v>
      </c>
      <c r="AL252" s="173">
        <f t="shared" ref="AL252:AL315" si="112">SUM(G252:R252)-AK252</f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239">
        <f>G222</f>
        <v>0</v>
      </c>
      <c r="H253" s="240">
        <f t="shared" ref="H253:R253" si="113">H222</f>
        <v>0</v>
      </c>
      <c r="I253" s="240">
        <f t="shared" si="113"/>
        <v>0</v>
      </c>
      <c r="J253" s="240">
        <f t="shared" si="113"/>
        <v>0</v>
      </c>
      <c r="K253" s="240">
        <f t="shared" si="113"/>
        <v>0</v>
      </c>
      <c r="L253" s="240">
        <f t="shared" si="113"/>
        <v>0</v>
      </c>
      <c r="M253" s="240">
        <f t="shared" si="113"/>
        <v>0</v>
      </c>
      <c r="N253" s="240">
        <f t="shared" si="113"/>
        <v>0</v>
      </c>
      <c r="O253" s="240">
        <f t="shared" si="113"/>
        <v>0</v>
      </c>
      <c r="P253" s="240">
        <f t="shared" si="113"/>
        <v>0</v>
      </c>
      <c r="Q253" s="240">
        <f t="shared" si="113"/>
        <v>0</v>
      </c>
      <c r="R253" s="240">
        <f t="shared" si="113"/>
        <v>0</v>
      </c>
      <c r="S253" s="328">
        <f t="shared" si="104"/>
        <v>0</v>
      </c>
      <c r="T253" s="329">
        <f>SUM($G253:H253)</f>
        <v>0</v>
      </c>
      <c r="U253" s="329">
        <f>SUM($G253:I253)</f>
        <v>0</v>
      </c>
      <c r="V253" s="329">
        <f>SUM($G253:J253)</f>
        <v>0</v>
      </c>
      <c r="W253" s="329">
        <f>SUM($G253:K253)</f>
        <v>0</v>
      </c>
      <c r="X253" s="329">
        <f>SUM($G253:L253)</f>
        <v>0</v>
      </c>
      <c r="Y253" s="329">
        <f>SUM($G253:M253)</f>
        <v>0</v>
      </c>
      <c r="Z253" s="329">
        <f>SUM($G253:N253)</f>
        <v>0</v>
      </c>
      <c r="AA253" s="329">
        <f>SUM($G253:O253)</f>
        <v>0</v>
      </c>
      <c r="AB253" s="329">
        <f>SUM($G253:P253)</f>
        <v>0</v>
      </c>
      <c r="AC253" s="329">
        <f>SUM($G253:Q253)</f>
        <v>0</v>
      </c>
      <c r="AD253" s="330">
        <f>SUM($G253:R253)</f>
        <v>0</v>
      </c>
      <c r="AE253" s="241">
        <f t="shared" si="105"/>
        <v>0</v>
      </c>
      <c r="AF253" s="241">
        <f t="shared" si="106"/>
        <v>0</v>
      </c>
      <c r="AG253" s="241">
        <f t="shared" si="107"/>
        <v>0</v>
      </c>
      <c r="AH253" s="241">
        <f t="shared" si="108"/>
        <v>0</v>
      </c>
      <c r="AI253" s="241">
        <f t="shared" si="109"/>
        <v>0</v>
      </c>
      <c r="AJ253" s="241">
        <f t="shared" si="110"/>
        <v>0</v>
      </c>
      <c r="AK253" s="241">
        <f t="shared" si="111"/>
        <v>0</v>
      </c>
      <c r="AL253" s="173">
        <f t="shared" si="112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39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104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105"/>
        <v>0</v>
      </c>
      <c r="AF254" s="241">
        <f t="shared" si="106"/>
        <v>0</v>
      </c>
      <c r="AG254" s="241">
        <f t="shared" si="107"/>
        <v>0</v>
      </c>
      <c r="AH254" s="241">
        <f t="shared" si="108"/>
        <v>0</v>
      </c>
      <c r="AI254" s="241">
        <f t="shared" si="109"/>
        <v>0</v>
      </c>
      <c r="AJ254" s="241">
        <f t="shared" si="110"/>
        <v>0</v>
      </c>
      <c r="AK254" s="241">
        <f t="shared" si="111"/>
        <v>0</v>
      </c>
      <c r="AL254" s="173">
        <f t="shared" si="112"/>
        <v>0</v>
      </c>
    </row>
    <row r="255" spans="1:38" ht="24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39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104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105"/>
        <v>0</v>
      </c>
      <c r="AF255" s="241">
        <f t="shared" si="106"/>
        <v>0</v>
      </c>
      <c r="AG255" s="241">
        <f t="shared" si="107"/>
        <v>0</v>
      </c>
      <c r="AH255" s="241">
        <f t="shared" si="108"/>
        <v>0</v>
      </c>
      <c r="AI255" s="241">
        <f t="shared" si="109"/>
        <v>0</v>
      </c>
      <c r="AJ255" s="241">
        <f t="shared" si="110"/>
        <v>0</v>
      </c>
      <c r="AK255" s="241">
        <f t="shared" si="111"/>
        <v>0</v>
      </c>
      <c r="AL255" s="173">
        <f t="shared" si="112"/>
        <v>0</v>
      </c>
    </row>
    <row r="256" spans="1:38" ht="24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39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104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105"/>
        <v>0</v>
      </c>
      <c r="AF256" s="241">
        <f t="shared" si="106"/>
        <v>0</v>
      </c>
      <c r="AG256" s="241">
        <f t="shared" si="107"/>
        <v>0</v>
      </c>
      <c r="AH256" s="241">
        <f t="shared" si="108"/>
        <v>0</v>
      </c>
      <c r="AI256" s="241">
        <f t="shared" si="109"/>
        <v>0</v>
      </c>
      <c r="AJ256" s="241">
        <f t="shared" si="110"/>
        <v>0</v>
      </c>
      <c r="AK256" s="241">
        <f t="shared" si="111"/>
        <v>0</v>
      </c>
      <c r="AL256" s="173">
        <f t="shared" si="112"/>
        <v>0</v>
      </c>
    </row>
    <row r="257" spans="1:38" ht="24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39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104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105"/>
        <v>0</v>
      </c>
      <c r="AF257" s="241">
        <f t="shared" si="106"/>
        <v>0</v>
      </c>
      <c r="AG257" s="241">
        <f t="shared" si="107"/>
        <v>0</v>
      </c>
      <c r="AH257" s="241">
        <f t="shared" si="108"/>
        <v>0</v>
      </c>
      <c r="AI257" s="241">
        <f t="shared" si="109"/>
        <v>0</v>
      </c>
      <c r="AJ257" s="241">
        <f t="shared" si="110"/>
        <v>0</v>
      </c>
      <c r="AK257" s="241">
        <f t="shared" si="111"/>
        <v>0</v>
      </c>
      <c r="AL257" s="173">
        <f t="shared" si="112"/>
        <v>0</v>
      </c>
    </row>
    <row r="258" spans="1:38" ht="24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39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104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105"/>
        <v>0</v>
      </c>
      <c r="AF258" s="241">
        <f t="shared" si="106"/>
        <v>0</v>
      </c>
      <c r="AG258" s="241">
        <f t="shared" si="107"/>
        <v>0</v>
      </c>
      <c r="AH258" s="241">
        <f t="shared" si="108"/>
        <v>0</v>
      </c>
      <c r="AI258" s="241">
        <f t="shared" si="109"/>
        <v>0</v>
      </c>
      <c r="AJ258" s="241">
        <f t="shared" si="110"/>
        <v>0</v>
      </c>
      <c r="AK258" s="241">
        <f t="shared" si="111"/>
        <v>0</v>
      </c>
      <c r="AL258" s="173">
        <f t="shared" si="112"/>
        <v>0</v>
      </c>
    </row>
    <row r="259" spans="1:38" ht="24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39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104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105"/>
        <v>0</v>
      </c>
      <c r="AF259" s="241">
        <f t="shared" si="106"/>
        <v>0</v>
      </c>
      <c r="AG259" s="241">
        <f t="shared" si="107"/>
        <v>0</v>
      </c>
      <c r="AH259" s="241">
        <f t="shared" si="108"/>
        <v>0</v>
      </c>
      <c r="AI259" s="241">
        <f t="shared" si="109"/>
        <v>0</v>
      </c>
      <c r="AJ259" s="241">
        <f t="shared" si="110"/>
        <v>0</v>
      </c>
      <c r="AK259" s="241">
        <f t="shared" si="111"/>
        <v>0</v>
      </c>
      <c r="AL259" s="173">
        <f t="shared" si="112"/>
        <v>0</v>
      </c>
    </row>
    <row r="260" spans="1:38" ht="24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39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104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105"/>
        <v>0</v>
      </c>
      <c r="AF260" s="241">
        <f t="shared" si="106"/>
        <v>0</v>
      </c>
      <c r="AG260" s="241">
        <f t="shared" si="107"/>
        <v>0</v>
      </c>
      <c r="AH260" s="241">
        <f t="shared" si="108"/>
        <v>0</v>
      </c>
      <c r="AI260" s="241">
        <f t="shared" si="109"/>
        <v>0</v>
      </c>
      <c r="AJ260" s="241">
        <f t="shared" si="110"/>
        <v>0</v>
      </c>
      <c r="AK260" s="241">
        <f t="shared" si="111"/>
        <v>0</v>
      </c>
      <c r="AL260" s="173">
        <f t="shared" si="112"/>
        <v>0</v>
      </c>
    </row>
    <row r="261" spans="1:38" ht="24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39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104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105"/>
        <v>0</v>
      </c>
      <c r="AF261" s="241">
        <f t="shared" si="106"/>
        <v>0</v>
      </c>
      <c r="AG261" s="241">
        <f t="shared" si="107"/>
        <v>0</v>
      </c>
      <c r="AH261" s="241">
        <f t="shared" si="108"/>
        <v>0</v>
      </c>
      <c r="AI261" s="241">
        <f t="shared" si="109"/>
        <v>0</v>
      </c>
      <c r="AJ261" s="241">
        <f t="shared" si="110"/>
        <v>0</v>
      </c>
      <c r="AK261" s="241">
        <f t="shared" si="111"/>
        <v>0</v>
      </c>
      <c r="AL261" s="173">
        <f t="shared" si="112"/>
        <v>0</v>
      </c>
    </row>
    <row r="262" spans="1:38" ht="24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39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104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105"/>
        <v>0</v>
      </c>
      <c r="AF262" s="241">
        <f t="shared" si="106"/>
        <v>0</v>
      </c>
      <c r="AG262" s="241">
        <f t="shared" si="107"/>
        <v>0</v>
      </c>
      <c r="AH262" s="241">
        <f t="shared" si="108"/>
        <v>0</v>
      </c>
      <c r="AI262" s="241">
        <f t="shared" si="109"/>
        <v>0</v>
      </c>
      <c r="AJ262" s="241">
        <f t="shared" si="110"/>
        <v>0</v>
      </c>
      <c r="AK262" s="241">
        <f t="shared" si="111"/>
        <v>0</v>
      </c>
      <c r="AL262" s="173">
        <f t="shared" si="112"/>
        <v>0</v>
      </c>
    </row>
    <row r="263" spans="1:38" ht="24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39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si="104"/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si="105"/>
        <v>0</v>
      </c>
      <c r="AF263" s="241">
        <f t="shared" si="106"/>
        <v>0</v>
      </c>
      <c r="AG263" s="241">
        <f t="shared" si="107"/>
        <v>0</v>
      </c>
      <c r="AH263" s="241">
        <f t="shared" si="108"/>
        <v>0</v>
      </c>
      <c r="AI263" s="241">
        <f t="shared" si="109"/>
        <v>0</v>
      </c>
      <c r="AJ263" s="241">
        <f t="shared" si="110"/>
        <v>0</v>
      </c>
      <c r="AK263" s="241">
        <f t="shared" si="111"/>
        <v>0</v>
      </c>
      <c r="AL263" s="173">
        <f t="shared" si="112"/>
        <v>0</v>
      </c>
    </row>
    <row r="264" spans="1:38" ht="24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39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04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05"/>
        <v>0</v>
      </c>
      <c r="AF264" s="241">
        <f t="shared" si="106"/>
        <v>0</v>
      </c>
      <c r="AG264" s="241">
        <f t="shared" si="107"/>
        <v>0</v>
      </c>
      <c r="AH264" s="241">
        <f t="shared" si="108"/>
        <v>0</v>
      </c>
      <c r="AI264" s="241">
        <f t="shared" si="109"/>
        <v>0</v>
      </c>
      <c r="AJ264" s="241">
        <f t="shared" si="110"/>
        <v>0</v>
      </c>
      <c r="AK264" s="241">
        <f t="shared" si="111"/>
        <v>0</v>
      </c>
      <c r="AL264" s="173">
        <f t="shared" si="112"/>
        <v>0</v>
      </c>
    </row>
    <row r="265" spans="1:38" ht="24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39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04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05"/>
        <v>0</v>
      </c>
      <c r="AF265" s="241">
        <f t="shared" si="106"/>
        <v>0</v>
      </c>
      <c r="AG265" s="241">
        <f t="shared" si="107"/>
        <v>0</v>
      </c>
      <c r="AH265" s="241">
        <f t="shared" si="108"/>
        <v>0</v>
      </c>
      <c r="AI265" s="241">
        <f t="shared" si="109"/>
        <v>0</v>
      </c>
      <c r="AJ265" s="241">
        <f t="shared" si="110"/>
        <v>0</v>
      </c>
      <c r="AK265" s="241">
        <f t="shared" si="111"/>
        <v>0</v>
      </c>
      <c r="AL265" s="173">
        <f t="shared" si="112"/>
        <v>0</v>
      </c>
    </row>
    <row r="266" spans="1:38" ht="24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39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04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05"/>
        <v>0</v>
      </c>
      <c r="AF266" s="241">
        <f t="shared" si="106"/>
        <v>0</v>
      </c>
      <c r="AG266" s="241">
        <f t="shared" si="107"/>
        <v>0</v>
      </c>
      <c r="AH266" s="241">
        <f t="shared" si="108"/>
        <v>0</v>
      </c>
      <c r="AI266" s="241">
        <f t="shared" si="109"/>
        <v>0</v>
      </c>
      <c r="AJ266" s="241">
        <f t="shared" si="110"/>
        <v>0</v>
      </c>
      <c r="AK266" s="241">
        <f t="shared" si="111"/>
        <v>0</v>
      </c>
      <c r="AL266" s="173">
        <f t="shared" si="112"/>
        <v>0</v>
      </c>
    </row>
    <row r="267" spans="1:38" ht="24" customHeight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39">
        <f>G166</f>
        <v>0</v>
      </c>
      <c r="H267" s="240">
        <f t="shared" ref="H267:R267" si="114">H166</f>
        <v>0</v>
      </c>
      <c r="I267" s="240">
        <f t="shared" si="114"/>
        <v>0</v>
      </c>
      <c r="J267" s="240">
        <f t="shared" si="114"/>
        <v>0</v>
      </c>
      <c r="K267" s="240">
        <f t="shared" si="114"/>
        <v>0</v>
      </c>
      <c r="L267" s="240">
        <f t="shared" si="114"/>
        <v>0</v>
      </c>
      <c r="M267" s="240">
        <f t="shared" si="114"/>
        <v>0</v>
      </c>
      <c r="N267" s="240">
        <f t="shared" si="114"/>
        <v>0</v>
      </c>
      <c r="O267" s="240">
        <f t="shared" si="114"/>
        <v>0</v>
      </c>
      <c r="P267" s="240">
        <f t="shared" si="114"/>
        <v>0</v>
      </c>
      <c r="Q267" s="240">
        <f t="shared" si="114"/>
        <v>0</v>
      </c>
      <c r="R267" s="240">
        <f t="shared" si="114"/>
        <v>0</v>
      </c>
      <c r="S267" s="328">
        <f t="shared" si="104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05"/>
        <v>0</v>
      </c>
      <c r="AF267" s="241">
        <f t="shared" si="106"/>
        <v>0</v>
      </c>
      <c r="AG267" s="241">
        <f t="shared" si="107"/>
        <v>0</v>
      </c>
      <c r="AH267" s="241">
        <f t="shared" si="108"/>
        <v>0</v>
      </c>
      <c r="AI267" s="241">
        <f t="shared" si="109"/>
        <v>0</v>
      </c>
      <c r="AJ267" s="241">
        <f t="shared" si="110"/>
        <v>0</v>
      </c>
      <c r="AK267" s="241">
        <f t="shared" si="111"/>
        <v>0</v>
      </c>
      <c r="AL267" s="173">
        <f t="shared" si="112"/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39">
        <f>G228</f>
        <v>0</v>
      </c>
      <c r="H268" s="240">
        <f t="shared" ref="H268:R268" si="115">H228</f>
        <v>0</v>
      </c>
      <c r="I268" s="240">
        <f t="shared" si="115"/>
        <v>0</v>
      </c>
      <c r="J268" s="240">
        <f t="shared" si="115"/>
        <v>0</v>
      </c>
      <c r="K268" s="240">
        <f t="shared" si="115"/>
        <v>0</v>
      </c>
      <c r="L268" s="240">
        <f t="shared" si="115"/>
        <v>0</v>
      </c>
      <c r="M268" s="240">
        <f t="shared" si="115"/>
        <v>0</v>
      </c>
      <c r="N268" s="240">
        <f t="shared" si="115"/>
        <v>0</v>
      </c>
      <c r="O268" s="240">
        <f t="shared" si="115"/>
        <v>0</v>
      </c>
      <c r="P268" s="240">
        <f t="shared" si="115"/>
        <v>0</v>
      </c>
      <c r="Q268" s="240">
        <f t="shared" si="115"/>
        <v>0</v>
      </c>
      <c r="R268" s="240">
        <f t="shared" si="115"/>
        <v>0</v>
      </c>
      <c r="S268" s="328">
        <f t="shared" si="104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05"/>
        <v>0</v>
      </c>
      <c r="AF268" s="241">
        <f t="shared" si="106"/>
        <v>0</v>
      </c>
      <c r="AG268" s="241">
        <f t="shared" si="107"/>
        <v>0</v>
      </c>
      <c r="AH268" s="241">
        <f t="shared" si="108"/>
        <v>0</v>
      </c>
      <c r="AI268" s="241">
        <f t="shared" si="109"/>
        <v>0</v>
      </c>
      <c r="AJ268" s="241">
        <f t="shared" si="110"/>
        <v>0</v>
      </c>
      <c r="AK268" s="241">
        <f t="shared" si="111"/>
        <v>0</v>
      </c>
      <c r="AL268" s="173">
        <f t="shared" si="112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39">
        <f>G224</f>
        <v>0</v>
      </c>
      <c r="H269" s="240">
        <f t="shared" ref="H269:R269" si="116">H224</f>
        <v>0</v>
      </c>
      <c r="I269" s="240">
        <f t="shared" si="116"/>
        <v>0</v>
      </c>
      <c r="J269" s="240">
        <f t="shared" si="116"/>
        <v>0</v>
      </c>
      <c r="K269" s="240">
        <f t="shared" si="116"/>
        <v>0</v>
      </c>
      <c r="L269" s="240">
        <f t="shared" si="116"/>
        <v>0</v>
      </c>
      <c r="M269" s="240">
        <f t="shared" si="116"/>
        <v>0</v>
      </c>
      <c r="N269" s="240">
        <f t="shared" si="116"/>
        <v>0</v>
      </c>
      <c r="O269" s="240">
        <f t="shared" si="116"/>
        <v>0</v>
      </c>
      <c r="P269" s="240">
        <f t="shared" si="116"/>
        <v>0</v>
      </c>
      <c r="Q269" s="240">
        <f t="shared" si="116"/>
        <v>0</v>
      </c>
      <c r="R269" s="240">
        <f t="shared" si="116"/>
        <v>0</v>
      </c>
      <c r="S269" s="328">
        <f t="shared" si="104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0</v>
      </c>
      <c r="AC269" s="329">
        <f>SUM($G269:Q269)</f>
        <v>0</v>
      </c>
      <c r="AD269" s="330">
        <f>SUM($G269:R269)</f>
        <v>0</v>
      </c>
      <c r="AE269" s="241">
        <f t="shared" si="105"/>
        <v>0</v>
      </c>
      <c r="AF269" s="241">
        <f t="shared" si="106"/>
        <v>0</v>
      </c>
      <c r="AG269" s="241">
        <f t="shared" si="107"/>
        <v>0</v>
      </c>
      <c r="AH269" s="241">
        <f t="shared" si="108"/>
        <v>0</v>
      </c>
      <c r="AI269" s="241">
        <f t="shared" si="109"/>
        <v>0</v>
      </c>
      <c r="AJ269" s="241">
        <f t="shared" si="110"/>
        <v>0</v>
      </c>
      <c r="AK269" s="241">
        <f t="shared" si="111"/>
        <v>0</v>
      </c>
      <c r="AL269" s="173">
        <f t="shared" si="112"/>
        <v>0</v>
      </c>
    </row>
    <row r="270" spans="1:38" ht="24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39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04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05"/>
        <v>0</v>
      </c>
      <c r="AF270" s="241">
        <f t="shared" si="106"/>
        <v>0</v>
      </c>
      <c r="AG270" s="241">
        <f t="shared" si="107"/>
        <v>0</v>
      </c>
      <c r="AH270" s="241">
        <f t="shared" si="108"/>
        <v>0</v>
      </c>
      <c r="AI270" s="241">
        <f t="shared" si="109"/>
        <v>0</v>
      </c>
      <c r="AJ270" s="241">
        <f t="shared" si="110"/>
        <v>0</v>
      </c>
      <c r="AK270" s="241">
        <f t="shared" si="111"/>
        <v>0</v>
      </c>
      <c r="AL270" s="173">
        <f t="shared" si="112"/>
        <v>0</v>
      </c>
    </row>
    <row r="271" spans="1:38" ht="24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39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04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05"/>
        <v>0</v>
      </c>
      <c r="AF271" s="241">
        <f t="shared" si="106"/>
        <v>0</v>
      </c>
      <c r="AG271" s="241">
        <f t="shared" si="107"/>
        <v>0</v>
      </c>
      <c r="AH271" s="241">
        <f t="shared" si="108"/>
        <v>0</v>
      </c>
      <c r="AI271" s="241">
        <f t="shared" si="109"/>
        <v>0</v>
      </c>
      <c r="AJ271" s="241">
        <f t="shared" si="110"/>
        <v>0</v>
      </c>
      <c r="AK271" s="241">
        <f t="shared" si="111"/>
        <v>0</v>
      </c>
      <c r="AL271" s="173">
        <f t="shared" si="112"/>
        <v>0</v>
      </c>
    </row>
    <row r="272" spans="1:38" ht="24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39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04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05"/>
        <v>0</v>
      </c>
      <c r="AF272" s="241">
        <f t="shared" si="106"/>
        <v>0</v>
      </c>
      <c r="AG272" s="241">
        <f t="shared" si="107"/>
        <v>0</v>
      </c>
      <c r="AH272" s="241">
        <f t="shared" si="108"/>
        <v>0</v>
      </c>
      <c r="AI272" s="241">
        <f t="shared" si="109"/>
        <v>0</v>
      </c>
      <c r="AJ272" s="241">
        <f t="shared" si="110"/>
        <v>0</v>
      </c>
      <c r="AK272" s="241">
        <f t="shared" si="111"/>
        <v>0</v>
      </c>
      <c r="AL272" s="173">
        <f t="shared" si="112"/>
        <v>0</v>
      </c>
    </row>
    <row r="273" spans="1:38" ht="24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39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04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05"/>
        <v>0</v>
      </c>
      <c r="AF273" s="241">
        <f t="shared" si="106"/>
        <v>0</v>
      </c>
      <c r="AG273" s="241">
        <f t="shared" si="107"/>
        <v>0</v>
      </c>
      <c r="AH273" s="241">
        <f t="shared" si="108"/>
        <v>0</v>
      </c>
      <c r="AI273" s="241">
        <f t="shared" si="109"/>
        <v>0</v>
      </c>
      <c r="AJ273" s="241">
        <f t="shared" si="110"/>
        <v>0</v>
      </c>
      <c r="AK273" s="241">
        <f t="shared" si="111"/>
        <v>0</v>
      </c>
      <c r="AL273" s="173">
        <f t="shared" si="112"/>
        <v>0</v>
      </c>
    </row>
    <row r="274" spans="1:38" ht="24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39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04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05"/>
        <v>0</v>
      </c>
      <c r="AF274" s="241">
        <f t="shared" si="106"/>
        <v>0</v>
      </c>
      <c r="AG274" s="241">
        <f t="shared" si="107"/>
        <v>0</v>
      </c>
      <c r="AH274" s="241">
        <f t="shared" si="108"/>
        <v>0</v>
      </c>
      <c r="AI274" s="241">
        <f t="shared" si="109"/>
        <v>0</v>
      </c>
      <c r="AJ274" s="241">
        <f t="shared" si="110"/>
        <v>0</v>
      </c>
      <c r="AK274" s="241">
        <f t="shared" si="111"/>
        <v>0</v>
      </c>
      <c r="AL274" s="173">
        <f t="shared" si="112"/>
        <v>0</v>
      </c>
    </row>
    <row r="275" spans="1:38" ht="24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39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04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05"/>
        <v>0</v>
      </c>
      <c r="AF275" s="241">
        <f t="shared" si="106"/>
        <v>0</v>
      </c>
      <c r="AG275" s="241">
        <f t="shared" si="107"/>
        <v>0</v>
      </c>
      <c r="AH275" s="241">
        <f t="shared" si="108"/>
        <v>0</v>
      </c>
      <c r="AI275" s="241">
        <f t="shared" si="109"/>
        <v>0</v>
      </c>
      <c r="AJ275" s="241">
        <f t="shared" si="110"/>
        <v>0</v>
      </c>
      <c r="AK275" s="241">
        <f t="shared" si="111"/>
        <v>0</v>
      </c>
      <c r="AL275" s="173">
        <f t="shared" si="112"/>
        <v>0</v>
      </c>
    </row>
    <row r="276" spans="1:38" ht="24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39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04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05"/>
        <v>0</v>
      </c>
      <c r="AF276" s="241">
        <f t="shared" si="106"/>
        <v>0</v>
      </c>
      <c r="AG276" s="241">
        <f t="shared" si="107"/>
        <v>0</v>
      </c>
      <c r="AH276" s="241">
        <f t="shared" si="108"/>
        <v>0</v>
      </c>
      <c r="AI276" s="241">
        <f t="shared" si="109"/>
        <v>0</v>
      </c>
      <c r="AJ276" s="241">
        <f t="shared" si="110"/>
        <v>0</v>
      </c>
      <c r="AK276" s="241">
        <f t="shared" si="111"/>
        <v>0</v>
      </c>
      <c r="AL276" s="173">
        <f t="shared" si="112"/>
        <v>0</v>
      </c>
    </row>
    <row r="277" spans="1:38" ht="24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39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04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05"/>
        <v>0</v>
      </c>
      <c r="AF277" s="241">
        <f t="shared" si="106"/>
        <v>0</v>
      </c>
      <c r="AG277" s="241">
        <f t="shared" si="107"/>
        <v>0</v>
      </c>
      <c r="AH277" s="241">
        <f t="shared" si="108"/>
        <v>0</v>
      </c>
      <c r="AI277" s="241">
        <f t="shared" si="109"/>
        <v>0</v>
      </c>
      <c r="AJ277" s="241">
        <f t="shared" si="110"/>
        <v>0</v>
      </c>
      <c r="AK277" s="241">
        <f t="shared" si="111"/>
        <v>0</v>
      </c>
      <c r="AL277" s="173">
        <f t="shared" si="112"/>
        <v>0</v>
      </c>
    </row>
    <row r="278" spans="1:38" ht="24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39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04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05"/>
        <v>0</v>
      </c>
      <c r="AF278" s="241">
        <f t="shared" si="106"/>
        <v>0</v>
      </c>
      <c r="AG278" s="241">
        <f t="shared" si="107"/>
        <v>0</v>
      </c>
      <c r="AH278" s="241">
        <f t="shared" si="108"/>
        <v>0</v>
      </c>
      <c r="AI278" s="241">
        <f t="shared" si="109"/>
        <v>0</v>
      </c>
      <c r="AJ278" s="241">
        <f t="shared" si="110"/>
        <v>0</v>
      </c>
      <c r="AK278" s="241">
        <f t="shared" si="111"/>
        <v>0</v>
      </c>
      <c r="AL278" s="173">
        <f t="shared" si="112"/>
        <v>0</v>
      </c>
    </row>
    <row r="279" spans="1:38" ht="24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39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04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05"/>
        <v>0</v>
      </c>
      <c r="AF279" s="241">
        <f t="shared" si="106"/>
        <v>0</v>
      </c>
      <c r="AG279" s="241">
        <f t="shared" si="107"/>
        <v>0</v>
      </c>
      <c r="AH279" s="241">
        <f t="shared" si="108"/>
        <v>0</v>
      </c>
      <c r="AI279" s="241">
        <f t="shared" si="109"/>
        <v>0</v>
      </c>
      <c r="AJ279" s="241">
        <f t="shared" si="110"/>
        <v>0</v>
      </c>
      <c r="AK279" s="241">
        <f t="shared" si="111"/>
        <v>0</v>
      </c>
      <c r="AL279" s="173">
        <f t="shared" si="112"/>
        <v>0</v>
      </c>
    </row>
    <row r="280" spans="1:38" ht="24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39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04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05"/>
        <v>0</v>
      </c>
      <c r="AF280" s="241">
        <f t="shared" si="106"/>
        <v>0</v>
      </c>
      <c r="AG280" s="241">
        <f t="shared" si="107"/>
        <v>0</v>
      </c>
      <c r="AH280" s="241">
        <f t="shared" si="108"/>
        <v>0</v>
      </c>
      <c r="AI280" s="241">
        <f t="shared" si="109"/>
        <v>0</v>
      </c>
      <c r="AJ280" s="241">
        <f t="shared" si="110"/>
        <v>0</v>
      </c>
      <c r="AK280" s="241">
        <f t="shared" si="111"/>
        <v>0</v>
      </c>
      <c r="AL280" s="173">
        <f t="shared" si="112"/>
        <v>0</v>
      </c>
    </row>
    <row r="281" spans="1:38" ht="24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39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04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05"/>
        <v>0</v>
      </c>
      <c r="AF281" s="241">
        <f t="shared" si="106"/>
        <v>0</v>
      </c>
      <c r="AG281" s="241">
        <f t="shared" si="107"/>
        <v>0</v>
      </c>
      <c r="AH281" s="241">
        <f t="shared" si="108"/>
        <v>0</v>
      </c>
      <c r="AI281" s="241">
        <f t="shared" si="109"/>
        <v>0</v>
      </c>
      <c r="AJ281" s="241">
        <f t="shared" si="110"/>
        <v>0</v>
      </c>
      <c r="AK281" s="241">
        <f t="shared" si="111"/>
        <v>0</v>
      </c>
      <c r="AL281" s="173">
        <f t="shared" si="112"/>
        <v>0</v>
      </c>
    </row>
    <row r="282" spans="1:38" ht="24" customHeight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39">
        <f>G229</f>
        <v>0</v>
      </c>
      <c r="H282" s="240">
        <f t="shared" ref="H282:R282" si="117">H229</f>
        <v>0</v>
      </c>
      <c r="I282" s="240">
        <f t="shared" si="117"/>
        <v>0</v>
      </c>
      <c r="J282" s="240">
        <f t="shared" si="117"/>
        <v>0</v>
      </c>
      <c r="K282" s="240">
        <f t="shared" si="117"/>
        <v>0</v>
      </c>
      <c r="L282" s="240">
        <f t="shared" si="117"/>
        <v>0</v>
      </c>
      <c r="M282" s="240">
        <f t="shared" si="117"/>
        <v>0</v>
      </c>
      <c r="N282" s="240">
        <f t="shared" si="117"/>
        <v>0</v>
      </c>
      <c r="O282" s="240">
        <f t="shared" si="117"/>
        <v>0</v>
      </c>
      <c r="P282" s="240">
        <f t="shared" si="117"/>
        <v>0</v>
      </c>
      <c r="Q282" s="240">
        <f t="shared" si="117"/>
        <v>0</v>
      </c>
      <c r="R282" s="240">
        <f t="shared" si="117"/>
        <v>0</v>
      </c>
      <c r="S282" s="328">
        <f t="shared" si="104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05"/>
        <v>0</v>
      </c>
      <c r="AF282" s="241">
        <f t="shared" si="106"/>
        <v>0</v>
      </c>
      <c r="AG282" s="241">
        <f t="shared" si="107"/>
        <v>0</v>
      </c>
      <c r="AH282" s="241">
        <f t="shared" si="108"/>
        <v>0</v>
      </c>
      <c r="AI282" s="241">
        <f t="shared" si="109"/>
        <v>0</v>
      </c>
      <c r="AJ282" s="241">
        <f t="shared" si="110"/>
        <v>0</v>
      </c>
      <c r="AK282" s="241">
        <f t="shared" si="111"/>
        <v>0</v>
      </c>
      <c r="AL282" s="173">
        <f t="shared" si="112"/>
        <v>0</v>
      </c>
    </row>
    <row r="283" spans="1:38" ht="24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39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04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05"/>
        <v>0</v>
      </c>
      <c r="AF283" s="241">
        <f t="shared" si="106"/>
        <v>0</v>
      </c>
      <c r="AG283" s="241">
        <f t="shared" si="107"/>
        <v>0</v>
      </c>
      <c r="AH283" s="241">
        <f t="shared" si="108"/>
        <v>0</v>
      </c>
      <c r="AI283" s="241">
        <f t="shared" si="109"/>
        <v>0</v>
      </c>
      <c r="AJ283" s="241">
        <f t="shared" si="110"/>
        <v>0</v>
      </c>
      <c r="AK283" s="241">
        <f t="shared" si="111"/>
        <v>0</v>
      </c>
      <c r="AL283" s="173">
        <f t="shared" si="112"/>
        <v>0</v>
      </c>
    </row>
    <row r="284" spans="1:38" ht="24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39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04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05"/>
        <v>0</v>
      </c>
      <c r="AF284" s="241">
        <f t="shared" si="106"/>
        <v>0</v>
      </c>
      <c r="AG284" s="241">
        <f t="shared" si="107"/>
        <v>0</v>
      </c>
      <c r="AH284" s="241">
        <f t="shared" si="108"/>
        <v>0</v>
      </c>
      <c r="AI284" s="241">
        <f t="shared" si="109"/>
        <v>0</v>
      </c>
      <c r="AJ284" s="241">
        <f t="shared" si="110"/>
        <v>0</v>
      </c>
      <c r="AK284" s="241">
        <f t="shared" si="111"/>
        <v>0</v>
      </c>
      <c r="AL284" s="173">
        <f t="shared" si="112"/>
        <v>0</v>
      </c>
    </row>
    <row r="285" spans="1:38" ht="24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39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04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05"/>
        <v>0</v>
      </c>
      <c r="AF285" s="241">
        <f t="shared" si="106"/>
        <v>0</v>
      </c>
      <c r="AG285" s="241">
        <f t="shared" si="107"/>
        <v>0</v>
      </c>
      <c r="AH285" s="241">
        <f t="shared" si="108"/>
        <v>0</v>
      </c>
      <c r="AI285" s="241">
        <f t="shared" si="109"/>
        <v>0</v>
      </c>
      <c r="AJ285" s="241">
        <f t="shared" si="110"/>
        <v>0</v>
      </c>
      <c r="AK285" s="241">
        <f t="shared" si="111"/>
        <v>0</v>
      </c>
      <c r="AL285" s="173">
        <f t="shared" si="112"/>
        <v>0</v>
      </c>
    </row>
    <row r="286" spans="1:38" ht="24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39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04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05"/>
        <v>0</v>
      </c>
      <c r="AF286" s="241">
        <f t="shared" si="106"/>
        <v>0</v>
      </c>
      <c r="AG286" s="241">
        <f t="shared" si="107"/>
        <v>0</v>
      </c>
      <c r="AH286" s="241">
        <f t="shared" si="108"/>
        <v>0</v>
      </c>
      <c r="AI286" s="241">
        <f t="shared" si="109"/>
        <v>0</v>
      </c>
      <c r="AJ286" s="241">
        <f t="shared" si="110"/>
        <v>0</v>
      </c>
      <c r="AK286" s="241">
        <f t="shared" si="111"/>
        <v>0</v>
      </c>
      <c r="AL286" s="173">
        <f t="shared" si="112"/>
        <v>0</v>
      </c>
    </row>
    <row r="287" spans="1:38" ht="24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39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04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05"/>
        <v>0</v>
      </c>
      <c r="AF287" s="241">
        <f t="shared" si="106"/>
        <v>0</v>
      </c>
      <c r="AG287" s="241">
        <f t="shared" si="107"/>
        <v>0</v>
      </c>
      <c r="AH287" s="241">
        <f t="shared" si="108"/>
        <v>0</v>
      </c>
      <c r="AI287" s="241">
        <f t="shared" si="109"/>
        <v>0</v>
      </c>
      <c r="AJ287" s="241">
        <f t="shared" si="110"/>
        <v>0</v>
      </c>
      <c r="AK287" s="241">
        <f t="shared" si="111"/>
        <v>0</v>
      </c>
      <c r="AL287" s="173">
        <f t="shared" si="112"/>
        <v>0</v>
      </c>
    </row>
    <row r="288" spans="1:38" ht="24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39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04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05"/>
        <v>0</v>
      </c>
      <c r="AF288" s="241">
        <f t="shared" si="106"/>
        <v>0</v>
      </c>
      <c r="AG288" s="241">
        <f t="shared" si="107"/>
        <v>0</v>
      </c>
      <c r="AH288" s="241">
        <f t="shared" si="108"/>
        <v>0</v>
      </c>
      <c r="AI288" s="241">
        <f t="shared" si="109"/>
        <v>0</v>
      </c>
      <c r="AJ288" s="241">
        <f t="shared" si="110"/>
        <v>0</v>
      </c>
      <c r="AK288" s="241">
        <f t="shared" si="111"/>
        <v>0</v>
      </c>
      <c r="AL288" s="173">
        <f t="shared" si="112"/>
        <v>0</v>
      </c>
    </row>
    <row r="289" spans="1:38" ht="24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39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04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05"/>
        <v>0</v>
      </c>
      <c r="AF289" s="241">
        <f t="shared" si="106"/>
        <v>0</v>
      </c>
      <c r="AG289" s="241">
        <f t="shared" si="107"/>
        <v>0</v>
      </c>
      <c r="AH289" s="241">
        <f t="shared" si="108"/>
        <v>0</v>
      </c>
      <c r="AI289" s="241">
        <f t="shared" si="109"/>
        <v>0</v>
      </c>
      <c r="AJ289" s="241">
        <f t="shared" si="110"/>
        <v>0</v>
      </c>
      <c r="AK289" s="241">
        <f t="shared" si="111"/>
        <v>0</v>
      </c>
      <c r="AL289" s="173">
        <f t="shared" si="112"/>
        <v>0</v>
      </c>
    </row>
    <row r="290" spans="1:38" ht="24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39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04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05"/>
        <v>0</v>
      </c>
      <c r="AF290" s="241">
        <f t="shared" si="106"/>
        <v>0</v>
      </c>
      <c r="AG290" s="241">
        <f t="shared" si="107"/>
        <v>0</v>
      </c>
      <c r="AH290" s="241">
        <f t="shared" si="108"/>
        <v>0</v>
      </c>
      <c r="AI290" s="241">
        <f t="shared" si="109"/>
        <v>0</v>
      </c>
      <c r="AJ290" s="241">
        <f t="shared" si="110"/>
        <v>0</v>
      </c>
      <c r="AK290" s="241">
        <f t="shared" si="111"/>
        <v>0</v>
      </c>
      <c r="AL290" s="173">
        <f t="shared" si="112"/>
        <v>0</v>
      </c>
    </row>
    <row r="291" spans="1:38" ht="24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39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04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05"/>
        <v>0</v>
      </c>
      <c r="AF291" s="241">
        <f t="shared" si="106"/>
        <v>0</v>
      </c>
      <c r="AG291" s="241">
        <f t="shared" si="107"/>
        <v>0</v>
      </c>
      <c r="AH291" s="241">
        <f t="shared" si="108"/>
        <v>0</v>
      </c>
      <c r="AI291" s="241">
        <f t="shared" si="109"/>
        <v>0</v>
      </c>
      <c r="AJ291" s="241">
        <f t="shared" si="110"/>
        <v>0</v>
      </c>
      <c r="AK291" s="241">
        <f t="shared" si="111"/>
        <v>0</v>
      </c>
      <c r="AL291" s="173">
        <f t="shared" si="112"/>
        <v>0</v>
      </c>
    </row>
    <row r="292" spans="1:38" ht="24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39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04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05"/>
        <v>0</v>
      </c>
      <c r="AF292" s="241">
        <f t="shared" si="106"/>
        <v>0</v>
      </c>
      <c r="AG292" s="241">
        <f t="shared" si="107"/>
        <v>0</v>
      </c>
      <c r="AH292" s="241">
        <f t="shared" si="108"/>
        <v>0</v>
      </c>
      <c r="AI292" s="241">
        <f t="shared" si="109"/>
        <v>0</v>
      </c>
      <c r="AJ292" s="241">
        <f t="shared" si="110"/>
        <v>0</v>
      </c>
      <c r="AK292" s="241">
        <f t="shared" si="111"/>
        <v>0</v>
      </c>
      <c r="AL292" s="173">
        <f t="shared" si="112"/>
        <v>0</v>
      </c>
    </row>
    <row r="293" spans="1:38" ht="24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39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04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05"/>
        <v>0</v>
      </c>
      <c r="AF293" s="241">
        <f t="shared" si="106"/>
        <v>0</v>
      </c>
      <c r="AG293" s="241">
        <f t="shared" si="107"/>
        <v>0</v>
      </c>
      <c r="AH293" s="241">
        <f t="shared" si="108"/>
        <v>0</v>
      </c>
      <c r="AI293" s="241">
        <f t="shared" si="109"/>
        <v>0</v>
      </c>
      <c r="AJ293" s="241">
        <f t="shared" si="110"/>
        <v>0</v>
      </c>
      <c r="AK293" s="241">
        <f t="shared" si="111"/>
        <v>0</v>
      </c>
      <c r="AL293" s="173">
        <f t="shared" si="112"/>
        <v>0</v>
      </c>
    </row>
    <row r="294" spans="1:38" ht="24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39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04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05"/>
        <v>0</v>
      </c>
      <c r="AF294" s="241">
        <f t="shared" si="106"/>
        <v>0</v>
      </c>
      <c r="AG294" s="241">
        <f t="shared" si="107"/>
        <v>0</v>
      </c>
      <c r="AH294" s="241">
        <f t="shared" si="108"/>
        <v>0</v>
      </c>
      <c r="AI294" s="241">
        <f t="shared" si="109"/>
        <v>0</v>
      </c>
      <c r="AJ294" s="241">
        <f t="shared" si="110"/>
        <v>0</v>
      </c>
      <c r="AK294" s="241">
        <f t="shared" si="111"/>
        <v>0</v>
      </c>
      <c r="AL294" s="173">
        <f t="shared" si="112"/>
        <v>0</v>
      </c>
    </row>
    <row r="295" spans="1:38" ht="24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39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04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05"/>
        <v>0</v>
      </c>
      <c r="AF295" s="241">
        <f t="shared" si="106"/>
        <v>0</v>
      </c>
      <c r="AG295" s="241">
        <f t="shared" si="107"/>
        <v>0</v>
      </c>
      <c r="AH295" s="241">
        <f t="shared" si="108"/>
        <v>0</v>
      </c>
      <c r="AI295" s="241">
        <f t="shared" si="109"/>
        <v>0</v>
      </c>
      <c r="AJ295" s="241">
        <f t="shared" si="110"/>
        <v>0</v>
      </c>
      <c r="AK295" s="241">
        <f t="shared" si="111"/>
        <v>0</v>
      </c>
      <c r="AL295" s="173">
        <f t="shared" si="112"/>
        <v>0</v>
      </c>
    </row>
    <row r="296" spans="1:38" ht="24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39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04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05"/>
        <v>0</v>
      </c>
      <c r="AF296" s="241">
        <f t="shared" si="106"/>
        <v>0</v>
      </c>
      <c r="AG296" s="241">
        <f t="shared" si="107"/>
        <v>0</v>
      </c>
      <c r="AH296" s="241">
        <f t="shared" si="108"/>
        <v>0</v>
      </c>
      <c r="AI296" s="241">
        <f t="shared" si="109"/>
        <v>0</v>
      </c>
      <c r="AJ296" s="241">
        <f t="shared" si="110"/>
        <v>0</v>
      </c>
      <c r="AK296" s="241">
        <f t="shared" si="111"/>
        <v>0</v>
      </c>
      <c r="AL296" s="173">
        <f t="shared" si="112"/>
        <v>0</v>
      </c>
    </row>
    <row r="297" spans="1:38" ht="24" customHeight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39">
        <f>G219</f>
        <v>0</v>
      </c>
      <c r="H297" s="240">
        <f t="shared" ref="H297:R297" si="118">H219</f>
        <v>0</v>
      </c>
      <c r="I297" s="240">
        <f t="shared" si="118"/>
        <v>0</v>
      </c>
      <c r="J297" s="240">
        <f t="shared" si="118"/>
        <v>0</v>
      </c>
      <c r="K297" s="240">
        <f t="shared" si="118"/>
        <v>0</v>
      </c>
      <c r="L297" s="240">
        <f t="shared" si="118"/>
        <v>0</v>
      </c>
      <c r="M297" s="240">
        <f t="shared" si="118"/>
        <v>0</v>
      </c>
      <c r="N297" s="240">
        <f t="shared" si="118"/>
        <v>0</v>
      </c>
      <c r="O297" s="240">
        <f t="shared" si="118"/>
        <v>0</v>
      </c>
      <c r="P297" s="240">
        <f t="shared" si="118"/>
        <v>0</v>
      </c>
      <c r="Q297" s="240">
        <f t="shared" si="118"/>
        <v>0</v>
      </c>
      <c r="R297" s="240">
        <f t="shared" si="118"/>
        <v>0</v>
      </c>
      <c r="S297" s="328">
        <f t="shared" si="104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05"/>
        <v>0</v>
      </c>
      <c r="AF297" s="241">
        <f t="shared" si="106"/>
        <v>0</v>
      </c>
      <c r="AG297" s="241">
        <f t="shared" si="107"/>
        <v>0</v>
      </c>
      <c r="AH297" s="241">
        <f t="shared" si="108"/>
        <v>0</v>
      </c>
      <c r="AI297" s="241">
        <f t="shared" si="109"/>
        <v>0</v>
      </c>
      <c r="AJ297" s="241">
        <f t="shared" si="110"/>
        <v>0</v>
      </c>
      <c r="AK297" s="241">
        <f t="shared" si="111"/>
        <v>0</v>
      </c>
      <c r="AL297" s="173">
        <f t="shared" si="112"/>
        <v>0</v>
      </c>
    </row>
    <row r="298" spans="1:38" ht="24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39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04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05"/>
        <v>0</v>
      </c>
      <c r="AF298" s="241">
        <f t="shared" si="106"/>
        <v>0</v>
      </c>
      <c r="AG298" s="241">
        <f t="shared" si="107"/>
        <v>0</v>
      </c>
      <c r="AH298" s="241">
        <f t="shared" si="108"/>
        <v>0</v>
      </c>
      <c r="AI298" s="241">
        <f t="shared" si="109"/>
        <v>0</v>
      </c>
      <c r="AJ298" s="241">
        <f t="shared" si="110"/>
        <v>0</v>
      </c>
      <c r="AK298" s="241">
        <f t="shared" si="111"/>
        <v>0</v>
      </c>
      <c r="AL298" s="173">
        <f t="shared" si="112"/>
        <v>0</v>
      </c>
    </row>
    <row r="299" spans="1:38" ht="24" customHeight="1" outlineLevel="1">
      <c r="A299" s="166" t="s">
        <v>257</v>
      </c>
      <c r="B299" s="444" t="s">
        <v>407</v>
      </c>
      <c r="C299" s="33"/>
      <c r="D299" s="34"/>
      <c r="E299" s="34"/>
      <c r="F299" s="34"/>
      <c r="G299" s="239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04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05"/>
        <v>0</v>
      </c>
      <c r="AF299" s="241">
        <f t="shared" si="106"/>
        <v>0</v>
      </c>
      <c r="AG299" s="241">
        <f t="shared" si="107"/>
        <v>0</v>
      </c>
      <c r="AH299" s="241">
        <f t="shared" si="108"/>
        <v>0</v>
      </c>
      <c r="AI299" s="241">
        <f t="shared" si="109"/>
        <v>0</v>
      </c>
      <c r="AJ299" s="241">
        <f t="shared" si="110"/>
        <v>0</v>
      </c>
      <c r="AK299" s="241">
        <f t="shared" si="111"/>
        <v>0</v>
      </c>
      <c r="AL299" s="173">
        <f t="shared" si="112"/>
        <v>0</v>
      </c>
    </row>
    <row r="300" spans="1:38" ht="24" customHeight="1" outlineLevel="1">
      <c r="A300" s="166" t="s">
        <v>257</v>
      </c>
      <c r="B300" s="444" t="s">
        <v>408</v>
      </c>
      <c r="C300" s="33"/>
      <c r="D300" s="34"/>
      <c r="E300" s="34"/>
      <c r="F300" s="34"/>
      <c r="G300" s="239"/>
      <c r="H300" s="240"/>
      <c r="I300" s="240"/>
      <c r="J300" s="240"/>
      <c r="K300" s="240"/>
      <c r="L300" s="240"/>
      <c r="M300" s="240"/>
      <c r="N300" s="240"/>
      <c r="O300" s="240"/>
      <c r="P300" s="240"/>
      <c r="Q300" s="240"/>
      <c r="R300" s="240"/>
      <c r="S300" s="328">
        <f t="shared" si="104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0</v>
      </c>
      <c r="Y300" s="329">
        <f>SUM($G300:M300)</f>
        <v>0</v>
      </c>
      <c r="Z300" s="329">
        <f>SUM($G300:N300)</f>
        <v>0</v>
      </c>
      <c r="AA300" s="329">
        <f>SUM($G300:O300)</f>
        <v>0</v>
      </c>
      <c r="AB300" s="329">
        <f>SUM($G300:P300)</f>
        <v>0</v>
      </c>
      <c r="AC300" s="329">
        <f>SUM($G300:Q300)</f>
        <v>0</v>
      </c>
      <c r="AD300" s="330">
        <f>SUM($G300:R300)</f>
        <v>0</v>
      </c>
      <c r="AE300" s="241">
        <f t="shared" si="105"/>
        <v>0</v>
      </c>
      <c r="AF300" s="241">
        <f t="shared" si="106"/>
        <v>0</v>
      </c>
      <c r="AG300" s="241">
        <f t="shared" si="107"/>
        <v>0</v>
      </c>
      <c r="AH300" s="241">
        <f t="shared" si="108"/>
        <v>0</v>
      </c>
      <c r="AI300" s="241">
        <f t="shared" si="109"/>
        <v>0</v>
      </c>
      <c r="AJ300" s="241">
        <f t="shared" si="110"/>
        <v>0</v>
      </c>
      <c r="AK300" s="241">
        <f t="shared" si="111"/>
        <v>0</v>
      </c>
      <c r="AL300" s="173">
        <f t="shared" si="112"/>
        <v>0</v>
      </c>
    </row>
    <row r="301" spans="1:38" ht="24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39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04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05"/>
        <v>0</v>
      </c>
      <c r="AF301" s="241">
        <f t="shared" si="106"/>
        <v>0</v>
      </c>
      <c r="AG301" s="241">
        <f t="shared" si="107"/>
        <v>0</v>
      </c>
      <c r="AH301" s="241">
        <f t="shared" si="108"/>
        <v>0</v>
      </c>
      <c r="AI301" s="241">
        <f t="shared" si="109"/>
        <v>0</v>
      </c>
      <c r="AJ301" s="241">
        <f t="shared" si="110"/>
        <v>0</v>
      </c>
      <c r="AK301" s="241">
        <f t="shared" si="111"/>
        <v>0</v>
      </c>
      <c r="AL301" s="173">
        <f t="shared" si="112"/>
        <v>0</v>
      </c>
    </row>
    <row r="302" spans="1:38" ht="24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39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04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05"/>
        <v>0</v>
      </c>
      <c r="AF302" s="241">
        <f t="shared" si="106"/>
        <v>0</v>
      </c>
      <c r="AG302" s="241">
        <f t="shared" si="107"/>
        <v>0</v>
      </c>
      <c r="AH302" s="241">
        <f t="shared" si="108"/>
        <v>0</v>
      </c>
      <c r="AI302" s="241">
        <f t="shared" si="109"/>
        <v>0</v>
      </c>
      <c r="AJ302" s="241">
        <f t="shared" si="110"/>
        <v>0</v>
      </c>
      <c r="AK302" s="241">
        <f t="shared" si="111"/>
        <v>0</v>
      </c>
      <c r="AL302" s="173">
        <f t="shared" si="112"/>
        <v>0</v>
      </c>
    </row>
    <row r="303" spans="1:38" ht="24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39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04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05"/>
        <v>0</v>
      </c>
      <c r="AF303" s="241">
        <f t="shared" si="106"/>
        <v>0</v>
      </c>
      <c r="AG303" s="241">
        <f t="shared" si="107"/>
        <v>0</v>
      </c>
      <c r="AH303" s="241">
        <f t="shared" si="108"/>
        <v>0</v>
      </c>
      <c r="AI303" s="241">
        <f t="shared" si="109"/>
        <v>0</v>
      </c>
      <c r="AJ303" s="241">
        <f t="shared" si="110"/>
        <v>0</v>
      </c>
      <c r="AK303" s="241">
        <f t="shared" si="111"/>
        <v>0</v>
      </c>
      <c r="AL303" s="173">
        <f t="shared" si="112"/>
        <v>0</v>
      </c>
    </row>
    <row r="304" spans="1:38" ht="24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39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04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05"/>
        <v>0</v>
      </c>
      <c r="AF304" s="241">
        <f t="shared" si="106"/>
        <v>0</v>
      </c>
      <c r="AG304" s="241">
        <f t="shared" si="107"/>
        <v>0</v>
      </c>
      <c r="AH304" s="241">
        <f t="shared" si="108"/>
        <v>0</v>
      </c>
      <c r="AI304" s="241">
        <f t="shared" si="109"/>
        <v>0</v>
      </c>
      <c r="AJ304" s="241">
        <f t="shared" si="110"/>
        <v>0</v>
      </c>
      <c r="AK304" s="241">
        <f t="shared" si="111"/>
        <v>0</v>
      </c>
      <c r="AL304" s="173">
        <f t="shared" si="112"/>
        <v>0</v>
      </c>
    </row>
    <row r="305" spans="1:38" ht="24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39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04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05"/>
        <v>0</v>
      </c>
      <c r="AF305" s="241">
        <f t="shared" si="106"/>
        <v>0</v>
      </c>
      <c r="AG305" s="241">
        <f t="shared" si="107"/>
        <v>0</v>
      </c>
      <c r="AH305" s="241">
        <f t="shared" si="108"/>
        <v>0</v>
      </c>
      <c r="AI305" s="241">
        <f t="shared" si="109"/>
        <v>0</v>
      </c>
      <c r="AJ305" s="241">
        <f t="shared" si="110"/>
        <v>0</v>
      </c>
      <c r="AK305" s="241">
        <f t="shared" si="111"/>
        <v>0</v>
      </c>
      <c r="AL305" s="173">
        <f t="shared" si="112"/>
        <v>0</v>
      </c>
    </row>
    <row r="306" spans="1:38" ht="24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39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04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05"/>
        <v>0</v>
      </c>
      <c r="AF306" s="241">
        <f t="shared" si="106"/>
        <v>0</v>
      </c>
      <c r="AG306" s="241">
        <f t="shared" si="107"/>
        <v>0</v>
      </c>
      <c r="AH306" s="241">
        <f t="shared" si="108"/>
        <v>0</v>
      </c>
      <c r="AI306" s="241">
        <f t="shared" si="109"/>
        <v>0</v>
      </c>
      <c r="AJ306" s="241">
        <f t="shared" si="110"/>
        <v>0</v>
      </c>
      <c r="AK306" s="241">
        <f t="shared" si="111"/>
        <v>0</v>
      </c>
      <c r="AL306" s="173">
        <f t="shared" si="112"/>
        <v>0</v>
      </c>
    </row>
    <row r="307" spans="1:38" ht="24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39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04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05"/>
        <v>0</v>
      </c>
      <c r="AF307" s="241">
        <f t="shared" si="106"/>
        <v>0</v>
      </c>
      <c r="AG307" s="241">
        <f t="shared" si="107"/>
        <v>0</v>
      </c>
      <c r="AH307" s="241">
        <f t="shared" si="108"/>
        <v>0</v>
      </c>
      <c r="AI307" s="241">
        <f t="shared" si="109"/>
        <v>0</v>
      </c>
      <c r="AJ307" s="241">
        <f t="shared" si="110"/>
        <v>0</v>
      </c>
      <c r="AK307" s="241">
        <f t="shared" si="111"/>
        <v>0</v>
      </c>
      <c r="AL307" s="173">
        <f t="shared" si="112"/>
        <v>0</v>
      </c>
    </row>
    <row r="308" spans="1:38" ht="24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39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04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05"/>
        <v>0</v>
      </c>
      <c r="AF308" s="241">
        <f t="shared" si="106"/>
        <v>0</v>
      </c>
      <c r="AG308" s="241">
        <f t="shared" si="107"/>
        <v>0</v>
      </c>
      <c r="AH308" s="241">
        <f t="shared" si="108"/>
        <v>0</v>
      </c>
      <c r="AI308" s="241">
        <f t="shared" si="109"/>
        <v>0</v>
      </c>
      <c r="AJ308" s="241">
        <f t="shared" si="110"/>
        <v>0</v>
      </c>
      <c r="AK308" s="241">
        <f t="shared" si="111"/>
        <v>0</v>
      </c>
      <c r="AL308" s="173">
        <f t="shared" si="112"/>
        <v>0</v>
      </c>
    </row>
    <row r="309" spans="1:38" ht="24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39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04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05"/>
        <v>0</v>
      </c>
      <c r="AF309" s="241">
        <f t="shared" si="106"/>
        <v>0</v>
      </c>
      <c r="AG309" s="241">
        <f t="shared" si="107"/>
        <v>0</v>
      </c>
      <c r="AH309" s="241">
        <f t="shared" si="108"/>
        <v>0</v>
      </c>
      <c r="AI309" s="241">
        <f t="shared" si="109"/>
        <v>0</v>
      </c>
      <c r="AJ309" s="241">
        <f t="shared" si="110"/>
        <v>0</v>
      </c>
      <c r="AK309" s="241">
        <f t="shared" si="111"/>
        <v>0</v>
      </c>
      <c r="AL309" s="173">
        <f t="shared" si="112"/>
        <v>0</v>
      </c>
    </row>
    <row r="310" spans="1:38" ht="24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39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04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05"/>
        <v>0</v>
      </c>
      <c r="AF310" s="241">
        <f t="shared" si="106"/>
        <v>0</v>
      </c>
      <c r="AG310" s="241">
        <f t="shared" si="107"/>
        <v>0</v>
      </c>
      <c r="AH310" s="241">
        <f t="shared" si="108"/>
        <v>0</v>
      </c>
      <c r="AI310" s="241">
        <f t="shared" si="109"/>
        <v>0</v>
      </c>
      <c r="AJ310" s="241">
        <f t="shared" si="110"/>
        <v>0</v>
      </c>
      <c r="AK310" s="241">
        <f t="shared" si="111"/>
        <v>0</v>
      </c>
      <c r="AL310" s="173">
        <f t="shared" si="112"/>
        <v>0</v>
      </c>
    </row>
    <row r="311" spans="1:38" ht="24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39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04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05"/>
        <v>0</v>
      </c>
      <c r="AF311" s="241">
        <f t="shared" si="106"/>
        <v>0</v>
      </c>
      <c r="AG311" s="241">
        <f t="shared" si="107"/>
        <v>0</v>
      </c>
      <c r="AH311" s="241">
        <f t="shared" si="108"/>
        <v>0</v>
      </c>
      <c r="AI311" s="241">
        <f t="shared" si="109"/>
        <v>0</v>
      </c>
      <c r="AJ311" s="241">
        <f t="shared" si="110"/>
        <v>0</v>
      </c>
      <c r="AK311" s="241">
        <f t="shared" si="111"/>
        <v>0</v>
      </c>
      <c r="AL311" s="173">
        <f t="shared" si="112"/>
        <v>0</v>
      </c>
    </row>
    <row r="312" spans="1:38" ht="24" customHeight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39">
        <f>G160*(1-$R$1)</f>
        <v>0</v>
      </c>
      <c r="H312" s="240">
        <f t="shared" ref="H312:R312" si="119">H160*(1-$R$1)</f>
        <v>0</v>
      </c>
      <c r="I312" s="240">
        <f t="shared" si="119"/>
        <v>0</v>
      </c>
      <c r="J312" s="240">
        <f t="shared" si="119"/>
        <v>0</v>
      </c>
      <c r="K312" s="240">
        <f t="shared" si="119"/>
        <v>0</v>
      </c>
      <c r="L312" s="240">
        <f t="shared" si="119"/>
        <v>0</v>
      </c>
      <c r="M312" s="240">
        <f t="shared" si="119"/>
        <v>0</v>
      </c>
      <c r="N312" s="240">
        <f t="shared" si="119"/>
        <v>0</v>
      </c>
      <c r="O312" s="240">
        <f t="shared" si="119"/>
        <v>0</v>
      </c>
      <c r="P312" s="240">
        <f t="shared" si="119"/>
        <v>0</v>
      </c>
      <c r="Q312" s="240">
        <f t="shared" si="119"/>
        <v>0</v>
      </c>
      <c r="R312" s="240">
        <f t="shared" si="119"/>
        <v>0</v>
      </c>
      <c r="S312" s="328">
        <f t="shared" si="104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05"/>
        <v>0</v>
      </c>
      <c r="AF312" s="241">
        <f t="shared" si="106"/>
        <v>0</v>
      </c>
      <c r="AG312" s="241">
        <f t="shared" si="107"/>
        <v>0</v>
      </c>
      <c r="AH312" s="241">
        <f t="shared" si="108"/>
        <v>0</v>
      </c>
      <c r="AI312" s="241">
        <f t="shared" si="109"/>
        <v>0</v>
      </c>
      <c r="AJ312" s="241">
        <f t="shared" si="110"/>
        <v>0</v>
      </c>
      <c r="AK312" s="241">
        <f t="shared" si="111"/>
        <v>0</v>
      </c>
      <c r="AL312" s="173">
        <f t="shared" si="112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39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04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05"/>
        <v>0</v>
      </c>
      <c r="AF313" s="241">
        <f t="shared" si="106"/>
        <v>0</v>
      </c>
      <c r="AG313" s="241">
        <f t="shared" si="107"/>
        <v>0</v>
      </c>
      <c r="AH313" s="241">
        <f t="shared" si="108"/>
        <v>0</v>
      </c>
      <c r="AI313" s="241">
        <f t="shared" si="109"/>
        <v>0</v>
      </c>
      <c r="AJ313" s="241">
        <f t="shared" si="110"/>
        <v>0</v>
      </c>
      <c r="AK313" s="241">
        <f t="shared" si="111"/>
        <v>0</v>
      </c>
      <c r="AL313" s="173">
        <f t="shared" si="112"/>
        <v>0</v>
      </c>
    </row>
    <row r="314" spans="1:38" ht="24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39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04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05"/>
        <v>0</v>
      </c>
      <c r="AF314" s="241">
        <f t="shared" si="106"/>
        <v>0</v>
      </c>
      <c r="AG314" s="241">
        <f t="shared" si="107"/>
        <v>0</v>
      </c>
      <c r="AH314" s="241">
        <f t="shared" si="108"/>
        <v>0</v>
      </c>
      <c r="AI314" s="241">
        <f t="shared" si="109"/>
        <v>0</v>
      </c>
      <c r="AJ314" s="241">
        <f t="shared" si="110"/>
        <v>0</v>
      </c>
      <c r="AK314" s="241">
        <f t="shared" si="111"/>
        <v>0</v>
      </c>
      <c r="AL314" s="173">
        <f t="shared" si="112"/>
        <v>0</v>
      </c>
    </row>
    <row r="315" spans="1:38" ht="24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39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04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05"/>
        <v>0</v>
      </c>
      <c r="AF315" s="241">
        <f t="shared" si="106"/>
        <v>0</v>
      </c>
      <c r="AG315" s="241">
        <f t="shared" si="107"/>
        <v>0</v>
      </c>
      <c r="AH315" s="241">
        <f t="shared" si="108"/>
        <v>0</v>
      </c>
      <c r="AI315" s="241">
        <f t="shared" si="109"/>
        <v>0</v>
      </c>
      <c r="AJ315" s="241">
        <f t="shared" si="110"/>
        <v>0</v>
      </c>
      <c r="AK315" s="241">
        <f t="shared" si="111"/>
        <v>0</v>
      </c>
      <c r="AL315" s="173">
        <f t="shared" si="112"/>
        <v>0</v>
      </c>
    </row>
    <row r="316" spans="1:38" ht="24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39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ref="S316:S328" si="120">G316</f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ref="AE316:AE328" si="121">U316</f>
        <v>0</v>
      </c>
      <c r="AF316" s="241">
        <f t="shared" ref="AF316:AF328" si="122">X316-AE316</f>
        <v>0</v>
      </c>
      <c r="AG316" s="241">
        <f t="shared" ref="AG316:AG328" si="123">AA316-AF316-AE316</f>
        <v>0</v>
      </c>
      <c r="AH316" s="241">
        <f t="shared" ref="AH316:AH328" si="124">AD316-AG316-AF316-AE316</f>
        <v>0</v>
      </c>
      <c r="AI316" s="241">
        <f t="shared" ref="AI316:AI328" si="125">$AE316+$AF316</f>
        <v>0</v>
      </c>
      <c r="AJ316" s="241">
        <f t="shared" ref="AJ316:AJ328" si="126">$AG316+$AH316</f>
        <v>0</v>
      </c>
      <c r="AK316" s="241">
        <f t="shared" ref="AK316:AK328" si="127">$AI316+$AJ316</f>
        <v>0</v>
      </c>
      <c r="AL316" s="173">
        <f t="shared" ref="AL316:AL328" si="128">SUM(G316:R316)-AK316</f>
        <v>0</v>
      </c>
    </row>
    <row r="317" spans="1:38" ht="24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39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20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21"/>
        <v>0</v>
      </c>
      <c r="AF317" s="241">
        <f t="shared" si="122"/>
        <v>0</v>
      </c>
      <c r="AG317" s="241">
        <f t="shared" si="123"/>
        <v>0</v>
      </c>
      <c r="AH317" s="241">
        <f t="shared" si="124"/>
        <v>0</v>
      </c>
      <c r="AI317" s="241">
        <f t="shared" si="125"/>
        <v>0</v>
      </c>
      <c r="AJ317" s="241">
        <f t="shared" si="126"/>
        <v>0</v>
      </c>
      <c r="AK317" s="241">
        <f t="shared" si="127"/>
        <v>0</v>
      </c>
      <c r="AL317" s="173">
        <f t="shared" si="128"/>
        <v>0</v>
      </c>
    </row>
    <row r="318" spans="1:38" ht="24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39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20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21"/>
        <v>0</v>
      </c>
      <c r="AF318" s="241">
        <f t="shared" si="122"/>
        <v>0</v>
      </c>
      <c r="AG318" s="241">
        <f t="shared" si="123"/>
        <v>0</v>
      </c>
      <c r="AH318" s="241">
        <f t="shared" si="124"/>
        <v>0</v>
      </c>
      <c r="AI318" s="241">
        <f t="shared" si="125"/>
        <v>0</v>
      </c>
      <c r="AJ318" s="241">
        <f t="shared" si="126"/>
        <v>0</v>
      </c>
      <c r="AK318" s="241">
        <f t="shared" si="127"/>
        <v>0</v>
      </c>
      <c r="AL318" s="173">
        <f t="shared" si="128"/>
        <v>0</v>
      </c>
    </row>
    <row r="319" spans="1:38" ht="24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39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20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21"/>
        <v>0</v>
      </c>
      <c r="AF319" s="241">
        <f t="shared" si="122"/>
        <v>0</v>
      </c>
      <c r="AG319" s="241">
        <f t="shared" si="123"/>
        <v>0</v>
      </c>
      <c r="AH319" s="241">
        <f t="shared" si="124"/>
        <v>0</v>
      </c>
      <c r="AI319" s="241">
        <f t="shared" si="125"/>
        <v>0</v>
      </c>
      <c r="AJ319" s="241">
        <f t="shared" si="126"/>
        <v>0</v>
      </c>
      <c r="AK319" s="241">
        <f t="shared" si="127"/>
        <v>0</v>
      </c>
      <c r="AL319" s="173">
        <f t="shared" si="128"/>
        <v>0</v>
      </c>
    </row>
    <row r="320" spans="1:38" ht="24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39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20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21"/>
        <v>0</v>
      </c>
      <c r="AF320" s="241">
        <f t="shared" si="122"/>
        <v>0</v>
      </c>
      <c r="AG320" s="241">
        <f t="shared" si="123"/>
        <v>0</v>
      </c>
      <c r="AH320" s="241">
        <f t="shared" si="124"/>
        <v>0</v>
      </c>
      <c r="AI320" s="241">
        <f t="shared" si="125"/>
        <v>0</v>
      </c>
      <c r="AJ320" s="241">
        <f t="shared" si="126"/>
        <v>0</v>
      </c>
      <c r="AK320" s="241">
        <f t="shared" si="127"/>
        <v>0</v>
      </c>
      <c r="AL320" s="173">
        <f t="shared" si="128"/>
        <v>0</v>
      </c>
    </row>
    <row r="321" spans="1:38" ht="24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39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20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21"/>
        <v>0</v>
      </c>
      <c r="AF321" s="241">
        <f t="shared" si="122"/>
        <v>0</v>
      </c>
      <c r="AG321" s="241">
        <f t="shared" si="123"/>
        <v>0</v>
      </c>
      <c r="AH321" s="241">
        <f t="shared" si="124"/>
        <v>0</v>
      </c>
      <c r="AI321" s="241">
        <f t="shared" si="125"/>
        <v>0</v>
      </c>
      <c r="AJ321" s="241">
        <f t="shared" si="126"/>
        <v>0</v>
      </c>
      <c r="AK321" s="241">
        <f t="shared" si="127"/>
        <v>0</v>
      </c>
      <c r="AL321" s="173">
        <f t="shared" si="128"/>
        <v>0</v>
      </c>
    </row>
    <row r="322" spans="1:38" ht="24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39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20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21"/>
        <v>0</v>
      </c>
      <c r="AF322" s="241">
        <f t="shared" si="122"/>
        <v>0</v>
      </c>
      <c r="AG322" s="241">
        <f t="shared" si="123"/>
        <v>0</v>
      </c>
      <c r="AH322" s="241">
        <f t="shared" si="124"/>
        <v>0</v>
      </c>
      <c r="AI322" s="241">
        <f t="shared" si="125"/>
        <v>0</v>
      </c>
      <c r="AJ322" s="241">
        <f t="shared" si="126"/>
        <v>0</v>
      </c>
      <c r="AK322" s="241">
        <f t="shared" si="127"/>
        <v>0</v>
      </c>
      <c r="AL322" s="173">
        <f t="shared" si="128"/>
        <v>0</v>
      </c>
    </row>
    <row r="323" spans="1:38" ht="24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39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20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21"/>
        <v>0</v>
      </c>
      <c r="AF323" s="241">
        <f t="shared" si="122"/>
        <v>0</v>
      </c>
      <c r="AG323" s="241">
        <f t="shared" si="123"/>
        <v>0</v>
      </c>
      <c r="AH323" s="241">
        <f t="shared" si="124"/>
        <v>0</v>
      </c>
      <c r="AI323" s="241">
        <f t="shared" si="125"/>
        <v>0</v>
      </c>
      <c r="AJ323" s="241">
        <f t="shared" si="126"/>
        <v>0</v>
      </c>
      <c r="AK323" s="241">
        <f t="shared" si="127"/>
        <v>0</v>
      </c>
      <c r="AL323" s="173">
        <f t="shared" si="128"/>
        <v>0</v>
      </c>
    </row>
    <row r="324" spans="1:38" ht="24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39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20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21"/>
        <v>0</v>
      </c>
      <c r="AF324" s="241">
        <f t="shared" si="122"/>
        <v>0</v>
      </c>
      <c r="AG324" s="241">
        <f t="shared" si="123"/>
        <v>0</v>
      </c>
      <c r="AH324" s="241">
        <f t="shared" si="124"/>
        <v>0</v>
      </c>
      <c r="AI324" s="241">
        <f t="shared" si="125"/>
        <v>0</v>
      </c>
      <c r="AJ324" s="241">
        <f t="shared" si="126"/>
        <v>0</v>
      </c>
      <c r="AK324" s="241">
        <f t="shared" si="127"/>
        <v>0</v>
      </c>
      <c r="AL324" s="173">
        <f t="shared" si="128"/>
        <v>0</v>
      </c>
    </row>
    <row r="325" spans="1:38" ht="24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39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20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21"/>
        <v>0</v>
      </c>
      <c r="AF325" s="241">
        <f t="shared" si="122"/>
        <v>0</v>
      </c>
      <c r="AG325" s="241">
        <f t="shared" si="123"/>
        <v>0</v>
      </c>
      <c r="AH325" s="241">
        <f t="shared" si="124"/>
        <v>0</v>
      </c>
      <c r="AI325" s="241">
        <f t="shared" si="125"/>
        <v>0</v>
      </c>
      <c r="AJ325" s="241">
        <f t="shared" si="126"/>
        <v>0</v>
      </c>
      <c r="AK325" s="241">
        <f t="shared" si="127"/>
        <v>0</v>
      </c>
      <c r="AL325" s="173">
        <f t="shared" si="128"/>
        <v>0</v>
      </c>
    </row>
    <row r="326" spans="1:38" ht="24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39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20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21"/>
        <v>0</v>
      </c>
      <c r="AF326" s="241">
        <f t="shared" si="122"/>
        <v>0</v>
      </c>
      <c r="AG326" s="241">
        <f t="shared" si="123"/>
        <v>0</v>
      </c>
      <c r="AH326" s="241">
        <f t="shared" si="124"/>
        <v>0</v>
      </c>
      <c r="AI326" s="241">
        <f t="shared" si="125"/>
        <v>0</v>
      </c>
      <c r="AJ326" s="241">
        <f t="shared" si="126"/>
        <v>0</v>
      </c>
      <c r="AK326" s="241">
        <f t="shared" si="127"/>
        <v>0</v>
      </c>
      <c r="AL326" s="173">
        <f t="shared" si="128"/>
        <v>0</v>
      </c>
    </row>
    <row r="327" spans="1:38" ht="24" customHeight="1">
      <c r="A327" s="166"/>
      <c r="B327" s="444" t="s">
        <v>439</v>
      </c>
      <c r="C327" s="154" t="s">
        <v>440</v>
      </c>
      <c r="D327" s="145"/>
      <c r="E327" s="145"/>
      <c r="F327" s="145"/>
      <c r="G327" s="333">
        <f t="shared" ref="G327:R327" si="129">SUM(G251:G326)</f>
        <v>0</v>
      </c>
      <c r="H327" s="337">
        <f t="shared" si="129"/>
        <v>0</v>
      </c>
      <c r="I327" s="337">
        <f t="shared" si="129"/>
        <v>0</v>
      </c>
      <c r="J327" s="337">
        <f t="shared" si="129"/>
        <v>0</v>
      </c>
      <c r="K327" s="337">
        <f t="shared" si="129"/>
        <v>0</v>
      </c>
      <c r="L327" s="337">
        <f t="shared" si="129"/>
        <v>0</v>
      </c>
      <c r="M327" s="337">
        <f t="shared" si="129"/>
        <v>0</v>
      </c>
      <c r="N327" s="337">
        <f t="shared" si="129"/>
        <v>0</v>
      </c>
      <c r="O327" s="337">
        <f t="shared" si="129"/>
        <v>0</v>
      </c>
      <c r="P327" s="337">
        <f t="shared" si="129"/>
        <v>0</v>
      </c>
      <c r="Q327" s="337">
        <f t="shared" si="129"/>
        <v>0</v>
      </c>
      <c r="R327" s="337">
        <f t="shared" si="129"/>
        <v>0</v>
      </c>
      <c r="S327" s="334">
        <f t="shared" si="120"/>
        <v>0</v>
      </c>
      <c r="T327" s="335">
        <f>SUM($G327:H327)</f>
        <v>0</v>
      </c>
      <c r="U327" s="335">
        <f>SUM($G327:I327)</f>
        <v>0</v>
      </c>
      <c r="V327" s="335">
        <f>SUM($G327:J327)</f>
        <v>0</v>
      </c>
      <c r="W327" s="335">
        <f>SUM($G327:K327)</f>
        <v>0</v>
      </c>
      <c r="X327" s="335">
        <f>SUM($G327:L327)</f>
        <v>0</v>
      </c>
      <c r="Y327" s="335">
        <f>SUM($G327:M327)</f>
        <v>0</v>
      </c>
      <c r="Z327" s="335">
        <f>SUM($G327:N327)</f>
        <v>0</v>
      </c>
      <c r="AA327" s="335">
        <f>SUM($G327:O327)</f>
        <v>0</v>
      </c>
      <c r="AB327" s="335">
        <f>SUM($G327:P327)</f>
        <v>0</v>
      </c>
      <c r="AC327" s="335">
        <f>SUM($G327:Q327)</f>
        <v>0</v>
      </c>
      <c r="AD327" s="336">
        <f>SUM($G327:R327)</f>
        <v>0</v>
      </c>
      <c r="AE327" s="260">
        <f t="shared" si="121"/>
        <v>0</v>
      </c>
      <c r="AF327" s="260">
        <f t="shared" si="122"/>
        <v>0</v>
      </c>
      <c r="AG327" s="260">
        <f t="shared" si="123"/>
        <v>0</v>
      </c>
      <c r="AH327" s="260">
        <f t="shared" si="124"/>
        <v>0</v>
      </c>
      <c r="AI327" s="260">
        <f t="shared" si="125"/>
        <v>0</v>
      </c>
      <c r="AJ327" s="260">
        <f t="shared" si="126"/>
        <v>0</v>
      </c>
      <c r="AK327" s="260">
        <f t="shared" si="127"/>
        <v>0</v>
      </c>
      <c r="AL327" s="173">
        <f t="shared" si="128"/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3">
        <f t="shared" ref="G328:R328" si="130">G217-G327</f>
        <v>-12.062189999999999</v>
      </c>
      <c r="H328" s="337">
        <f t="shared" si="130"/>
        <v>-12.03356</v>
      </c>
      <c r="I328" s="337">
        <f t="shared" si="130"/>
        <v>-13.377110000000002</v>
      </c>
      <c r="J328" s="337">
        <f t="shared" si="130"/>
        <v>-11.92539</v>
      </c>
      <c r="K328" s="337">
        <f t="shared" si="130"/>
        <v>-13.058159999999999</v>
      </c>
      <c r="L328" s="337">
        <f t="shared" si="130"/>
        <v>-13.439120000000001</v>
      </c>
      <c r="M328" s="337">
        <f t="shared" si="130"/>
        <v>-12.082460000000001</v>
      </c>
      <c r="N328" s="337">
        <f t="shared" si="130"/>
        <v>-12.75896</v>
      </c>
      <c r="O328" s="337">
        <f t="shared" si="130"/>
        <v>-6.7742700000000013</v>
      </c>
      <c r="P328" s="337">
        <f t="shared" si="130"/>
        <v>-16.473680000000002</v>
      </c>
      <c r="Q328" s="337">
        <f t="shared" si="130"/>
        <v>-11.943989999999999</v>
      </c>
      <c r="R328" s="337">
        <f t="shared" si="130"/>
        <v>-18.428540000000002</v>
      </c>
      <c r="S328" s="334">
        <f t="shared" si="120"/>
        <v>-12.062189999999999</v>
      </c>
      <c r="T328" s="335">
        <f>SUM($G328:H328)</f>
        <v>-24.095749999999999</v>
      </c>
      <c r="U328" s="335">
        <f>SUM($G328:I328)</f>
        <v>-37.472859999999997</v>
      </c>
      <c r="V328" s="335">
        <f>SUM($G328:J328)</f>
        <v>-49.398249999999997</v>
      </c>
      <c r="W328" s="335">
        <f>SUM($G328:K328)</f>
        <v>-62.456409999999998</v>
      </c>
      <c r="X328" s="335">
        <f>SUM($G328:L328)</f>
        <v>-75.895529999999994</v>
      </c>
      <c r="Y328" s="335">
        <f>SUM($G328:M328)</f>
        <v>-87.977989999999991</v>
      </c>
      <c r="Z328" s="335">
        <f>SUM($G328:N328)</f>
        <v>-100.73694999999999</v>
      </c>
      <c r="AA328" s="335">
        <f>SUM($G328:O328)</f>
        <v>-107.51121999999999</v>
      </c>
      <c r="AB328" s="335">
        <f>SUM($G328:P328)</f>
        <v>-123.9849</v>
      </c>
      <c r="AC328" s="335">
        <f>SUM($G328:Q328)</f>
        <v>-135.92889</v>
      </c>
      <c r="AD328" s="336">
        <f>SUM($G328:R328)</f>
        <v>-154.35742999999999</v>
      </c>
      <c r="AE328" s="260">
        <f t="shared" si="121"/>
        <v>-37.472859999999997</v>
      </c>
      <c r="AF328" s="260">
        <f t="shared" si="122"/>
        <v>-38.422669999999997</v>
      </c>
      <c r="AG328" s="260">
        <f t="shared" si="123"/>
        <v>-31.615690000000001</v>
      </c>
      <c r="AH328" s="260">
        <f t="shared" si="124"/>
        <v>-46.846209999999999</v>
      </c>
      <c r="AI328" s="260">
        <f t="shared" si="125"/>
        <v>-75.895529999999994</v>
      </c>
      <c r="AJ328" s="260">
        <f t="shared" si="126"/>
        <v>-78.4619</v>
      </c>
      <c r="AK328" s="260">
        <f t="shared" si="127"/>
        <v>-154.35742999999999</v>
      </c>
      <c r="AL328" s="173">
        <f t="shared" si="128"/>
        <v>0</v>
      </c>
    </row>
    <row r="330" spans="1:38" s="339" customFormat="1" ht="24.75" customHeight="1">
      <c r="A330" s="326"/>
      <c r="B330" s="338"/>
      <c r="C330" s="234" t="s">
        <v>442</v>
      </c>
      <c r="D330" s="235"/>
      <c r="E330" s="235"/>
      <c r="F330" s="235"/>
      <c r="G330" s="173">
        <f t="shared" ref="G330:AK330" si="131">G137-G41</f>
        <v>0</v>
      </c>
      <c r="H330" s="173">
        <f t="shared" si="131"/>
        <v>0</v>
      </c>
      <c r="I330" s="173">
        <f t="shared" si="131"/>
        <v>0</v>
      </c>
      <c r="J330" s="173">
        <f t="shared" si="131"/>
        <v>0</v>
      </c>
      <c r="K330" s="173">
        <f t="shared" si="131"/>
        <v>0</v>
      </c>
      <c r="L330" s="173">
        <f t="shared" si="131"/>
        <v>0</v>
      </c>
      <c r="M330" s="173">
        <f t="shared" si="131"/>
        <v>0</v>
      </c>
      <c r="N330" s="173">
        <f t="shared" si="131"/>
        <v>0</v>
      </c>
      <c r="O330" s="173">
        <f t="shared" si="131"/>
        <v>0</v>
      </c>
      <c r="P330" s="173">
        <f t="shared" si="131"/>
        <v>0</v>
      </c>
      <c r="Q330" s="173">
        <f t="shared" si="131"/>
        <v>0</v>
      </c>
      <c r="R330" s="173">
        <f t="shared" si="131"/>
        <v>0</v>
      </c>
      <c r="S330" s="173">
        <f t="shared" si="131"/>
        <v>0</v>
      </c>
      <c r="T330" s="173">
        <f t="shared" si="131"/>
        <v>0</v>
      </c>
      <c r="U330" s="173">
        <f t="shared" si="131"/>
        <v>0</v>
      </c>
      <c r="V330" s="173">
        <f t="shared" si="131"/>
        <v>0</v>
      </c>
      <c r="W330" s="173">
        <f t="shared" si="131"/>
        <v>0</v>
      </c>
      <c r="X330" s="173">
        <f t="shared" si="131"/>
        <v>0</v>
      </c>
      <c r="Y330" s="173">
        <f t="shared" si="131"/>
        <v>0</v>
      </c>
      <c r="Z330" s="173">
        <f t="shared" si="131"/>
        <v>0</v>
      </c>
      <c r="AA330" s="173">
        <f t="shared" si="131"/>
        <v>0</v>
      </c>
      <c r="AB330" s="173">
        <f t="shared" si="131"/>
        <v>0</v>
      </c>
      <c r="AC330" s="173">
        <f t="shared" si="131"/>
        <v>0</v>
      </c>
      <c r="AD330" s="173">
        <f t="shared" si="131"/>
        <v>0</v>
      </c>
      <c r="AE330" s="173">
        <f t="shared" si="131"/>
        <v>0</v>
      </c>
      <c r="AF330" s="173">
        <f t="shared" si="131"/>
        <v>0</v>
      </c>
      <c r="AG330" s="173">
        <f t="shared" si="131"/>
        <v>0</v>
      </c>
      <c r="AH330" s="173">
        <f t="shared" si="131"/>
        <v>0</v>
      </c>
      <c r="AI330" s="173">
        <f t="shared" si="131"/>
        <v>0</v>
      </c>
      <c r="AJ330" s="173">
        <f t="shared" si="131"/>
        <v>0</v>
      </c>
      <c r="AK330" s="173">
        <f t="shared" si="131"/>
        <v>0</v>
      </c>
    </row>
    <row r="331" spans="1:38" s="339" customFormat="1" ht="24.75" customHeight="1">
      <c r="A331" s="326"/>
      <c r="B331" s="338"/>
      <c r="C331" s="234" t="s">
        <v>443</v>
      </c>
      <c r="D331" s="235"/>
      <c r="E331" s="235"/>
      <c r="F331" s="235"/>
      <c r="G331" s="237">
        <f t="shared" ref="G331:AK331" si="132">G217-G35</f>
        <v>0</v>
      </c>
      <c r="H331" s="237">
        <f t="shared" si="132"/>
        <v>0</v>
      </c>
      <c r="I331" s="237">
        <f t="shared" si="132"/>
        <v>0</v>
      </c>
      <c r="J331" s="237">
        <f t="shared" si="132"/>
        <v>0</v>
      </c>
      <c r="K331" s="237">
        <f t="shared" si="132"/>
        <v>0</v>
      </c>
      <c r="L331" s="237">
        <f t="shared" si="132"/>
        <v>0</v>
      </c>
      <c r="M331" s="237">
        <f t="shared" si="132"/>
        <v>0</v>
      </c>
      <c r="N331" s="237">
        <f t="shared" si="132"/>
        <v>0</v>
      </c>
      <c r="O331" s="237">
        <f t="shared" si="132"/>
        <v>0</v>
      </c>
      <c r="P331" s="237">
        <f t="shared" si="132"/>
        <v>0</v>
      </c>
      <c r="Q331" s="237">
        <f t="shared" si="132"/>
        <v>0</v>
      </c>
      <c r="R331" s="237">
        <f t="shared" si="132"/>
        <v>0</v>
      </c>
      <c r="S331" s="173">
        <f t="shared" si="132"/>
        <v>0</v>
      </c>
      <c r="T331" s="173">
        <f t="shared" si="132"/>
        <v>0</v>
      </c>
      <c r="U331" s="173">
        <f t="shared" si="132"/>
        <v>0</v>
      </c>
      <c r="V331" s="173">
        <f t="shared" si="132"/>
        <v>0</v>
      </c>
      <c r="W331" s="173">
        <f t="shared" si="132"/>
        <v>0</v>
      </c>
      <c r="X331" s="173">
        <f t="shared" si="132"/>
        <v>0</v>
      </c>
      <c r="Y331" s="173">
        <f t="shared" si="132"/>
        <v>0</v>
      </c>
      <c r="Z331" s="173">
        <f t="shared" si="132"/>
        <v>0</v>
      </c>
      <c r="AA331" s="173">
        <f t="shared" si="132"/>
        <v>0</v>
      </c>
      <c r="AB331" s="173">
        <f t="shared" si="132"/>
        <v>0</v>
      </c>
      <c r="AC331" s="173">
        <f t="shared" si="132"/>
        <v>0</v>
      </c>
      <c r="AD331" s="173">
        <f t="shared" si="132"/>
        <v>0</v>
      </c>
      <c r="AE331" s="173">
        <f t="shared" si="132"/>
        <v>0</v>
      </c>
      <c r="AF331" s="173">
        <f t="shared" si="132"/>
        <v>0</v>
      </c>
      <c r="AG331" s="173">
        <f t="shared" si="132"/>
        <v>0</v>
      </c>
      <c r="AH331" s="173">
        <f t="shared" si="132"/>
        <v>0</v>
      </c>
      <c r="AI331" s="173">
        <f t="shared" si="132"/>
        <v>0</v>
      </c>
      <c r="AJ331" s="173">
        <f t="shared" si="132"/>
        <v>0</v>
      </c>
      <c r="AK331" s="173">
        <f t="shared" si="132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AL331"/>
  <sheetViews>
    <sheetView showGridLines="0" showZeros="0" zoomScale="70" zoomScaleNormal="70" workbookViewId="0">
      <pane xSplit="6" ySplit="5" topLeftCell="G10" activePane="bottomRight" state="frozen"/>
      <selection pane="bottomRight" activeCell="G23" sqref="G23"/>
      <selection pane="bottomLeft" activeCell="N9" sqref="N9"/>
      <selection pane="topRight" activeCell="N9" sqref="N9"/>
    </sheetView>
  </sheetViews>
  <sheetFormatPr defaultColWidth="8.125" defaultRowHeight="24.75" customHeight="1" outlineLevelRow="1" outlineLevelCol="1"/>
  <cols>
    <col min="1" max="1" width="6.75" style="326" hidden="1" customWidth="1"/>
    <col min="2" max="2" width="7.37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445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0</v>
      </c>
      <c r="H6" s="240">
        <v>0</v>
      </c>
      <c r="I6" s="240">
        <v>0</v>
      </c>
      <c r="J6" s="240">
        <v>0</v>
      </c>
      <c r="K6" s="240">
        <v>0</v>
      </c>
      <c r="L6" s="240">
        <v>0</v>
      </c>
      <c r="M6" s="240">
        <v>0</v>
      </c>
      <c r="N6" s="240">
        <v>0</v>
      </c>
      <c r="O6" s="240">
        <v>0</v>
      </c>
      <c r="P6" s="240">
        <v>0</v>
      </c>
      <c r="Q6" s="240">
        <v>0</v>
      </c>
      <c r="R6" s="240">
        <v>0</v>
      </c>
      <c r="S6" s="169">
        <f>G6</f>
        <v>0</v>
      </c>
      <c r="T6" s="170">
        <f>SUM($G6:H6)</f>
        <v>0</v>
      </c>
      <c r="U6" s="170">
        <f>SUM($G6:I6)</f>
        <v>0</v>
      </c>
      <c r="V6" s="170">
        <f>SUM($G6:J6)</f>
        <v>0</v>
      </c>
      <c r="W6" s="170">
        <f>SUM($G6:K6)</f>
        <v>0</v>
      </c>
      <c r="X6" s="170">
        <f>SUM($G6:L6)</f>
        <v>0</v>
      </c>
      <c r="Y6" s="170">
        <f>SUM($G6:M6)</f>
        <v>0</v>
      </c>
      <c r="Z6" s="170">
        <f>SUM($G6:N6)</f>
        <v>0</v>
      </c>
      <c r="AA6" s="170">
        <f>SUM($G6:O6)</f>
        <v>0</v>
      </c>
      <c r="AB6" s="170">
        <f>SUM($G6:P6)</f>
        <v>0</v>
      </c>
      <c r="AC6" s="170">
        <f>SUM($G6:Q6)</f>
        <v>0</v>
      </c>
      <c r="AD6" s="171">
        <f>SUM($G6:R6)</f>
        <v>0</v>
      </c>
      <c r="AE6" s="241">
        <f t="shared" ref="AE6:AE10" si="0">U6</f>
        <v>0</v>
      </c>
      <c r="AF6" s="241">
        <f t="shared" ref="AF6:AF10" si="1">X6-AE6</f>
        <v>0</v>
      </c>
      <c r="AG6" s="241">
        <f t="shared" ref="AG6:AG10" si="2">AA6-AF6-AE6</f>
        <v>0</v>
      </c>
      <c r="AH6" s="241">
        <f t="shared" ref="AH6:AH10" si="3">AD6-AG6-AF6-AE6</f>
        <v>0</v>
      </c>
      <c r="AI6" s="241">
        <f t="shared" ref="AI6:AI10" si="4">$AE6+$AF6</f>
        <v>0</v>
      </c>
      <c r="AJ6" s="241">
        <f t="shared" ref="AJ6:AJ10" si="5">$AG6+$AH6</f>
        <v>0</v>
      </c>
      <c r="AK6" s="241">
        <f t="shared" ref="AK6:AK10" si="6">$AI6+$AJ6</f>
        <v>0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 t="shared" si="0"/>
        <v>0</v>
      </c>
      <c r="AF7" s="241">
        <f t="shared" si="1"/>
        <v>0</v>
      </c>
      <c r="AG7" s="241">
        <f t="shared" si="2"/>
        <v>0</v>
      </c>
      <c r="AH7" s="241">
        <f t="shared" si="3"/>
        <v>0</v>
      </c>
      <c r="AI7" s="241">
        <f t="shared" si="4"/>
        <v>0</v>
      </c>
      <c r="AJ7" s="241">
        <f t="shared" si="5"/>
        <v>0</v>
      </c>
      <c r="AK7" s="241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 t="shared" si="0"/>
        <v>0</v>
      </c>
      <c r="AF8" s="241">
        <f t="shared" si="1"/>
        <v>0</v>
      </c>
      <c r="AG8" s="241">
        <f t="shared" si="2"/>
        <v>0</v>
      </c>
      <c r="AH8" s="241">
        <f t="shared" si="3"/>
        <v>0</v>
      </c>
      <c r="AI8" s="241">
        <f t="shared" si="4"/>
        <v>0</v>
      </c>
      <c r="AJ8" s="241">
        <f t="shared" si="5"/>
        <v>0</v>
      </c>
      <c r="AK8" s="241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 t="shared" si="0"/>
        <v>0</v>
      </c>
      <c r="AF9" s="241">
        <f t="shared" si="1"/>
        <v>0</v>
      </c>
      <c r="AG9" s="241">
        <f t="shared" si="2"/>
        <v>0</v>
      </c>
      <c r="AH9" s="241">
        <f t="shared" si="3"/>
        <v>0</v>
      </c>
      <c r="AI9" s="241">
        <f t="shared" si="4"/>
        <v>0</v>
      </c>
      <c r="AJ9" s="241">
        <f t="shared" si="5"/>
        <v>0</v>
      </c>
      <c r="AK9" s="241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 t="shared" si="0"/>
        <v>0</v>
      </c>
      <c r="AF10" s="244">
        <f t="shared" si="1"/>
        <v>0</v>
      </c>
      <c r="AG10" s="244">
        <f t="shared" si="2"/>
        <v>0</v>
      </c>
      <c r="AH10" s="244">
        <f t="shared" si="3"/>
        <v>0</v>
      </c>
      <c r="AI10" s="244">
        <f t="shared" si="4"/>
        <v>0</v>
      </c>
      <c r="AJ10" s="244">
        <f t="shared" si="5"/>
        <v>0</v>
      </c>
      <c r="AK10" s="244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>SUM(G6:G10)</f>
        <v>0</v>
      </c>
      <c r="H11" s="240">
        <f t="shared" ref="H11:R11" si="9">SUM(H6:H10)</f>
        <v>0</v>
      </c>
      <c r="I11" s="240">
        <f t="shared" si="9"/>
        <v>0</v>
      </c>
      <c r="J11" s="240">
        <f t="shared" si="9"/>
        <v>0</v>
      </c>
      <c r="K11" s="240">
        <f t="shared" si="9"/>
        <v>0</v>
      </c>
      <c r="L11" s="240">
        <f t="shared" si="9"/>
        <v>0</v>
      </c>
      <c r="M11" s="240">
        <f t="shared" si="9"/>
        <v>0</v>
      </c>
      <c r="N11" s="240">
        <f t="shared" si="9"/>
        <v>0</v>
      </c>
      <c r="O11" s="240">
        <f t="shared" si="9"/>
        <v>0</v>
      </c>
      <c r="P11" s="240">
        <f t="shared" si="9"/>
        <v>0</v>
      </c>
      <c r="Q11" s="240">
        <f t="shared" si="9"/>
        <v>0</v>
      </c>
      <c r="R11" s="240">
        <f t="shared" si="9"/>
        <v>0</v>
      </c>
      <c r="S11" s="169">
        <f>SUM(S6:S10)</f>
        <v>0</v>
      </c>
      <c r="T11" s="170">
        <f t="shared" ref="T11:AK11" si="10">SUM(T6:T10)</f>
        <v>0</v>
      </c>
      <c r="U11" s="170">
        <f t="shared" si="10"/>
        <v>0</v>
      </c>
      <c r="V11" s="170">
        <f t="shared" si="10"/>
        <v>0</v>
      </c>
      <c r="W11" s="170">
        <f t="shared" si="10"/>
        <v>0</v>
      </c>
      <c r="X11" s="170">
        <f t="shared" si="10"/>
        <v>0</v>
      </c>
      <c r="Y11" s="170">
        <f t="shared" si="10"/>
        <v>0</v>
      </c>
      <c r="Z11" s="170">
        <f t="shared" si="10"/>
        <v>0</v>
      </c>
      <c r="AA11" s="170">
        <f t="shared" si="10"/>
        <v>0</v>
      </c>
      <c r="AB11" s="170">
        <f t="shared" si="10"/>
        <v>0</v>
      </c>
      <c r="AC11" s="170">
        <f t="shared" si="10"/>
        <v>0</v>
      </c>
      <c r="AD11" s="171">
        <f t="shared" si="10"/>
        <v>0</v>
      </c>
      <c r="AE11" s="241">
        <f t="shared" si="10"/>
        <v>0</v>
      </c>
      <c r="AF11" s="241">
        <f t="shared" si="10"/>
        <v>0</v>
      </c>
      <c r="AG11" s="241">
        <f t="shared" si="10"/>
        <v>0</v>
      </c>
      <c r="AH11" s="241">
        <f t="shared" si="10"/>
        <v>0</v>
      </c>
      <c r="AI11" s="241">
        <f t="shared" si="10"/>
        <v>0</v>
      </c>
      <c r="AJ11" s="241">
        <f t="shared" si="10"/>
        <v>0</v>
      </c>
      <c r="AK11" s="241">
        <f t="shared" si="10"/>
        <v>0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176">
        <f>G12</f>
        <v>0</v>
      </c>
      <c r="T12" s="177">
        <f>SUM($G12:H12)</f>
        <v>0</v>
      </c>
      <c r="U12" s="177">
        <f>SUM($G12:I12)</f>
        <v>0</v>
      </c>
      <c r="V12" s="177">
        <f>SUM($G12:J12)</f>
        <v>0</v>
      </c>
      <c r="W12" s="177">
        <f>SUM($G12:K12)</f>
        <v>0</v>
      </c>
      <c r="X12" s="177">
        <f>SUM($G12:L12)</f>
        <v>0</v>
      </c>
      <c r="Y12" s="177">
        <f>SUM($G12:M12)</f>
        <v>0</v>
      </c>
      <c r="Z12" s="177">
        <f>SUM($G12:N12)</f>
        <v>0</v>
      </c>
      <c r="AA12" s="177">
        <f>SUM($G12:O12)</f>
        <v>0</v>
      </c>
      <c r="AB12" s="177">
        <f>SUM($G12:P12)</f>
        <v>0</v>
      </c>
      <c r="AC12" s="177">
        <f>SUM($G12:Q12)</f>
        <v>0</v>
      </c>
      <c r="AD12" s="178">
        <f>SUM($G12:R12)</f>
        <v>0</v>
      </c>
      <c r="AE12" s="244">
        <f>U12</f>
        <v>0</v>
      </c>
      <c r="AF12" s="244">
        <f>X12-AE12</f>
        <v>0</v>
      </c>
      <c r="AG12" s="244">
        <f>AA12-AF12-AE12</f>
        <v>0</v>
      </c>
      <c r="AH12" s="244">
        <f>AD12-AG12-AF12-AE12</f>
        <v>0</v>
      </c>
      <c r="AI12" s="244">
        <f>$AE12+$AF12</f>
        <v>0</v>
      </c>
      <c r="AJ12" s="244">
        <f>$AG12+$AH12</f>
        <v>0</v>
      </c>
      <c r="AK12" s="244">
        <f>$AI12+$AJ12</f>
        <v>0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11">SUM(G11:G12)</f>
        <v>0</v>
      </c>
      <c r="H13" s="240">
        <f t="shared" si="11"/>
        <v>0</v>
      </c>
      <c r="I13" s="240">
        <f t="shared" si="11"/>
        <v>0</v>
      </c>
      <c r="J13" s="240">
        <f t="shared" si="11"/>
        <v>0</v>
      </c>
      <c r="K13" s="240">
        <f t="shared" si="11"/>
        <v>0</v>
      </c>
      <c r="L13" s="240">
        <f t="shared" si="11"/>
        <v>0</v>
      </c>
      <c r="M13" s="240">
        <f t="shared" si="11"/>
        <v>0</v>
      </c>
      <c r="N13" s="240">
        <f t="shared" si="11"/>
        <v>0</v>
      </c>
      <c r="O13" s="240">
        <f t="shared" si="11"/>
        <v>0</v>
      </c>
      <c r="P13" s="240">
        <f t="shared" si="11"/>
        <v>0</v>
      </c>
      <c r="Q13" s="240">
        <f t="shared" si="11"/>
        <v>0</v>
      </c>
      <c r="R13" s="240">
        <f t="shared" si="11"/>
        <v>0</v>
      </c>
      <c r="S13" s="169">
        <f t="shared" si="11"/>
        <v>0</v>
      </c>
      <c r="T13" s="170">
        <f t="shared" si="11"/>
        <v>0</v>
      </c>
      <c r="U13" s="170">
        <f t="shared" si="11"/>
        <v>0</v>
      </c>
      <c r="V13" s="170">
        <f t="shared" si="11"/>
        <v>0</v>
      </c>
      <c r="W13" s="170">
        <f t="shared" si="11"/>
        <v>0</v>
      </c>
      <c r="X13" s="170">
        <f t="shared" si="11"/>
        <v>0</v>
      </c>
      <c r="Y13" s="170">
        <f t="shared" si="11"/>
        <v>0</v>
      </c>
      <c r="Z13" s="170">
        <f t="shared" si="11"/>
        <v>0</v>
      </c>
      <c r="AA13" s="170">
        <f t="shared" si="11"/>
        <v>0</v>
      </c>
      <c r="AB13" s="170">
        <f t="shared" si="11"/>
        <v>0</v>
      </c>
      <c r="AC13" s="170">
        <f t="shared" si="11"/>
        <v>0</v>
      </c>
      <c r="AD13" s="171">
        <f t="shared" si="11"/>
        <v>0</v>
      </c>
      <c r="AE13" s="241">
        <f t="shared" si="11"/>
        <v>0</v>
      </c>
      <c r="AF13" s="241">
        <f t="shared" si="11"/>
        <v>0</v>
      </c>
      <c r="AG13" s="241">
        <f t="shared" si="11"/>
        <v>0</v>
      </c>
      <c r="AH13" s="241">
        <f t="shared" si="11"/>
        <v>0</v>
      </c>
      <c r="AI13" s="241">
        <f t="shared" si="11"/>
        <v>0</v>
      </c>
      <c r="AJ13" s="241">
        <f t="shared" si="11"/>
        <v>0</v>
      </c>
      <c r="AK13" s="241">
        <f t="shared" si="11"/>
        <v>0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0</v>
      </c>
      <c r="M14" s="243">
        <v>0</v>
      </c>
      <c r="N14" s="243">
        <v>0</v>
      </c>
      <c r="O14" s="243">
        <v>0</v>
      </c>
      <c r="P14" s="243">
        <v>0</v>
      </c>
      <c r="Q14" s="243">
        <v>0</v>
      </c>
      <c r="R14" s="243">
        <v>0</v>
      </c>
      <c r="S14" s="176">
        <f>G14</f>
        <v>0</v>
      </c>
      <c r="T14" s="177">
        <f>SUM($G14:H14)</f>
        <v>0</v>
      </c>
      <c r="U14" s="177">
        <f>SUM($G14:I14)</f>
        <v>0</v>
      </c>
      <c r="V14" s="177">
        <f>SUM($G14:J14)</f>
        <v>0</v>
      </c>
      <c r="W14" s="177">
        <f>SUM($G14:K14)</f>
        <v>0</v>
      </c>
      <c r="X14" s="177">
        <f>SUM($G14:L14)</f>
        <v>0</v>
      </c>
      <c r="Y14" s="177">
        <f>SUM($G14:M14)</f>
        <v>0</v>
      </c>
      <c r="Z14" s="177">
        <f>SUM($G14:N14)</f>
        <v>0</v>
      </c>
      <c r="AA14" s="177">
        <f>SUM($G14:O14)</f>
        <v>0</v>
      </c>
      <c r="AB14" s="177">
        <f>SUM($G14:P14)</f>
        <v>0</v>
      </c>
      <c r="AC14" s="177">
        <f>SUM($G14:Q14)</f>
        <v>0</v>
      </c>
      <c r="AD14" s="178">
        <f>SUM($G14:R14)</f>
        <v>0</v>
      </c>
      <c r="AE14" s="244">
        <f>U14</f>
        <v>0</v>
      </c>
      <c r="AF14" s="244">
        <f>X14-AE14</f>
        <v>0</v>
      </c>
      <c r="AG14" s="244">
        <f>AA14-AF14-AE14</f>
        <v>0</v>
      </c>
      <c r="AH14" s="244">
        <f>AD14-AG14-AF14-AE14</f>
        <v>0</v>
      </c>
      <c r="AI14" s="244">
        <f>$AE14+$AF14</f>
        <v>0</v>
      </c>
      <c r="AJ14" s="244">
        <f>$AG14+$AH14</f>
        <v>0</v>
      </c>
      <c r="AK14" s="244">
        <f>$AI14+$AJ14</f>
        <v>0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12">SUM(G13:G14)</f>
        <v>0</v>
      </c>
      <c r="H15" s="240">
        <f t="shared" si="12"/>
        <v>0</v>
      </c>
      <c r="I15" s="240">
        <f t="shared" si="12"/>
        <v>0</v>
      </c>
      <c r="J15" s="240">
        <f t="shared" si="12"/>
        <v>0</v>
      </c>
      <c r="K15" s="240">
        <f t="shared" si="12"/>
        <v>0</v>
      </c>
      <c r="L15" s="240">
        <f t="shared" si="12"/>
        <v>0</v>
      </c>
      <c r="M15" s="240">
        <f t="shared" si="12"/>
        <v>0</v>
      </c>
      <c r="N15" s="240">
        <f t="shared" si="12"/>
        <v>0</v>
      </c>
      <c r="O15" s="240">
        <f t="shared" si="12"/>
        <v>0</v>
      </c>
      <c r="P15" s="240">
        <f t="shared" si="12"/>
        <v>0</v>
      </c>
      <c r="Q15" s="240">
        <f t="shared" si="12"/>
        <v>0</v>
      </c>
      <c r="R15" s="240">
        <f t="shared" si="12"/>
        <v>0</v>
      </c>
      <c r="S15" s="169">
        <f t="shared" si="12"/>
        <v>0</v>
      </c>
      <c r="T15" s="170">
        <f t="shared" si="12"/>
        <v>0</v>
      </c>
      <c r="U15" s="170">
        <f t="shared" si="12"/>
        <v>0</v>
      </c>
      <c r="V15" s="170">
        <f t="shared" si="12"/>
        <v>0</v>
      </c>
      <c r="W15" s="170">
        <f t="shared" si="12"/>
        <v>0</v>
      </c>
      <c r="X15" s="170">
        <f t="shared" si="12"/>
        <v>0</v>
      </c>
      <c r="Y15" s="170">
        <f t="shared" si="12"/>
        <v>0</v>
      </c>
      <c r="Z15" s="170">
        <f t="shared" si="12"/>
        <v>0</v>
      </c>
      <c r="AA15" s="170">
        <f t="shared" si="12"/>
        <v>0</v>
      </c>
      <c r="AB15" s="170">
        <f t="shared" si="12"/>
        <v>0</v>
      </c>
      <c r="AC15" s="170">
        <f t="shared" si="12"/>
        <v>0</v>
      </c>
      <c r="AD15" s="171">
        <f t="shared" si="12"/>
        <v>0</v>
      </c>
      <c r="AE15" s="241">
        <f t="shared" si="12"/>
        <v>0</v>
      </c>
      <c r="AF15" s="241">
        <f t="shared" si="12"/>
        <v>0</v>
      </c>
      <c r="AG15" s="241">
        <f t="shared" si="12"/>
        <v>0</v>
      </c>
      <c r="AH15" s="241">
        <f t="shared" si="12"/>
        <v>0</v>
      </c>
      <c r="AI15" s="241">
        <f t="shared" si="12"/>
        <v>0</v>
      </c>
      <c r="AJ15" s="241">
        <f t="shared" si="12"/>
        <v>0</v>
      </c>
      <c r="AK15" s="241">
        <f t="shared" si="12"/>
        <v>0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241">
        <f>U16</f>
        <v>0</v>
      </c>
      <c r="AF16" s="241">
        <f>X16-AE16</f>
        <v>0</v>
      </c>
      <c r="AG16" s="241">
        <f>AA16-AF16-AE16</f>
        <v>0</v>
      </c>
      <c r="AH16" s="241">
        <f>AD16-AG16-AF16-AE16</f>
        <v>0</v>
      </c>
      <c r="AI16" s="241">
        <f>$AE16+$AF16</f>
        <v>0</v>
      </c>
      <c r="AJ16" s="241">
        <f>$AG16+$AH16</f>
        <v>0</v>
      </c>
      <c r="AK16" s="241">
        <f>$AI16+$AJ16</f>
        <v>0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244">
        <f>U17</f>
        <v>0</v>
      </c>
      <c r="AF17" s="244">
        <f>X17-AE17</f>
        <v>0</v>
      </c>
      <c r="AG17" s="244">
        <f>AA17-AF17-AE17</f>
        <v>0</v>
      </c>
      <c r="AH17" s="244">
        <f>AD17-AG17-AF17-AE17</f>
        <v>0</v>
      </c>
      <c r="AI17" s="244">
        <f>$AE17+$AF17</f>
        <v>0</v>
      </c>
      <c r="AJ17" s="244">
        <f>$AG17+$AH17</f>
        <v>0</v>
      </c>
      <c r="AK17" s="244">
        <f>$AI17+$AJ17</f>
        <v>0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13">SUM(G15:G17)</f>
        <v>0</v>
      </c>
      <c r="H18" s="246">
        <f t="shared" si="13"/>
        <v>0</v>
      </c>
      <c r="I18" s="246">
        <f t="shared" si="13"/>
        <v>0</v>
      </c>
      <c r="J18" s="246">
        <f t="shared" si="13"/>
        <v>0</v>
      </c>
      <c r="K18" s="246">
        <f t="shared" si="13"/>
        <v>0</v>
      </c>
      <c r="L18" s="246">
        <f t="shared" si="13"/>
        <v>0</v>
      </c>
      <c r="M18" s="246">
        <f t="shared" si="13"/>
        <v>0</v>
      </c>
      <c r="N18" s="246">
        <f t="shared" si="13"/>
        <v>0</v>
      </c>
      <c r="O18" s="246">
        <f t="shared" si="13"/>
        <v>0</v>
      </c>
      <c r="P18" s="246">
        <f t="shared" si="13"/>
        <v>0</v>
      </c>
      <c r="Q18" s="246">
        <f t="shared" si="13"/>
        <v>0</v>
      </c>
      <c r="R18" s="246">
        <f t="shared" si="13"/>
        <v>0</v>
      </c>
      <c r="S18" s="169">
        <f t="shared" si="13"/>
        <v>0</v>
      </c>
      <c r="T18" s="170">
        <f t="shared" si="13"/>
        <v>0</v>
      </c>
      <c r="U18" s="170">
        <f t="shared" si="13"/>
        <v>0</v>
      </c>
      <c r="V18" s="170">
        <f t="shared" si="13"/>
        <v>0</v>
      </c>
      <c r="W18" s="170">
        <f t="shared" si="13"/>
        <v>0</v>
      </c>
      <c r="X18" s="170">
        <f t="shared" si="13"/>
        <v>0</v>
      </c>
      <c r="Y18" s="170">
        <f t="shared" si="13"/>
        <v>0</v>
      </c>
      <c r="Z18" s="170">
        <f t="shared" si="13"/>
        <v>0</v>
      </c>
      <c r="AA18" s="170">
        <f t="shared" si="13"/>
        <v>0</v>
      </c>
      <c r="AB18" s="170">
        <f t="shared" si="13"/>
        <v>0</v>
      </c>
      <c r="AC18" s="170">
        <f t="shared" si="13"/>
        <v>0</v>
      </c>
      <c r="AD18" s="171">
        <f t="shared" si="13"/>
        <v>0</v>
      </c>
      <c r="AE18" s="241">
        <f t="shared" si="13"/>
        <v>0</v>
      </c>
      <c r="AF18" s="241">
        <f t="shared" si="13"/>
        <v>0</v>
      </c>
      <c r="AG18" s="241">
        <f t="shared" si="13"/>
        <v>0</v>
      </c>
      <c r="AH18" s="241">
        <f t="shared" si="13"/>
        <v>0</v>
      </c>
      <c r="AI18" s="241">
        <f t="shared" si="13"/>
        <v>0</v>
      </c>
      <c r="AJ18" s="241">
        <f t="shared" si="13"/>
        <v>0</v>
      </c>
      <c r="AK18" s="241">
        <f t="shared" si="13"/>
        <v>0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0</v>
      </c>
      <c r="H19" s="240">
        <v>0</v>
      </c>
      <c r="I19" s="240">
        <v>0</v>
      </c>
      <c r="J19" s="240">
        <v>0</v>
      </c>
      <c r="K19" s="240">
        <v>0</v>
      </c>
      <c r="L19" s="240">
        <v>0</v>
      </c>
      <c r="M19" s="240">
        <v>0</v>
      </c>
      <c r="N19" s="240">
        <v>0</v>
      </c>
      <c r="O19" s="240">
        <v>0</v>
      </c>
      <c r="P19" s="240">
        <v>0</v>
      </c>
      <c r="Q19" s="240">
        <v>0</v>
      </c>
      <c r="R19" s="240">
        <v>0</v>
      </c>
      <c r="S19" s="169">
        <f>G19</f>
        <v>0</v>
      </c>
      <c r="T19" s="170">
        <f>SUM($G19:H19)</f>
        <v>0</v>
      </c>
      <c r="U19" s="170">
        <f>SUM($G19:I19)</f>
        <v>0</v>
      </c>
      <c r="V19" s="170">
        <f>SUM($G19:J19)</f>
        <v>0</v>
      </c>
      <c r="W19" s="170">
        <f>SUM($G19:K19)</f>
        <v>0</v>
      </c>
      <c r="X19" s="170">
        <f>SUM($G19:L19)</f>
        <v>0</v>
      </c>
      <c r="Y19" s="170">
        <f>SUM($G19:M19)</f>
        <v>0</v>
      </c>
      <c r="Z19" s="170">
        <f>SUM($G19:N19)</f>
        <v>0</v>
      </c>
      <c r="AA19" s="170">
        <f>SUM($G19:O19)</f>
        <v>0</v>
      </c>
      <c r="AB19" s="170">
        <f>SUM($G19:P19)</f>
        <v>0</v>
      </c>
      <c r="AC19" s="170">
        <f>SUM($G19:Q19)</f>
        <v>0</v>
      </c>
      <c r="AD19" s="171">
        <f>SUM($G19:R19)</f>
        <v>0</v>
      </c>
      <c r="AE19" s="241">
        <f>U19</f>
        <v>0</v>
      </c>
      <c r="AF19" s="241">
        <f>X19-AE19</f>
        <v>0</v>
      </c>
      <c r="AG19" s="241">
        <f>AA19-AF19-AE19</f>
        <v>0</v>
      </c>
      <c r="AH19" s="241">
        <f>AD19-AG19-AF19-AE19</f>
        <v>0</v>
      </c>
      <c r="AI19" s="241">
        <f>$AE19+$AF19</f>
        <v>0</v>
      </c>
      <c r="AJ19" s="241">
        <f>$AG19+$AH19</f>
        <v>0</v>
      </c>
      <c r="AK19" s="241">
        <f>$AI19+$AJ19</f>
        <v>0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169">
        <f>G20</f>
        <v>0</v>
      </c>
      <c r="T20" s="170">
        <f>SUM($G20:H20)</f>
        <v>0</v>
      </c>
      <c r="U20" s="170">
        <f>SUM($G20:I20)</f>
        <v>0</v>
      </c>
      <c r="V20" s="170">
        <f>SUM($G20:J20)</f>
        <v>0</v>
      </c>
      <c r="W20" s="170">
        <f>SUM($G20:K20)</f>
        <v>0</v>
      </c>
      <c r="X20" s="170">
        <f>SUM($G20:L20)</f>
        <v>0</v>
      </c>
      <c r="Y20" s="170">
        <f>SUM($G20:M20)</f>
        <v>0</v>
      </c>
      <c r="Z20" s="170">
        <f>SUM($G20:N20)</f>
        <v>0</v>
      </c>
      <c r="AA20" s="170">
        <f>SUM($G20:O20)</f>
        <v>0</v>
      </c>
      <c r="AB20" s="170">
        <f>SUM($G20:P20)</f>
        <v>0</v>
      </c>
      <c r="AC20" s="170">
        <f>SUM($G20:Q20)</f>
        <v>0</v>
      </c>
      <c r="AD20" s="171">
        <f>SUM($G20:R20)</f>
        <v>0</v>
      </c>
      <c r="AE20" s="241">
        <f>U20</f>
        <v>0</v>
      </c>
      <c r="AF20" s="241">
        <f>X20-AE20</f>
        <v>0</v>
      </c>
      <c r="AG20" s="241">
        <f>AA20-AF20-AE20</f>
        <v>0</v>
      </c>
      <c r="AH20" s="241">
        <f>AD20-AG20-AF20-AE20</f>
        <v>0</v>
      </c>
      <c r="AI20" s="241">
        <f>$AE20+$AF20</f>
        <v>0</v>
      </c>
      <c r="AJ20" s="241">
        <f>$AG20+$AH20</f>
        <v>0</v>
      </c>
      <c r="AK20" s="241">
        <f>$AI20+$AJ20</f>
        <v>0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0</v>
      </c>
      <c r="P21" s="243">
        <v>0</v>
      </c>
      <c r="Q21" s="243">
        <v>0</v>
      </c>
      <c r="R21" s="243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244">
        <f>U21</f>
        <v>0</v>
      </c>
      <c r="AF21" s="244">
        <f>X21-AE21</f>
        <v>0</v>
      </c>
      <c r="AG21" s="244">
        <f>AA21-AF21-AE21</f>
        <v>0</v>
      </c>
      <c r="AH21" s="244">
        <f>AD21-AG21-AF21-AE21</f>
        <v>0</v>
      </c>
      <c r="AI21" s="244">
        <f>$AE21+$AF21</f>
        <v>0</v>
      </c>
      <c r="AJ21" s="244">
        <f>$AG21+$AH21</f>
        <v>0</v>
      </c>
      <c r="AK21" s="244">
        <f>$AI21+$AJ21</f>
        <v>0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14">SUM(G18:G21)</f>
        <v>0</v>
      </c>
      <c r="H22" s="240">
        <f t="shared" si="14"/>
        <v>0</v>
      </c>
      <c r="I22" s="240">
        <f t="shared" si="14"/>
        <v>0</v>
      </c>
      <c r="J22" s="240">
        <f t="shared" si="14"/>
        <v>0</v>
      </c>
      <c r="K22" s="240">
        <f t="shared" si="14"/>
        <v>0</v>
      </c>
      <c r="L22" s="240">
        <f t="shared" si="14"/>
        <v>0</v>
      </c>
      <c r="M22" s="240">
        <f t="shared" si="14"/>
        <v>0</v>
      </c>
      <c r="N22" s="240">
        <f t="shared" si="14"/>
        <v>0</v>
      </c>
      <c r="O22" s="240">
        <f t="shared" si="14"/>
        <v>0</v>
      </c>
      <c r="P22" s="240">
        <f t="shared" si="14"/>
        <v>0</v>
      </c>
      <c r="Q22" s="240">
        <f t="shared" si="14"/>
        <v>0</v>
      </c>
      <c r="R22" s="240">
        <f t="shared" si="14"/>
        <v>0</v>
      </c>
      <c r="S22" s="169">
        <f t="shared" si="14"/>
        <v>0</v>
      </c>
      <c r="T22" s="170">
        <f t="shared" si="14"/>
        <v>0</v>
      </c>
      <c r="U22" s="170">
        <f t="shared" si="14"/>
        <v>0</v>
      </c>
      <c r="V22" s="170">
        <f t="shared" si="14"/>
        <v>0</v>
      </c>
      <c r="W22" s="170">
        <f t="shared" si="14"/>
        <v>0</v>
      </c>
      <c r="X22" s="170">
        <f t="shared" si="14"/>
        <v>0</v>
      </c>
      <c r="Y22" s="170">
        <f t="shared" si="14"/>
        <v>0</v>
      </c>
      <c r="Z22" s="170">
        <f t="shared" si="14"/>
        <v>0</v>
      </c>
      <c r="AA22" s="170">
        <f t="shared" si="14"/>
        <v>0</v>
      </c>
      <c r="AB22" s="170">
        <f t="shared" si="14"/>
        <v>0</v>
      </c>
      <c r="AC22" s="170">
        <f t="shared" si="14"/>
        <v>0</v>
      </c>
      <c r="AD22" s="171">
        <f t="shared" si="14"/>
        <v>0</v>
      </c>
      <c r="AE22" s="241">
        <f t="shared" si="14"/>
        <v>0</v>
      </c>
      <c r="AF22" s="241">
        <f t="shared" si="14"/>
        <v>0</v>
      </c>
      <c r="AG22" s="241">
        <f t="shared" si="14"/>
        <v>0</v>
      </c>
      <c r="AH22" s="241">
        <f t="shared" si="14"/>
        <v>0</v>
      </c>
      <c r="AI22" s="241">
        <f t="shared" si="14"/>
        <v>0</v>
      </c>
      <c r="AJ22" s="241">
        <f t="shared" si="14"/>
        <v>0</v>
      </c>
      <c r="AK22" s="241">
        <f t="shared" si="14"/>
        <v>0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-20.744990000000001</v>
      </c>
      <c r="H23" s="240">
        <v>-20.544990000000002</v>
      </c>
      <c r="I23" s="240">
        <v>-23.520689999999998</v>
      </c>
      <c r="J23" s="240">
        <v>-20.544990000000002</v>
      </c>
      <c r="K23" s="240">
        <v>-21.726890000000001</v>
      </c>
      <c r="L23" s="240">
        <v>-23.520689999999998</v>
      </c>
      <c r="M23" s="240">
        <v>-20.544990000000002</v>
      </c>
      <c r="N23" s="240">
        <v>-21.420009999999998</v>
      </c>
      <c r="O23" s="240">
        <v>-23.520689999999998</v>
      </c>
      <c r="P23" s="240">
        <v>-18.461659999999998</v>
      </c>
      <c r="Q23" s="240">
        <v>-20.544990000000002</v>
      </c>
      <c r="R23" s="240">
        <v>-28.884119999999999</v>
      </c>
      <c r="S23" s="169">
        <f>G23</f>
        <v>-20.744990000000001</v>
      </c>
      <c r="T23" s="170">
        <f>SUM($G23:H23)</f>
        <v>-41.28998</v>
      </c>
      <c r="U23" s="170">
        <f>SUM($G23:I23)</f>
        <v>-64.810670000000002</v>
      </c>
      <c r="V23" s="170">
        <f>SUM($G23:J23)</f>
        <v>-85.35566</v>
      </c>
      <c r="W23" s="170">
        <f>SUM($G23:K23)</f>
        <v>-107.08255</v>
      </c>
      <c r="X23" s="170">
        <f>SUM($G23:L23)</f>
        <v>-130.60324</v>
      </c>
      <c r="Y23" s="170">
        <f>SUM($G23:M23)</f>
        <v>-151.14823000000001</v>
      </c>
      <c r="Z23" s="170">
        <f>SUM($G23:N23)</f>
        <v>-172.56824</v>
      </c>
      <c r="AA23" s="170">
        <f>SUM($G23:O23)</f>
        <v>-196.08893</v>
      </c>
      <c r="AB23" s="170">
        <f>SUM($G23:P23)</f>
        <v>-214.55059</v>
      </c>
      <c r="AC23" s="170">
        <f>SUM($G23:Q23)</f>
        <v>-235.09558000000001</v>
      </c>
      <c r="AD23" s="171">
        <f>SUM($G23:R23)</f>
        <v>-263.97970000000004</v>
      </c>
      <c r="AE23" s="241">
        <f>U23</f>
        <v>-64.810670000000002</v>
      </c>
      <c r="AF23" s="241">
        <f>X23-AE23</f>
        <v>-65.792569999999998</v>
      </c>
      <c r="AG23" s="241">
        <f>AA23-AF23-AE23</f>
        <v>-65.485689999999991</v>
      </c>
      <c r="AH23" s="241">
        <f>AD23-AG23-AF23-AE23</f>
        <v>-67.890770000000046</v>
      </c>
      <c r="AI23" s="241">
        <f>$AE23+$AF23</f>
        <v>-130.60324</v>
      </c>
      <c r="AJ23" s="241">
        <f>$AG23+$AH23</f>
        <v>-133.37646000000004</v>
      </c>
      <c r="AK23" s="241">
        <f>$AI23+$AJ23</f>
        <v>-263.97970000000004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0</v>
      </c>
      <c r="H24" s="240">
        <v>0</v>
      </c>
      <c r="I24" s="240">
        <v>0</v>
      </c>
      <c r="J24" s="240">
        <v>0</v>
      </c>
      <c r="K24" s="240">
        <v>0</v>
      </c>
      <c r="L24" s="240">
        <v>0</v>
      </c>
      <c r="M24" s="240">
        <v>0</v>
      </c>
      <c r="N24" s="240">
        <v>0</v>
      </c>
      <c r="O24" s="240">
        <v>0</v>
      </c>
      <c r="P24" s="240">
        <v>0</v>
      </c>
      <c r="Q24" s="240">
        <v>0</v>
      </c>
      <c r="R24" s="240">
        <v>0</v>
      </c>
      <c r="S24" s="169">
        <f>G24</f>
        <v>0</v>
      </c>
      <c r="T24" s="170">
        <f>SUM($G24:H24)</f>
        <v>0</v>
      </c>
      <c r="U24" s="170">
        <f>SUM($G24:I24)</f>
        <v>0</v>
      </c>
      <c r="V24" s="170">
        <f>SUM($G24:J24)</f>
        <v>0</v>
      </c>
      <c r="W24" s="170">
        <f>SUM($G24:K24)</f>
        <v>0</v>
      </c>
      <c r="X24" s="170">
        <f>SUM($G24:L24)</f>
        <v>0</v>
      </c>
      <c r="Y24" s="170">
        <f>SUM($G24:M24)</f>
        <v>0</v>
      </c>
      <c r="Z24" s="170">
        <f>SUM($G24:N24)</f>
        <v>0</v>
      </c>
      <c r="AA24" s="170">
        <f>SUM($G24:O24)</f>
        <v>0</v>
      </c>
      <c r="AB24" s="170">
        <f>SUM($G24:P24)</f>
        <v>0</v>
      </c>
      <c r="AC24" s="170">
        <f>SUM($G24:Q24)</f>
        <v>0</v>
      </c>
      <c r="AD24" s="171">
        <f>SUM($G24:R24)</f>
        <v>0</v>
      </c>
      <c r="AE24" s="241">
        <f>U24</f>
        <v>0</v>
      </c>
      <c r="AF24" s="241">
        <f>X24-AE24</f>
        <v>0</v>
      </c>
      <c r="AG24" s="241">
        <f>AA24-AF24-AE24</f>
        <v>0</v>
      </c>
      <c r="AH24" s="241">
        <f>AD24-AG24-AF24-AE24</f>
        <v>0</v>
      </c>
      <c r="AI24" s="241">
        <f>$AE24+$AF24</f>
        <v>0</v>
      </c>
      <c r="AJ24" s="241">
        <f>$AG24+$AH24</f>
        <v>0</v>
      </c>
      <c r="AK24" s="241">
        <f>$AI24+$AJ24</f>
        <v>0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0</v>
      </c>
      <c r="H25" s="240">
        <v>0</v>
      </c>
      <c r="I25" s="240">
        <v>0</v>
      </c>
      <c r="J25" s="240">
        <v>0</v>
      </c>
      <c r="K25" s="240">
        <v>0</v>
      </c>
      <c r="L25" s="240">
        <v>0</v>
      </c>
      <c r="M25" s="240">
        <v>0</v>
      </c>
      <c r="N25" s="240">
        <v>0</v>
      </c>
      <c r="O25" s="240">
        <v>0</v>
      </c>
      <c r="P25" s="240">
        <v>0</v>
      </c>
      <c r="Q25" s="240">
        <v>0</v>
      </c>
      <c r="R25" s="240">
        <v>0</v>
      </c>
      <c r="S25" s="169">
        <f>G25</f>
        <v>0</v>
      </c>
      <c r="T25" s="170">
        <f>SUM($G25:H25)</f>
        <v>0</v>
      </c>
      <c r="U25" s="170">
        <f>SUM($G25:I25)</f>
        <v>0</v>
      </c>
      <c r="V25" s="170">
        <f>SUM($G25:J25)</f>
        <v>0</v>
      </c>
      <c r="W25" s="170">
        <f>SUM($G25:K25)</f>
        <v>0</v>
      </c>
      <c r="X25" s="170">
        <f>SUM($G25:L25)</f>
        <v>0</v>
      </c>
      <c r="Y25" s="170">
        <f>SUM($G25:M25)</f>
        <v>0</v>
      </c>
      <c r="Z25" s="170">
        <f>SUM($G25:N25)</f>
        <v>0</v>
      </c>
      <c r="AA25" s="170">
        <f>SUM($G25:O25)</f>
        <v>0</v>
      </c>
      <c r="AB25" s="170">
        <f>SUM($G25:P25)</f>
        <v>0</v>
      </c>
      <c r="AC25" s="170">
        <f>SUM($G25:Q25)</f>
        <v>0</v>
      </c>
      <c r="AD25" s="171">
        <f>SUM($G25:R25)</f>
        <v>0</v>
      </c>
      <c r="AE25" s="241">
        <f>U25</f>
        <v>0</v>
      </c>
      <c r="AF25" s="241">
        <f>X25-AE25</f>
        <v>0</v>
      </c>
      <c r="AG25" s="241">
        <f>AA25-AF25-AE25</f>
        <v>0</v>
      </c>
      <c r="AH25" s="241">
        <f>AD25-AG25-AF25-AE25</f>
        <v>0</v>
      </c>
      <c r="AI25" s="241">
        <f>$AE25+$AF25</f>
        <v>0</v>
      </c>
      <c r="AJ25" s="241">
        <f>$AG25+$AH25</f>
        <v>0</v>
      </c>
      <c r="AK25" s="241">
        <f>$AI25+$AJ25</f>
        <v>0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0</v>
      </c>
      <c r="H26" s="240">
        <v>0</v>
      </c>
      <c r="I26" s="240">
        <v>0</v>
      </c>
      <c r="J26" s="240">
        <v>0</v>
      </c>
      <c r="K26" s="240">
        <v>0</v>
      </c>
      <c r="L26" s="240">
        <v>-23.520209999999999</v>
      </c>
      <c r="M26" s="240">
        <v>0</v>
      </c>
      <c r="N26" s="240">
        <v>0</v>
      </c>
      <c r="O26" s="240">
        <v>0</v>
      </c>
      <c r="P26" s="240">
        <v>0</v>
      </c>
      <c r="Q26" s="240">
        <v>0</v>
      </c>
      <c r="R26" s="240">
        <v>0</v>
      </c>
      <c r="S26" s="176">
        <f>G26</f>
        <v>0</v>
      </c>
      <c r="T26" s="177">
        <f>SUM($G26:H26)</f>
        <v>0</v>
      </c>
      <c r="U26" s="177">
        <f>SUM($G26:I26)</f>
        <v>0</v>
      </c>
      <c r="V26" s="177">
        <f>SUM($G26:J26)</f>
        <v>0</v>
      </c>
      <c r="W26" s="177">
        <f>SUM($G26:K26)</f>
        <v>0</v>
      </c>
      <c r="X26" s="177">
        <f>SUM($G26:L26)</f>
        <v>-23.520209999999999</v>
      </c>
      <c r="Y26" s="177">
        <f>SUM($G26:M26)</f>
        <v>-23.520209999999999</v>
      </c>
      <c r="Z26" s="177">
        <f>SUM($G26:N26)</f>
        <v>-23.520209999999999</v>
      </c>
      <c r="AA26" s="177">
        <f>SUM($G26:O26)</f>
        <v>-23.520209999999999</v>
      </c>
      <c r="AB26" s="177">
        <f>SUM($G26:P26)</f>
        <v>-23.520209999999999</v>
      </c>
      <c r="AC26" s="177">
        <f>SUM($G26:Q26)</f>
        <v>-23.520209999999999</v>
      </c>
      <c r="AD26" s="178">
        <f>SUM($G26:R26)</f>
        <v>-23.520209999999999</v>
      </c>
      <c r="AE26" s="244">
        <f>U26</f>
        <v>0</v>
      </c>
      <c r="AF26" s="244">
        <f>X26-AE26</f>
        <v>-23.520209999999999</v>
      </c>
      <c r="AG26" s="244">
        <f>AA26-AF26-AE26</f>
        <v>0</v>
      </c>
      <c r="AH26" s="244">
        <f>AD26-AG26-AF26-AE26</f>
        <v>0</v>
      </c>
      <c r="AI26" s="244">
        <f>$AE26+$AF26</f>
        <v>-23.520209999999999</v>
      </c>
      <c r="AJ26" s="244">
        <f>$AG26+$AH26</f>
        <v>0</v>
      </c>
      <c r="AK26" s="244">
        <f>$AI26+$AJ26</f>
        <v>-23.520209999999999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15">SUM(G22:G26)</f>
        <v>-20.744990000000001</v>
      </c>
      <c r="H27" s="248">
        <f t="shared" si="15"/>
        <v>-20.544990000000002</v>
      </c>
      <c r="I27" s="248">
        <f t="shared" si="15"/>
        <v>-23.520689999999998</v>
      </c>
      <c r="J27" s="248">
        <f t="shared" si="15"/>
        <v>-20.544990000000002</v>
      </c>
      <c r="K27" s="248">
        <f t="shared" si="15"/>
        <v>-21.726890000000001</v>
      </c>
      <c r="L27" s="248">
        <f t="shared" si="15"/>
        <v>-47.040899999999993</v>
      </c>
      <c r="M27" s="248">
        <f t="shared" si="15"/>
        <v>-20.544990000000002</v>
      </c>
      <c r="N27" s="248">
        <f t="shared" si="15"/>
        <v>-21.420009999999998</v>
      </c>
      <c r="O27" s="248">
        <f t="shared" si="15"/>
        <v>-23.520689999999998</v>
      </c>
      <c r="P27" s="248">
        <f t="shared" si="15"/>
        <v>-18.461659999999998</v>
      </c>
      <c r="Q27" s="248">
        <f t="shared" si="15"/>
        <v>-20.544990000000002</v>
      </c>
      <c r="R27" s="248">
        <f t="shared" si="15"/>
        <v>-28.884119999999999</v>
      </c>
      <c r="S27" s="169">
        <f t="shared" si="15"/>
        <v>-20.744990000000001</v>
      </c>
      <c r="T27" s="170">
        <f t="shared" si="15"/>
        <v>-41.28998</v>
      </c>
      <c r="U27" s="170">
        <f t="shared" si="15"/>
        <v>-64.810670000000002</v>
      </c>
      <c r="V27" s="170">
        <f t="shared" si="15"/>
        <v>-85.35566</v>
      </c>
      <c r="W27" s="170">
        <f t="shared" si="15"/>
        <v>-107.08255</v>
      </c>
      <c r="X27" s="170">
        <f t="shared" si="15"/>
        <v>-154.12344999999999</v>
      </c>
      <c r="Y27" s="170">
        <f t="shared" si="15"/>
        <v>-174.66844</v>
      </c>
      <c r="Z27" s="170">
        <f t="shared" si="15"/>
        <v>-196.08844999999999</v>
      </c>
      <c r="AA27" s="170">
        <f t="shared" si="15"/>
        <v>-219.60914</v>
      </c>
      <c r="AB27" s="170">
        <f t="shared" si="15"/>
        <v>-238.07079999999999</v>
      </c>
      <c r="AC27" s="170">
        <f t="shared" si="15"/>
        <v>-258.61579</v>
      </c>
      <c r="AD27" s="171">
        <f t="shared" si="15"/>
        <v>-287.49991000000006</v>
      </c>
      <c r="AE27" s="241">
        <f t="shared" si="15"/>
        <v>-64.810670000000002</v>
      </c>
      <c r="AF27" s="241">
        <f t="shared" si="15"/>
        <v>-89.312780000000004</v>
      </c>
      <c r="AG27" s="241">
        <f t="shared" si="15"/>
        <v>-65.485689999999991</v>
      </c>
      <c r="AH27" s="241">
        <f t="shared" si="15"/>
        <v>-67.890770000000046</v>
      </c>
      <c r="AI27" s="241">
        <f t="shared" si="15"/>
        <v>-154.12344999999999</v>
      </c>
      <c r="AJ27" s="241">
        <f t="shared" si="15"/>
        <v>-133.37646000000004</v>
      </c>
      <c r="AK27" s="241">
        <f t="shared" si="15"/>
        <v>-287.49991000000006</v>
      </c>
      <c r="AL27" s="173">
        <f t="shared" si="8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-993.89691000000005</v>
      </c>
      <c r="H28" s="243">
        <v>-899.4696899999999</v>
      </c>
      <c r="I28" s="243">
        <v>-997.36726999999996</v>
      </c>
      <c r="J28" s="243">
        <v>-966.61982</v>
      </c>
      <c r="K28" s="243">
        <v>-1000.38627</v>
      </c>
      <c r="L28" s="243">
        <v>-969.55413999999996</v>
      </c>
      <c r="M28" s="243">
        <v>-1003.6154300000001</v>
      </c>
      <c r="N28" s="243">
        <v>-1256.1408899999999</v>
      </c>
      <c r="O28" s="243">
        <v>-1201.6219900000001</v>
      </c>
      <c r="P28" s="243">
        <v>-1173.01872</v>
      </c>
      <c r="Q28" s="243">
        <v>-1113.2286200000001</v>
      </c>
      <c r="R28" s="243">
        <v>-1225.4145800000001</v>
      </c>
      <c r="S28" s="176">
        <f>G28</f>
        <v>-993.89691000000005</v>
      </c>
      <c r="T28" s="177">
        <f>SUM($G28:H28)</f>
        <v>-1893.3665999999998</v>
      </c>
      <c r="U28" s="177">
        <f>SUM($G28:I28)</f>
        <v>-2890.73387</v>
      </c>
      <c r="V28" s="177">
        <f>SUM($G28:J28)</f>
        <v>-3857.3536899999999</v>
      </c>
      <c r="W28" s="177">
        <f>SUM($G28:K28)</f>
        <v>-4857.7399599999999</v>
      </c>
      <c r="X28" s="177">
        <f>SUM($G28:L28)</f>
        <v>-5827.2941000000001</v>
      </c>
      <c r="Y28" s="177">
        <f>SUM($G28:M28)</f>
        <v>-6830.9095299999999</v>
      </c>
      <c r="Z28" s="177">
        <f>SUM($G28:N28)</f>
        <v>-8087.0504199999996</v>
      </c>
      <c r="AA28" s="177">
        <f>SUM($G28:O28)</f>
        <v>-9288.6724099999992</v>
      </c>
      <c r="AB28" s="177">
        <f>SUM($G28:P28)</f>
        <v>-10461.691129999999</v>
      </c>
      <c r="AC28" s="177">
        <f>SUM($G28:Q28)</f>
        <v>-11574.919749999999</v>
      </c>
      <c r="AD28" s="178">
        <f>SUM($G28:R28)</f>
        <v>-12800.33433</v>
      </c>
      <c r="AE28" s="244">
        <f>U28</f>
        <v>-2890.73387</v>
      </c>
      <c r="AF28" s="244">
        <f>X28-AE28</f>
        <v>-2936.56023</v>
      </c>
      <c r="AG28" s="244">
        <f>AA28-AF28-AE28</f>
        <v>-3461.3783099999991</v>
      </c>
      <c r="AH28" s="244">
        <f>AD28-AG28-AF28-AE28</f>
        <v>-3511.6619200000014</v>
      </c>
      <c r="AI28" s="244">
        <f>$AE28+$AF28</f>
        <v>-5827.2941000000001</v>
      </c>
      <c r="AJ28" s="244">
        <f>$AG28+$AH28</f>
        <v>-6973.0402300000005</v>
      </c>
      <c r="AK28" s="244">
        <f>$AI28+$AJ28</f>
        <v>-12800.334330000002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16">SUM(G27:G28)</f>
        <v>-1014.6419000000001</v>
      </c>
      <c r="H29" s="248">
        <f t="shared" si="16"/>
        <v>-920.01467999999988</v>
      </c>
      <c r="I29" s="248">
        <f t="shared" si="16"/>
        <v>-1020.8879599999999</v>
      </c>
      <c r="J29" s="248">
        <f t="shared" si="16"/>
        <v>-987.16480999999999</v>
      </c>
      <c r="K29" s="248">
        <f t="shared" si="16"/>
        <v>-1022.11316</v>
      </c>
      <c r="L29" s="248">
        <f t="shared" si="16"/>
        <v>-1016.5950399999999</v>
      </c>
      <c r="M29" s="248">
        <f t="shared" si="16"/>
        <v>-1024.1604200000002</v>
      </c>
      <c r="N29" s="248">
        <f t="shared" si="16"/>
        <v>-1277.5608999999999</v>
      </c>
      <c r="O29" s="248">
        <f t="shared" si="16"/>
        <v>-1225.1426800000002</v>
      </c>
      <c r="P29" s="248">
        <f t="shared" si="16"/>
        <v>-1191.48038</v>
      </c>
      <c r="Q29" s="248">
        <f t="shared" si="16"/>
        <v>-1133.7736100000002</v>
      </c>
      <c r="R29" s="248">
        <f t="shared" si="16"/>
        <v>-1254.2987000000001</v>
      </c>
      <c r="S29" s="184">
        <f t="shared" si="16"/>
        <v>-1014.6419000000001</v>
      </c>
      <c r="T29" s="185">
        <f t="shared" si="16"/>
        <v>-1934.6565799999998</v>
      </c>
      <c r="U29" s="185">
        <f t="shared" si="16"/>
        <v>-2955.5445399999999</v>
      </c>
      <c r="V29" s="185">
        <f t="shared" si="16"/>
        <v>-3942.7093500000001</v>
      </c>
      <c r="W29" s="185">
        <f t="shared" si="16"/>
        <v>-4964.82251</v>
      </c>
      <c r="X29" s="185">
        <f t="shared" si="16"/>
        <v>-5981.4175500000001</v>
      </c>
      <c r="Y29" s="185">
        <f t="shared" si="16"/>
        <v>-7005.5779700000003</v>
      </c>
      <c r="Z29" s="185">
        <f t="shared" si="16"/>
        <v>-8283.1388699999989</v>
      </c>
      <c r="AA29" s="185">
        <f t="shared" si="16"/>
        <v>-9508.2815499999997</v>
      </c>
      <c r="AB29" s="185">
        <f t="shared" si="16"/>
        <v>-10699.761929999999</v>
      </c>
      <c r="AC29" s="185">
        <f t="shared" si="16"/>
        <v>-11833.535539999999</v>
      </c>
      <c r="AD29" s="186">
        <f t="shared" si="16"/>
        <v>-13087.83424</v>
      </c>
      <c r="AE29" s="249">
        <f t="shared" si="16"/>
        <v>-2955.5445399999999</v>
      </c>
      <c r="AF29" s="249">
        <f t="shared" si="16"/>
        <v>-3025.8730100000002</v>
      </c>
      <c r="AG29" s="249">
        <f t="shared" si="16"/>
        <v>-3526.8639999999991</v>
      </c>
      <c r="AH29" s="249">
        <f t="shared" si="16"/>
        <v>-3579.5526900000013</v>
      </c>
      <c r="AI29" s="249">
        <f t="shared" si="16"/>
        <v>-5981.4175500000001</v>
      </c>
      <c r="AJ29" s="249">
        <f t="shared" si="16"/>
        <v>-7106.4166900000009</v>
      </c>
      <c r="AK29" s="249">
        <f t="shared" si="16"/>
        <v>-13087.834240000002</v>
      </c>
      <c r="AL29" s="173">
        <f t="shared" si="8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0</v>
      </c>
      <c r="H30" s="251">
        <v>0</v>
      </c>
      <c r="I30" s="251">
        <v>0</v>
      </c>
      <c r="J30" s="251">
        <v>0</v>
      </c>
      <c r="K30" s="251">
        <v>0</v>
      </c>
      <c r="L30" s="251">
        <v>0</v>
      </c>
      <c r="M30" s="251">
        <v>0</v>
      </c>
      <c r="N30" s="251">
        <v>0</v>
      </c>
      <c r="O30" s="251">
        <v>0</v>
      </c>
      <c r="P30" s="251">
        <v>0</v>
      </c>
      <c r="Q30" s="251">
        <v>0</v>
      </c>
      <c r="R30" s="251">
        <v>0</v>
      </c>
      <c r="S30" s="176">
        <f>G30</f>
        <v>0</v>
      </c>
      <c r="T30" s="177">
        <f>SUM($G30:H30)</f>
        <v>0</v>
      </c>
      <c r="U30" s="177">
        <f>SUM($G30:I30)</f>
        <v>0</v>
      </c>
      <c r="V30" s="177">
        <f>SUM($G30:J30)</f>
        <v>0</v>
      </c>
      <c r="W30" s="177">
        <f>SUM($G30:K30)</f>
        <v>0</v>
      </c>
      <c r="X30" s="177">
        <f>SUM($G30:L30)</f>
        <v>0</v>
      </c>
      <c r="Y30" s="177">
        <f>SUM($G30:M30)</f>
        <v>0</v>
      </c>
      <c r="Z30" s="177">
        <f>SUM($G30:N30)</f>
        <v>0</v>
      </c>
      <c r="AA30" s="177">
        <f>SUM($G30:O30)</f>
        <v>0</v>
      </c>
      <c r="AB30" s="177">
        <f>SUM($G30:P30)</f>
        <v>0</v>
      </c>
      <c r="AC30" s="177">
        <f>SUM($G30:Q30)</f>
        <v>0</v>
      </c>
      <c r="AD30" s="178">
        <f>SUM($G30:R30)</f>
        <v>0</v>
      </c>
      <c r="AE30" s="244">
        <f>U30</f>
        <v>0</v>
      </c>
      <c r="AF30" s="244">
        <f>X30-AE30</f>
        <v>0</v>
      </c>
      <c r="AG30" s="244">
        <f>AA30-AF30-AE30</f>
        <v>0</v>
      </c>
      <c r="AH30" s="244">
        <f>AD30-AG30-AF30-AE30</f>
        <v>0</v>
      </c>
      <c r="AI30" s="244">
        <f>$AE30+$AF30</f>
        <v>0</v>
      </c>
      <c r="AJ30" s="244">
        <f>$AG30+$AH30</f>
        <v>0</v>
      </c>
      <c r="AK30" s="244">
        <f>$AI30+$AJ30</f>
        <v>0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>SUM(G29:G30)</f>
        <v>-1014.6419000000001</v>
      </c>
      <c r="H31" s="240">
        <f t="shared" ref="H31:AK33" si="17">SUM(H29:H30)</f>
        <v>-920.01467999999988</v>
      </c>
      <c r="I31" s="240">
        <f t="shared" si="17"/>
        <v>-1020.8879599999999</v>
      </c>
      <c r="J31" s="240">
        <f t="shared" si="17"/>
        <v>-987.16480999999999</v>
      </c>
      <c r="K31" s="240">
        <f t="shared" si="17"/>
        <v>-1022.11316</v>
      </c>
      <c r="L31" s="240">
        <f t="shared" si="17"/>
        <v>-1016.5950399999999</v>
      </c>
      <c r="M31" s="240">
        <f t="shared" si="17"/>
        <v>-1024.1604200000002</v>
      </c>
      <c r="N31" s="240">
        <f t="shared" si="17"/>
        <v>-1277.5608999999999</v>
      </c>
      <c r="O31" s="240">
        <f t="shared" si="17"/>
        <v>-1225.1426800000002</v>
      </c>
      <c r="P31" s="240">
        <f t="shared" si="17"/>
        <v>-1191.48038</v>
      </c>
      <c r="Q31" s="240">
        <f t="shared" si="17"/>
        <v>-1133.7736100000002</v>
      </c>
      <c r="R31" s="240">
        <f t="shared" si="17"/>
        <v>-1254.2987000000001</v>
      </c>
      <c r="S31" s="169">
        <f t="shared" si="17"/>
        <v>-1014.6419000000001</v>
      </c>
      <c r="T31" s="170">
        <f t="shared" si="17"/>
        <v>-1934.6565799999998</v>
      </c>
      <c r="U31" s="170">
        <f t="shared" si="17"/>
        <v>-2955.5445399999999</v>
      </c>
      <c r="V31" s="170">
        <f t="shared" si="17"/>
        <v>-3942.7093500000001</v>
      </c>
      <c r="W31" s="170">
        <f t="shared" si="17"/>
        <v>-4964.82251</v>
      </c>
      <c r="X31" s="170">
        <f t="shared" si="17"/>
        <v>-5981.4175500000001</v>
      </c>
      <c r="Y31" s="170">
        <f t="shared" si="17"/>
        <v>-7005.5779700000003</v>
      </c>
      <c r="Z31" s="170">
        <f t="shared" si="17"/>
        <v>-8283.1388699999989</v>
      </c>
      <c r="AA31" s="170">
        <f t="shared" si="17"/>
        <v>-9508.2815499999997</v>
      </c>
      <c r="AB31" s="170">
        <f t="shared" si="17"/>
        <v>-10699.761929999999</v>
      </c>
      <c r="AC31" s="170">
        <f t="shared" si="17"/>
        <v>-11833.535539999999</v>
      </c>
      <c r="AD31" s="171">
        <f t="shared" si="17"/>
        <v>-13087.83424</v>
      </c>
      <c r="AE31" s="241">
        <f t="shared" si="17"/>
        <v>-2955.5445399999999</v>
      </c>
      <c r="AF31" s="241">
        <f t="shared" si="17"/>
        <v>-3025.8730100000002</v>
      </c>
      <c r="AG31" s="241">
        <f t="shared" si="17"/>
        <v>-3526.8639999999991</v>
      </c>
      <c r="AH31" s="241">
        <f t="shared" si="17"/>
        <v>-3579.5526900000013</v>
      </c>
      <c r="AI31" s="241">
        <f t="shared" si="17"/>
        <v>-5981.4175500000001</v>
      </c>
      <c r="AJ31" s="241">
        <f t="shared" si="17"/>
        <v>-7106.4166900000009</v>
      </c>
      <c r="AK31" s="241">
        <f t="shared" si="17"/>
        <v>-13087.834240000002</v>
      </c>
      <c r="AL31" s="173">
        <f t="shared" si="8"/>
        <v>0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>SUM(G31:G32)</f>
        <v>-1014.6419000000001</v>
      </c>
      <c r="H33" s="240">
        <f t="shared" ref="H33:R33" si="18">SUM(H31:H32)</f>
        <v>-920.01467999999988</v>
      </c>
      <c r="I33" s="240">
        <f t="shared" si="18"/>
        <v>-1020.8879599999999</v>
      </c>
      <c r="J33" s="240">
        <f t="shared" si="18"/>
        <v>-987.16480999999999</v>
      </c>
      <c r="K33" s="240">
        <f t="shared" si="18"/>
        <v>-1022.11316</v>
      </c>
      <c r="L33" s="240">
        <f t="shared" si="18"/>
        <v>-1016.5950399999999</v>
      </c>
      <c r="M33" s="240">
        <f t="shared" si="18"/>
        <v>-1024.1604200000002</v>
      </c>
      <c r="N33" s="240">
        <f t="shared" si="18"/>
        <v>-1277.5608999999999</v>
      </c>
      <c r="O33" s="240">
        <f t="shared" si="18"/>
        <v>-1225.1426800000002</v>
      </c>
      <c r="P33" s="240">
        <f t="shared" si="18"/>
        <v>-1191.48038</v>
      </c>
      <c r="Q33" s="240">
        <f t="shared" si="18"/>
        <v>-1133.7736100000002</v>
      </c>
      <c r="R33" s="240">
        <f t="shared" si="18"/>
        <v>-1254.2987000000001</v>
      </c>
      <c r="S33" s="169">
        <f t="shared" si="17"/>
        <v>-1014.6419000000001</v>
      </c>
      <c r="T33" s="170">
        <f t="shared" si="17"/>
        <v>-1934.6565799999998</v>
      </c>
      <c r="U33" s="170">
        <f t="shared" si="17"/>
        <v>-2955.5445399999999</v>
      </c>
      <c r="V33" s="170">
        <f t="shared" si="17"/>
        <v>-3942.7093500000001</v>
      </c>
      <c r="W33" s="170">
        <f t="shared" si="17"/>
        <v>-4964.82251</v>
      </c>
      <c r="X33" s="170">
        <f t="shared" si="17"/>
        <v>-5981.4175500000001</v>
      </c>
      <c r="Y33" s="170">
        <f t="shared" si="17"/>
        <v>-7005.5779700000003</v>
      </c>
      <c r="Z33" s="170">
        <f t="shared" si="17"/>
        <v>-8283.1388699999989</v>
      </c>
      <c r="AA33" s="170">
        <f t="shared" si="17"/>
        <v>-9508.2815499999997</v>
      </c>
      <c r="AB33" s="170">
        <f t="shared" si="17"/>
        <v>-10699.761929999999</v>
      </c>
      <c r="AC33" s="170">
        <f t="shared" si="17"/>
        <v>-11833.535539999999</v>
      </c>
      <c r="AD33" s="171">
        <f t="shared" si="17"/>
        <v>-13087.83424</v>
      </c>
      <c r="AE33" s="241">
        <f t="shared" si="17"/>
        <v>-2955.5445399999999</v>
      </c>
      <c r="AF33" s="241">
        <f t="shared" si="17"/>
        <v>-3025.8730100000002</v>
      </c>
      <c r="AG33" s="241">
        <f t="shared" si="17"/>
        <v>-3526.8639999999991</v>
      </c>
      <c r="AH33" s="241">
        <f t="shared" si="17"/>
        <v>-3579.5526900000013</v>
      </c>
      <c r="AI33" s="241">
        <f t="shared" si="17"/>
        <v>-5981.4175500000001</v>
      </c>
      <c r="AJ33" s="241">
        <f t="shared" si="17"/>
        <v>-7106.4166900000009</v>
      </c>
      <c r="AK33" s="241">
        <f t="shared" si="17"/>
        <v>-13087.834240000002</v>
      </c>
      <c r="AL33" s="173">
        <f t="shared" si="8"/>
        <v>0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9">SUM(G33:G34)</f>
        <v>-1014.6419000000001</v>
      </c>
      <c r="H35" s="253">
        <f t="shared" si="19"/>
        <v>-920.01467999999988</v>
      </c>
      <c r="I35" s="253">
        <f t="shared" si="19"/>
        <v>-1020.8879599999999</v>
      </c>
      <c r="J35" s="253">
        <f t="shared" si="19"/>
        <v>-987.16480999999999</v>
      </c>
      <c r="K35" s="253">
        <f t="shared" si="19"/>
        <v>-1022.11316</v>
      </c>
      <c r="L35" s="253">
        <f t="shared" si="19"/>
        <v>-1016.5950399999999</v>
      </c>
      <c r="M35" s="253">
        <f t="shared" si="19"/>
        <v>-1024.1604200000002</v>
      </c>
      <c r="N35" s="253">
        <f t="shared" si="19"/>
        <v>-1277.5608999999999</v>
      </c>
      <c r="O35" s="253">
        <f t="shared" si="19"/>
        <v>-1225.1426800000002</v>
      </c>
      <c r="P35" s="253">
        <f t="shared" si="19"/>
        <v>-1191.48038</v>
      </c>
      <c r="Q35" s="253">
        <f t="shared" si="19"/>
        <v>-1133.7736100000002</v>
      </c>
      <c r="R35" s="253">
        <f t="shared" si="19"/>
        <v>-1254.2987000000001</v>
      </c>
      <c r="S35" s="192">
        <f t="shared" si="19"/>
        <v>-1014.6419000000001</v>
      </c>
      <c r="T35" s="193">
        <f t="shared" si="19"/>
        <v>-1934.6565799999998</v>
      </c>
      <c r="U35" s="193">
        <f t="shared" si="19"/>
        <v>-2955.5445399999999</v>
      </c>
      <c r="V35" s="193">
        <f t="shared" si="19"/>
        <v>-3942.7093500000001</v>
      </c>
      <c r="W35" s="193">
        <f t="shared" si="19"/>
        <v>-4964.82251</v>
      </c>
      <c r="X35" s="193">
        <f t="shared" si="19"/>
        <v>-5981.4175500000001</v>
      </c>
      <c r="Y35" s="193">
        <f t="shared" si="19"/>
        <v>-7005.5779700000003</v>
      </c>
      <c r="Z35" s="193">
        <f t="shared" si="19"/>
        <v>-8283.1388699999989</v>
      </c>
      <c r="AA35" s="193">
        <f t="shared" si="19"/>
        <v>-9508.2815499999997</v>
      </c>
      <c r="AB35" s="193">
        <f t="shared" si="19"/>
        <v>-10699.761929999999</v>
      </c>
      <c r="AC35" s="193">
        <f t="shared" si="19"/>
        <v>-11833.535539999999</v>
      </c>
      <c r="AD35" s="194">
        <f t="shared" si="19"/>
        <v>-13087.83424</v>
      </c>
      <c r="AE35" s="254">
        <f t="shared" si="19"/>
        <v>-2955.5445399999999</v>
      </c>
      <c r="AF35" s="254">
        <f t="shared" si="19"/>
        <v>-3025.8730100000002</v>
      </c>
      <c r="AG35" s="254">
        <f t="shared" si="19"/>
        <v>-3526.8639999999991</v>
      </c>
      <c r="AH35" s="254">
        <f t="shared" si="19"/>
        <v>-3579.5526900000013</v>
      </c>
      <c r="AI35" s="254">
        <f t="shared" si="19"/>
        <v>-5981.4175500000001</v>
      </c>
      <c r="AJ35" s="254">
        <f t="shared" si="19"/>
        <v>-7106.4166900000009</v>
      </c>
      <c r="AK35" s="254">
        <f t="shared" si="19"/>
        <v>-13087.834240000002</v>
      </c>
      <c r="AL35" s="173">
        <f t="shared" si="8"/>
        <v>0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0</v>
      </c>
      <c r="H36" s="256">
        <v>0</v>
      </c>
      <c r="I36" s="256">
        <v>0</v>
      </c>
      <c r="J36" s="256">
        <v>0</v>
      </c>
      <c r="K36" s="256">
        <v>0</v>
      </c>
      <c r="L36" s="256">
        <v>0</v>
      </c>
      <c r="M36" s="256">
        <v>0</v>
      </c>
      <c r="N36" s="256">
        <v>0</v>
      </c>
      <c r="O36" s="256">
        <v>0</v>
      </c>
      <c r="P36" s="256">
        <v>0</v>
      </c>
      <c r="Q36" s="256">
        <v>0</v>
      </c>
      <c r="R36" s="256">
        <v>0</v>
      </c>
      <c r="S36" s="196">
        <f>G36</f>
        <v>0</v>
      </c>
      <c r="T36" s="197">
        <f>SUM($G36:H36)</f>
        <v>0</v>
      </c>
      <c r="U36" s="197">
        <f>SUM($G36:I36)</f>
        <v>0</v>
      </c>
      <c r="V36" s="197">
        <f>SUM($G36:J36)</f>
        <v>0</v>
      </c>
      <c r="W36" s="197">
        <f>SUM($G36:K36)</f>
        <v>0</v>
      </c>
      <c r="X36" s="197">
        <f>SUM($G36:L36)</f>
        <v>0</v>
      </c>
      <c r="Y36" s="197">
        <f>SUM($G36:M36)</f>
        <v>0</v>
      </c>
      <c r="Z36" s="197">
        <f>SUM($G36:N36)</f>
        <v>0</v>
      </c>
      <c r="AA36" s="197">
        <f>SUM($G36:O36)</f>
        <v>0</v>
      </c>
      <c r="AB36" s="197">
        <f>SUM($G36:P36)</f>
        <v>0</v>
      </c>
      <c r="AC36" s="197">
        <f>SUM($G36:Q36)</f>
        <v>0</v>
      </c>
      <c r="AD36" s="198">
        <f>SUM($G36:R36)</f>
        <v>0</v>
      </c>
      <c r="AE36" s="257">
        <f>U36</f>
        <v>0</v>
      </c>
      <c r="AF36" s="257">
        <f>X36-AE36</f>
        <v>0</v>
      </c>
      <c r="AG36" s="257">
        <f>AA36-AF36-AE36</f>
        <v>0</v>
      </c>
      <c r="AH36" s="257">
        <f>AD36-AG36-AF36-AE36</f>
        <v>0</v>
      </c>
      <c r="AI36" s="257">
        <f>$AE36+$AF36</f>
        <v>0</v>
      </c>
      <c r="AJ36" s="257">
        <f>$AG36+$AH36</f>
        <v>0</v>
      </c>
      <c r="AK36" s="257">
        <f>$AI36+$AJ36</f>
        <v>0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0</v>
      </c>
      <c r="H37" s="259">
        <v>0</v>
      </c>
      <c r="I37" s="259">
        <v>0</v>
      </c>
      <c r="J37" s="259">
        <v>0</v>
      </c>
      <c r="K37" s="259">
        <v>0</v>
      </c>
      <c r="L37" s="259">
        <v>0</v>
      </c>
      <c r="M37" s="259">
        <v>0</v>
      </c>
      <c r="N37" s="259">
        <v>0</v>
      </c>
      <c r="O37" s="259">
        <v>0</v>
      </c>
      <c r="P37" s="259">
        <v>0</v>
      </c>
      <c r="Q37" s="259">
        <v>0</v>
      </c>
      <c r="R37" s="259">
        <v>0</v>
      </c>
      <c r="S37" s="200">
        <f>G37</f>
        <v>0</v>
      </c>
      <c r="T37" s="201">
        <f>SUM($G37:H37)</f>
        <v>0</v>
      </c>
      <c r="U37" s="201">
        <f>SUM($G37:I37)</f>
        <v>0</v>
      </c>
      <c r="V37" s="201">
        <f>SUM($G37:J37)</f>
        <v>0</v>
      </c>
      <c r="W37" s="201">
        <f>SUM($G37:K37)</f>
        <v>0</v>
      </c>
      <c r="X37" s="201">
        <f>SUM($G37:L37)</f>
        <v>0</v>
      </c>
      <c r="Y37" s="201">
        <f>SUM($G37:M37)</f>
        <v>0</v>
      </c>
      <c r="Z37" s="201">
        <f>SUM($G37:N37)</f>
        <v>0</v>
      </c>
      <c r="AA37" s="201">
        <f>SUM($G37:O37)</f>
        <v>0</v>
      </c>
      <c r="AB37" s="201">
        <f>SUM($G37:P37)</f>
        <v>0</v>
      </c>
      <c r="AC37" s="201">
        <f>SUM($G37:Q37)</f>
        <v>0</v>
      </c>
      <c r="AD37" s="202">
        <f>SUM($G37:R37)</f>
        <v>0</v>
      </c>
      <c r="AE37" s="260">
        <f>U37</f>
        <v>0</v>
      </c>
      <c r="AF37" s="260">
        <f>X37-AE37</f>
        <v>0</v>
      </c>
      <c r="AG37" s="260">
        <f>AA37-AF37-AE37</f>
        <v>0</v>
      </c>
      <c r="AH37" s="260">
        <f>AD37-AG37-AF37-AE37</f>
        <v>0</v>
      </c>
      <c r="AI37" s="260">
        <f>$AE37+$AF37</f>
        <v>0</v>
      </c>
      <c r="AJ37" s="260">
        <f>$AG37+$AH37</f>
        <v>0</v>
      </c>
      <c r="AK37" s="260">
        <f>$AI37+$AJ37</f>
        <v>0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20">IF(G36=0,0,(G11*1000)/G36)</f>
        <v>0</v>
      </c>
      <c r="H38" s="262">
        <f t="shared" si="20"/>
        <v>0</v>
      </c>
      <c r="I38" s="262">
        <f t="shared" si="20"/>
        <v>0</v>
      </c>
      <c r="J38" s="262">
        <f t="shared" si="20"/>
        <v>0</v>
      </c>
      <c r="K38" s="262">
        <f t="shared" si="20"/>
        <v>0</v>
      </c>
      <c r="L38" s="262">
        <f t="shared" si="20"/>
        <v>0</v>
      </c>
      <c r="M38" s="262">
        <f t="shared" si="20"/>
        <v>0</v>
      </c>
      <c r="N38" s="262">
        <f t="shared" si="20"/>
        <v>0</v>
      </c>
      <c r="O38" s="262">
        <f t="shared" si="20"/>
        <v>0</v>
      </c>
      <c r="P38" s="262">
        <f t="shared" si="20"/>
        <v>0</v>
      </c>
      <c r="Q38" s="262">
        <f t="shared" si="20"/>
        <v>0</v>
      </c>
      <c r="R38" s="262">
        <f t="shared" si="20"/>
        <v>0</v>
      </c>
      <c r="S38" s="200">
        <f>IFERROR(SUMPRODUCT($G36:G36,$G38:G38)/SUM($G36:G36),0)</f>
        <v>0</v>
      </c>
      <c r="T38" s="200">
        <f>IFERROR(SUMPRODUCT($G36:H36,$G38:H38)/SUM($G36:H36),0)</f>
        <v>0</v>
      </c>
      <c r="U38" s="200">
        <f>IFERROR(SUMPRODUCT($G36:I36,$G38:I38)/SUM($G36:I36),0)</f>
        <v>0</v>
      </c>
      <c r="V38" s="200">
        <f>IFERROR(SUMPRODUCT($G36:J36,$G38:J38)/SUM($G36:J36),0)</f>
        <v>0</v>
      </c>
      <c r="W38" s="200">
        <f>IFERROR(SUMPRODUCT($G36:K36,$G38:K38)/SUM($G36:K36),0)</f>
        <v>0</v>
      </c>
      <c r="X38" s="200">
        <f>IFERROR(SUMPRODUCT($G36:L36,$G38:L38)/SUM($G36:L36),0)</f>
        <v>0</v>
      </c>
      <c r="Y38" s="200">
        <f>IFERROR(SUMPRODUCT($G36:M36,$G38:M38)/SUM($G36:M36),0)</f>
        <v>0</v>
      </c>
      <c r="Z38" s="200">
        <f>IFERROR(SUMPRODUCT($G36:N36,$G38:N38)/SUM($G36:N36),0)</f>
        <v>0</v>
      </c>
      <c r="AA38" s="200">
        <f>IFERROR(SUMPRODUCT($G36:O36,$G38:O38)/SUM($G36:O36),0)</f>
        <v>0</v>
      </c>
      <c r="AB38" s="200">
        <f>IFERROR(SUMPRODUCT($G36:P36,$G38:P38)/SUM($G36:P36),0)</f>
        <v>0</v>
      </c>
      <c r="AC38" s="200">
        <f>IFERROR(SUMPRODUCT($G36:Q36,$G38:Q38)/SUM($G36:Q36),0)</f>
        <v>0</v>
      </c>
      <c r="AD38" s="200">
        <f>IFERROR(SUMPRODUCT($G36:R36,$G38:R38)/SUM($G36:R36),0)</f>
        <v>0</v>
      </c>
      <c r="AE38" s="260">
        <f>IFERROR(SUMPRODUCT($G36:I36,$G38:I38)/SUM($G36:I36),0)</f>
        <v>0</v>
      </c>
      <c r="AF38" s="260">
        <f>IFERROR(SUMPRODUCT($J36:L36,$J38:L38)/SUM($J36:L36),0)</f>
        <v>0</v>
      </c>
      <c r="AG38" s="260">
        <f>IFERROR(SUMPRODUCT($M36:O36,$M38:O38)/SUM($M36:O36),0)</f>
        <v>0</v>
      </c>
      <c r="AH38" s="260">
        <f>IFERROR(SUMPRODUCT($P36:R36,$P38:R38)/SUM($P36:R36),0)</f>
        <v>0</v>
      </c>
      <c r="AI38" s="260">
        <f>IFERROR(SUMPRODUCT($G36:L36,$G38:L38)/SUM($G36:L36),0)</f>
        <v>0</v>
      </c>
      <c r="AJ38" s="260">
        <f>IFERROR(SUMPRODUCT($M36:R36,$M38:R38)/SUM($M36:R36),0)</f>
        <v>0</v>
      </c>
      <c r="AK38" s="260">
        <f>IFERROR(SUMPRODUCT($G36:R36,$G38:R38)/SUM($G36:R36),0)</f>
        <v>0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21">IF(G36=0,0,(G18*1000)/G36)</f>
        <v>0</v>
      </c>
      <c r="H39" s="262">
        <f t="shared" si="21"/>
        <v>0</v>
      </c>
      <c r="I39" s="262">
        <f t="shared" si="21"/>
        <v>0</v>
      </c>
      <c r="J39" s="262">
        <f t="shared" si="21"/>
        <v>0</v>
      </c>
      <c r="K39" s="262">
        <f t="shared" si="21"/>
        <v>0</v>
      </c>
      <c r="L39" s="262">
        <f t="shared" si="21"/>
        <v>0</v>
      </c>
      <c r="M39" s="262">
        <f t="shared" si="21"/>
        <v>0</v>
      </c>
      <c r="N39" s="262">
        <f t="shared" si="21"/>
        <v>0</v>
      </c>
      <c r="O39" s="262">
        <f t="shared" si="21"/>
        <v>0</v>
      </c>
      <c r="P39" s="262">
        <f t="shared" si="21"/>
        <v>0</v>
      </c>
      <c r="Q39" s="262">
        <f t="shared" si="21"/>
        <v>0</v>
      </c>
      <c r="R39" s="262">
        <f t="shared" si="21"/>
        <v>0</v>
      </c>
      <c r="S39" s="200">
        <f>IFERROR(SUMPRODUCT($G36:G36,$G39:G39)/SUM($G36:G36),0)</f>
        <v>0</v>
      </c>
      <c r="T39" s="200">
        <f>IFERROR(SUMPRODUCT($G36:H36,$G39:H39)/SUM($G36:H36),0)</f>
        <v>0</v>
      </c>
      <c r="U39" s="200">
        <f>IFERROR(SUMPRODUCT($G36:I36,$G39:I39)/SUM($G36:I36),0)</f>
        <v>0</v>
      </c>
      <c r="V39" s="200">
        <f>IFERROR(SUMPRODUCT($G36:J36,$G39:J39)/SUM($G36:J36),0)</f>
        <v>0</v>
      </c>
      <c r="W39" s="200">
        <f>IFERROR(SUMPRODUCT($G36:K36,$G39:K39)/SUM($G36:K36),0)</f>
        <v>0</v>
      </c>
      <c r="X39" s="200">
        <f>IFERROR(SUMPRODUCT($G36:L36,$G39:L39)/SUM($G36:L36),0)</f>
        <v>0</v>
      </c>
      <c r="Y39" s="200">
        <f>IFERROR(SUMPRODUCT($G36:M36,$G39:M39)/SUM($G36:M36),0)</f>
        <v>0</v>
      </c>
      <c r="Z39" s="200">
        <f>IFERROR(SUMPRODUCT($G36:N36,$G39:N39)/SUM($G36:N36),0)</f>
        <v>0</v>
      </c>
      <c r="AA39" s="200">
        <f>IFERROR(SUMPRODUCT($G36:O36,$G39:O39)/SUM($G36:O36),0)</f>
        <v>0</v>
      </c>
      <c r="AB39" s="200">
        <f>IFERROR(SUMPRODUCT($G36:P36,$G39:P39)/SUM($G36:P36),0)</f>
        <v>0</v>
      </c>
      <c r="AC39" s="200">
        <f>IFERROR(SUMPRODUCT($G36:Q36,$G39:Q39)/SUM($G36:Q36),0)</f>
        <v>0</v>
      </c>
      <c r="AD39" s="200">
        <f>IFERROR(SUMPRODUCT($G36:R36,$G39:R39)/SUM($G36:R36),0)</f>
        <v>0</v>
      </c>
      <c r="AE39" s="260">
        <f>IFERROR(SUMPRODUCT($G36:I36,$G39:I39)/SUM($G36:I36),0)</f>
        <v>0</v>
      </c>
      <c r="AF39" s="260">
        <f>IFERROR(SUMPRODUCT($J36:L36,$J39:L39)/SUM($J36:L36),0)</f>
        <v>0</v>
      </c>
      <c r="AG39" s="260">
        <f>IFERROR(SUMPRODUCT($M36:O36,$M39:O39)/SUM($M36:O36),0)</f>
        <v>0</v>
      </c>
      <c r="AH39" s="260">
        <f>IFERROR(SUMPRODUCT($P36:R36,$P39:R39)/SUM($P36:R36),0)</f>
        <v>0</v>
      </c>
      <c r="AI39" s="260">
        <f>IFERROR(SUMPRODUCT($G36:L36,$G39:L39)/SUM($G36:L36),0)</f>
        <v>0</v>
      </c>
      <c r="AJ39" s="260">
        <f>IFERROR(SUMPRODUCT($M36:R36,$M39:R39)/SUM($M36:R36),0)</f>
        <v>0</v>
      </c>
      <c r="AK39" s="260">
        <f>IFERROR(SUMPRODUCT($G36:R36,$G39:R39)/SUM($G36:R36),0)</f>
        <v>0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0</v>
      </c>
      <c r="H40" s="264">
        <f t="shared" si="22"/>
        <v>0</v>
      </c>
      <c r="I40" s="264">
        <f t="shared" si="22"/>
        <v>0</v>
      </c>
      <c r="J40" s="264">
        <f t="shared" si="22"/>
        <v>0</v>
      </c>
      <c r="K40" s="264">
        <f t="shared" si="22"/>
        <v>0</v>
      </c>
      <c r="L40" s="264">
        <f t="shared" si="22"/>
        <v>0</v>
      </c>
      <c r="M40" s="264">
        <f t="shared" si="22"/>
        <v>0</v>
      </c>
      <c r="N40" s="264">
        <f t="shared" si="22"/>
        <v>0</v>
      </c>
      <c r="O40" s="264">
        <f t="shared" si="22"/>
        <v>0</v>
      </c>
      <c r="P40" s="264">
        <f t="shared" si="22"/>
        <v>0</v>
      </c>
      <c r="Q40" s="264">
        <f t="shared" si="22"/>
        <v>0</v>
      </c>
      <c r="R40" s="264">
        <f t="shared" si="22"/>
        <v>0</v>
      </c>
      <c r="S40" s="265">
        <f t="shared" si="22"/>
        <v>0</v>
      </c>
      <c r="T40" s="266">
        <f t="shared" si="22"/>
        <v>0</v>
      </c>
      <c r="U40" s="266">
        <f t="shared" si="22"/>
        <v>0</v>
      </c>
      <c r="V40" s="266">
        <f t="shared" si="22"/>
        <v>0</v>
      </c>
      <c r="W40" s="266">
        <f t="shared" si="22"/>
        <v>0</v>
      </c>
      <c r="X40" s="266">
        <f t="shared" si="22"/>
        <v>0</v>
      </c>
      <c r="Y40" s="266">
        <f t="shared" si="22"/>
        <v>0</v>
      </c>
      <c r="Z40" s="266">
        <f t="shared" si="22"/>
        <v>0</v>
      </c>
      <c r="AA40" s="266">
        <f t="shared" si="22"/>
        <v>0</v>
      </c>
      <c r="AB40" s="266">
        <f t="shared" si="22"/>
        <v>0</v>
      </c>
      <c r="AC40" s="266">
        <f t="shared" si="22"/>
        <v>0</v>
      </c>
      <c r="AD40" s="267">
        <f t="shared" si="22"/>
        <v>0</v>
      </c>
      <c r="AE40" s="268">
        <f t="shared" si="22"/>
        <v>0</v>
      </c>
      <c r="AF40" s="268">
        <f t="shared" si="22"/>
        <v>0</v>
      </c>
      <c r="AG40" s="268">
        <f t="shared" si="22"/>
        <v>0</v>
      </c>
      <c r="AH40" s="268">
        <f t="shared" si="22"/>
        <v>0</v>
      </c>
      <c r="AI40" s="268">
        <f t="shared" si="22"/>
        <v>0</v>
      </c>
      <c r="AJ40" s="268">
        <f t="shared" si="22"/>
        <v>0</v>
      </c>
      <c r="AK40" s="268">
        <f t="shared" si="22"/>
        <v>0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-20.744990000000001</v>
      </c>
      <c r="H41" s="270">
        <v>-20.544990000000002</v>
      </c>
      <c r="I41" s="270">
        <v>-23.520689999999998</v>
      </c>
      <c r="J41" s="270">
        <v>-20.544990000000002</v>
      </c>
      <c r="K41" s="270">
        <v>-21.726890000000001</v>
      </c>
      <c r="L41" s="270">
        <v>-47.040900000000001</v>
      </c>
      <c r="M41" s="270">
        <v>-20.544990000000002</v>
      </c>
      <c r="N41" s="270">
        <v>-21.420009999999998</v>
      </c>
      <c r="O41" s="270">
        <v>-23.520689999999998</v>
      </c>
      <c r="P41" s="270">
        <v>-18.461659999999998</v>
      </c>
      <c r="Q41" s="270">
        <v>-20.544990000000002</v>
      </c>
      <c r="R41" s="270">
        <v>-28.884119999999999</v>
      </c>
      <c r="S41" s="200">
        <f>G41</f>
        <v>-20.744990000000001</v>
      </c>
      <c r="T41" s="201">
        <f>SUM($G41:H41)</f>
        <v>-41.28998</v>
      </c>
      <c r="U41" s="201">
        <f>SUM($G41:I41)</f>
        <v>-64.810670000000002</v>
      </c>
      <c r="V41" s="201">
        <f>SUM($G41:J41)</f>
        <v>-85.35566</v>
      </c>
      <c r="W41" s="201">
        <f>SUM($G41:K41)</f>
        <v>-107.08255</v>
      </c>
      <c r="X41" s="201">
        <f>SUM($G41:L41)</f>
        <v>-154.12344999999999</v>
      </c>
      <c r="Y41" s="201">
        <f>SUM($G41:M41)</f>
        <v>-174.66844</v>
      </c>
      <c r="Z41" s="201">
        <f>SUM($G41:N41)</f>
        <v>-196.08844999999999</v>
      </c>
      <c r="AA41" s="201">
        <f>SUM($G41:O41)</f>
        <v>-219.60914</v>
      </c>
      <c r="AB41" s="201">
        <f>SUM($G41:P41)</f>
        <v>-238.07079999999999</v>
      </c>
      <c r="AC41" s="201">
        <f>SUM($G41:Q41)</f>
        <v>-258.61579</v>
      </c>
      <c r="AD41" s="202">
        <f>SUM($G41:R41)</f>
        <v>-287.49991</v>
      </c>
      <c r="AE41" s="260">
        <f>U41</f>
        <v>-64.810670000000002</v>
      </c>
      <c r="AF41" s="260">
        <f>X41-AE41</f>
        <v>-89.312779999999989</v>
      </c>
      <c r="AG41" s="260">
        <f>AA41-AF41-AE41</f>
        <v>-65.485689999999991</v>
      </c>
      <c r="AH41" s="260">
        <f>AD41-AG41-AF41-AE41</f>
        <v>-67.890770000000046</v>
      </c>
      <c r="AI41" s="260">
        <f>$AE41+$AF41</f>
        <v>-154.12344999999999</v>
      </c>
      <c r="AJ41" s="260">
        <f>$AG41+$AH41</f>
        <v>-133.37646000000004</v>
      </c>
      <c r="AK41" s="260">
        <f>$AI41+$AJ41</f>
        <v>-287.49991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0</v>
      </c>
      <c r="H42" s="272">
        <f t="shared" si="23"/>
        <v>0</v>
      </c>
      <c r="I42" s="272">
        <f t="shared" si="23"/>
        <v>0</v>
      </c>
      <c r="J42" s="272">
        <f t="shared" si="23"/>
        <v>0</v>
      </c>
      <c r="K42" s="272">
        <f t="shared" si="23"/>
        <v>0</v>
      </c>
      <c r="L42" s="272">
        <f t="shared" si="23"/>
        <v>0</v>
      </c>
      <c r="M42" s="272">
        <f t="shared" si="23"/>
        <v>0</v>
      </c>
      <c r="N42" s="272">
        <f t="shared" si="23"/>
        <v>0</v>
      </c>
      <c r="O42" s="272">
        <f t="shared" si="23"/>
        <v>0</v>
      </c>
      <c r="P42" s="272">
        <f t="shared" si="23"/>
        <v>0</v>
      </c>
      <c r="Q42" s="272">
        <f t="shared" si="23"/>
        <v>0</v>
      </c>
      <c r="R42" s="272">
        <f t="shared" si="23"/>
        <v>0</v>
      </c>
      <c r="S42" s="273">
        <f t="shared" si="23"/>
        <v>0</v>
      </c>
      <c r="T42" s="274">
        <f t="shared" si="23"/>
        <v>0</v>
      </c>
      <c r="U42" s="274">
        <f t="shared" si="23"/>
        <v>0</v>
      </c>
      <c r="V42" s="274">
        <f t="shared" si="23"/>
        <v>0</v>
      </c>
      <c r="W42" s="274">
        <f t="shared" si="23"/>
        <v>0</v>
      </c>
      <c r="X42" s="274">
        <f t="shared" si="23"/>
        <v>0</v>
      </c>
      <c r="Y42" s="274">
        <f t="shared" si="23"/>
        <v>0</v>
      </c>
      <c r="Z42" s="274">
        <f t="shared" si="23"/>
        <v>0</v>
      </c>
      <c r="AA42" s="274">
        <f t="shared" si="23"/>
        <v>0</v>
      </c>
      <c r="AB42" s="274">
        <f t="shared" si="23"/>
        <v>0</v>
      </c>
      <c r="AC42" s="274">
        <f t="shared" si="23"/>
        <v>0</v>
      </c>
      <c r="AD42" s="275">
        <f t="shared" si="23"/>
        <v>0</v>
      </c>
      <c r="AE42" s="276">
        <f t="shared" si="23"/>
        <v>0</v>
      </c>
      <c r="AF42" s="276">
        <f t="shared" si="23"/>
        <v>0</v>
      </c>
      <c r="AG42" s="276">
        <f t="shared" si="23"/>
        <v>0</v>
      </c>
      <c r="AH42" s="276">
        <f t="shared" si="23"/>
        <v>0</v>
      </c>
      <c r="AI42" s="276">
        <f t="shared" si="23"/>
        <v>0</v>
      </c>
      <c r="AJ42" s="276">
        <f t="shared" si="23"/>
        <v>0</v>
      </c>
      <c r="AK42" s="276">
        <f t="shared" si="23"/>
        <v>0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152.76843</v>
      </c>
      <c r="H43" s="259">
        <v>102.3573</v>
      </c>
      <c r="I43" s="259">
        <v>121.06117</v>
      </c>
      <c r="J43" s="259">
        <v>420.47030000000001</v>
      </c>
      <c r="K43" s="259">
        <v>125.67000999999999</v>
      </c>
      <c r="L43" s="259">
        <v>118.63446999999999</v>
      </c>
      <c r="M43" s="259">
        <v>97.704849999999993</v>
      </c>
      <c r="N43" s="259">
        <v>78.623930000000001</v>
      </c>
      <c r="O43" s="259">
        <v>86.103530000000006</v>
      </c>
      <c r="P43" s="259">
        <v>28.611319999999999</v>
      </c>
      <c r="Q43" s="259">
        <v>28.611319999999999</v>
      </c>
      <c r="R43" s="259">
        <v>28.611319999999999</v>
      </c>
      <c r="S43" s="176">
        <f>IFERROR(SUM($G$43:G43)/COUNT($G$43:G43),0)</f>
        <v>152.76843</v>
      </c>
      <c r="T43" s="176">
        <f>IFERROR(SUM($G$43:H43)/COUNT($G$43:H43),0)</f>
        <v>127.56286499999999</v>
      </c>
      <c r="U43" s="176">
        <f>IFERROR(SUM($G$43:I43)/COUNT($G$43:I43),0)</f>
        <v>125.39563333333332</v>
      </c>
      <c r="V43" s="176">
        <f>IFERROR(SUM($G$43:J43)/COUNT($G$43:J43),0)</f>
        <v>199.1643</v>
      </c>
      <c r="W43" s="176">
        <f>IFERROR(SUM($G$43:K43)/COUNT($G$43:K43),0)</f>
        <v>184.465442</v>
      </c>
      <c r="X43" s="176">
        <f>IFERROR(SUM($G$43:L43)/COUNT($G$43:L43),0)</f>
        <v>173.49361333333331</v>
      </c>
      <c r="Y43" s="176">
        <f>IFERROR(SUM($G$43:M43)/COUNT($G$43:M43),0)</f>
        <v>162.66664714285713</v>
      </c>
      <c r="Z43" s="176">
        <f>IFERROR(SUM($G$43:N43)/COUNT($G$43:N43),0)</f>
        <v>152.16130749999999</v>
      </c>
      <c r="AA43" s="176">
        <f>IFERROR(SUM($G$43:O43)/COUNT($G$43:O43),0)</f>
        <v>144.82155444444444</v>
      </c>
      <c r="AB43" s="176">
        <f>IFERROR(SUM($G$43:P43)/COUNT($G$43:P43),0)</f>
        <v>133.20053100000001</v>
      </c>
      <c r="AC43" s="176">
        <f>IFERROR(SUM($G$43:Q43)/COUNT($G$43:Q43),0)</f>
        <v>123.69242090909091</v>
      </c>
      <c r="AD43" s="176">
        <f>IFERROR(SUM($G$43:R43)/COUNT($G$43:R43),0)</f>
        <v>115.76899583333334</v>
      </c>
      <c r="AE43" s="244">
        <f>IFERROR(SUM($G$43:I43)/COUNT($G$43:I43),0)</f>
        <v>125.39563333333332</v>
      </c>
      <c r="AF43" s="244">
        <f>IFERROR(SUM($J$43:L43)/COUNT($J$43:L43),0)</f>
        <v>221.59159333333332</v>
      </c>
      <c r="AG43" s="244">
        <f>IFERROR(SUM($M$43:O43)/COUNT($M$43:O43),0)</f>
        <v>87.477436666666677</v>
      </c>
      <c r="AH43" s="244">
        <f>IFERROR(SUM($P$43:R43)/COUNT($P$43:R43),0)</f>
        <v>28.611319999999996</v>
      </c>
      <c r="AI43" s="244">
        <f>IFERROR(SUM($G$43:L43)/COUNT($G$43:L43),0)</f>
        <v>173.49361333333331</v>
      </c>
      <c r="AJ43" s="244">
        <f>IFERROR(SUM($M$43:R43)/COUNT($M$43:R43),0)</f>
        <v>58.044378333333327</v>
      </c>
      <c r="AK43" s="244">
        <f>IFERROR(SUM($G$43:R43)/COUNT($G$43:R43),0)</f>
        <v>115.76899583333334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-162.95243722803204</v>
      </c>
      <c r="H44" s="272">
        <f t="shared" si="24"/>
        <v>-240.86203915109138</v>
      </c>
      <c r="I44" s="272">
        <f t="shared" si="24"/>
        <v>-233.14517776426578</v>
      </c>
      <c r="J44" s="272">
        <f t="shared" si="24"/>
        <v>-58.634314956371483</v>
      </c>
      <c r="K44" s="272">
        <f t="shared" si="24"/>
        <v>-207.46610905815959</v>
      </c>
      <c r="L44" s="272">
        <f t="shared" si="24"/>
        <v>-475.82359494673011</v>
      </c>
      <c r="M44" s="272">
        <f t="shared" si="24"/>
        <v>-252.33126093535793</v>
      </c>
      <c r="N44" s="272">
        <f t="shared" si="24"/>
        <v>-326.92352061261749</v>
      </c>
      <c r="O44" s="272">
        <f t="shared" si="24"/>
        <v>-327.80105531097274</v>
      </c>
      <c r="P44" s="272">
        <f t="shared" si="24"/>
        <v>-774.30863029038858</v>
      </c>
      <c r="Q44" s="272">
        <f t="shared" si="24"/>
        <v>-861.68649331802953</v>
      </c>
      <c r="R44" s="272">
        <f t="shared" si="24"/>
        <v>-1211.4416252028916</v>
      </c>
      <c r="S44" s="274">
        <f>IFERROR(S$41*100*(12/1)/S$43,0)</f>
        <v>-162.95243722803204</v>
      </c>
      <c r="T44" s="274">
        <f>IFERROR(T$41*100*(12/2)/T$43,0)</f>
        <v>-194.21003126576062</v>
      </c>
      <c r="U44" s="274">
        <f>IFERROR(U$41*100*(12/3)/U$43,0)</f>
        <v>-206.73979875428944</v>
      </c>
      <c r="V44" s="274">
        <f>IFERROR(V$41*100*(12/4)/V$43,0)</f>
        <v>-128.5707227650739</v>
      </c>
      <c r="W44" s="274">
        <f>IFERROR(W$41*100*(12/5)/W$43,0)</f>
        <v>-139.32046957608461</v>
      </c>
      <c r="X44" s="274">
        <f>IFERROR(X$41*100*(12/6)/X$43,0)</f>
        <v>-177.67045949280285</v>
      </c>
      <c r="Y44" s="274">
        <f>IFERROR(Y$41*100*(12/7)/Y$43,0)</f>
        <v>-184.07683239798047</v>
      </c>
      <c r="Z44" s="274">
        <f>IFERROR(Z$41*100*(12/8)/Z$43,0)</f>
        <v>-193.30319897520599</v>
      </c>
      <c r="AA44" s="274">
        <f>IFERROR(AA$41*100*(12/9)/AA$43,0)</f>
        <v>-202.18826388788244</v>
      </c>
      <c r="AB44" s="274">
        <f>IFERROR(AB$41*100*(12/10)/AB$43,0)</f>
        <v>-214.47734318716786</v>
      </c>
      <c r="AC44" s="274">
        <f>IFERROR(AC$41*100*(12/11)/AC$43,0)</f>
        <v>-228.08698729487085</v>
      </c>
      <c r="AD44" s="274">
        <f>IFERROR(AD$41*100*(12/12)/AD$43,0)</f>
        <v>-248.33929665754277</v>
      </c>
      <c r="AE44" s="276">
        <f>IFERROR(AE$41*100*(12/3)/AE$43,0)</f>
        <v>-206.73979875428944</v>
      </c>
      <c r="AF44" s="276">
        <f>IFERROR(AF$41*100*(12/3)/AF$43,0)</f>
        <v>-161.22052042949039</v>
      </c>
      <c r="AG44" s="276">
        <f>IFERROR(AG$41*100*(12/3)/AG$43,0)</f>
        <v>-299.4403699757853</v>
      </c>
      <c r="AH44" s="276">
        <f>IFERROR(AH$41*100*(12/3)/AH$43,0)</f>
        <v>-949.145582937104</v>
      </c>
      <c r="AI44" s="276">
        <f>IFERROR(AI$41*100*(12/6)/AI$43,0)</f>
        <v>-177.67045949280285</v>
      </c>
      <c r="AJ44" s="276">
        <f>IFERROR(AJ$41*100*(12/6)/AJ$43,0)</f>
        <v>-459.56719265405769</v>
      </c>
      <c r="AK44" s="276">
        <f>IFERROR(AK$41*100*(12/12)/AK$43,0)</f>
        <v>-248.33929665754277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5941272.1237599999</v>
      </c>
      <c r="H45" s="278">
        <v>5905283.3844799995</v>
      </c>
      <c r="I45" s="278">
        <v>5861498.7036199998</v>
      </c>
      <c r="J45" s="278">
        <v>5865876.3397199996</v>
      </c>
      <c r="K45" s="278">
        <v>5860292.3711599996</v>
      </c>
      <c r="L45" s="278">
        <v>5921062.4188799998</v>
      </c>
      <c r="M45" s="278">
        <v>5863944.3165699998</v>
      </c>
      <c r="N45" s="278">
        <v>5790411.5409199996</v>
      </c>
      <c r="O45" s="278">
        <v>5686072.4757599998</v>
      </c>
      <c r="P45" s="278">
        <v>5686014.98355</v>
      </c>
      <c r="Q45" s="278">
        <v>5686014.98355</v>
      </c>
      <c r="R45" s="278">
        <v>5686014.98355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>IFERROR(G$41*100*12/G$45,0)</f>
        <v>-4.1900097287995569E-3</v>
      </c>
      <c r="H46" s="272">
        <f t="shared" ref="H46:R46" si="25">IFERROR(H$41*100*12/H$45,0)</f>
        <v>-4.174903454217711E-3</v>
      </c>
      <c r="I46" s="272">
        <f t="shared" si="25"/>
        <v>-4.8152920314677621E-3</v>
      </c>
      <c r="J46" s="272">
        <f t="shared" si="25"/>
        <v>-4.2029505179062183E-3</v>
      </c>
      <c r="K46" s="272">
        <f t="shared" si="25"/>
        <v>-4.4489705203631675E-3</v>
      </c>
      <c r="L46" s="272">
        <f t="shared" si="25"/>
        <v>-9.5336066412685522E-3</v>
      </c>
      <c r="M46" s="272">
        <f t="shared" si="25"/>
        <v>-4.2043352850971265E-3</v>
      </c>
      <c r="N46" s="272">
        <f t="shared" si="25"/>
        <v>-4.4390647915702481E-3</v>
      </c>
      <c r="O46" s="272">
        <f t="shared" si="25"/>
        <v>-4.9638530145937818E-3</v>
      </c>
      <c r="P46" s="272">
        <f t="shared" si="25"/>
        <v>-3.8962246958709913E-3</v>
      </c>
      <c r="Q46" s="272">
        <f t="shared" si="25"/>
        <v>-4.3358992319446127E-3</v>
      </c>
      <c r="R46" s="272">
        <f t="shared" si="25"/>
        <v>-6.0958235425471602E-3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-20.744990000000001</v>
      </c>
      <c r="H47" s="259">
        <f t="shared" ref="H47:R47" si="26">H41</f>
        <v>-20.544990000000002</v>
      </c>
      <c r="I47" s="259">
        <f t="shared" si="26"/>
        <v>-23.520689999999998</v>
      </c>
      <c r="J47" s="259">
        <f t="shared" si="26"/>
        <v>-20.544990000000002</v>
      </c>
      <c r="K47" s="259">
        <f t="shared" si="26"/>
        <v>-21.726890000000001</v>
      </c>
      <c r="L47" s="259">
        <f t="shared" si="26"/>
        <v>-47.040900000000001</v>
      </c>
      <c r="M47" s="259">
        <f t="shared" si="26"/>
        <v>-20.544990000000002</v>
      </c>
      <c r="N47" s="259">
        <f t="shared" si="26"/>
        <v>-21.420009999999998</v>
      </c>
      <c r="O47" s="259">
        <f t="shared" si="26"/>
        <v>-23.520689999999998</v>
      </c>
      <c r="P47" s="259">
        <f t="shared" si="26"/>
        <v>-18.461659999999998</v>
      </c>
      <c r="Q47" s="259">
        <f t="shared" si="26"/>
        <v>-20.544990000000002</v>
      </c>
      <c r="R47" s="259">
        <f t="shared" si="26"/>
        <v>-28.884119999999999</v>
      </c>
      <c r="S47" s="176">
        <f>G47</f>
        <v>-20.744990000000001</v>
      </c>
      <c r="T47" s="177">
        <f>SUM($G47:H47)</f>
        <v>-41.28998</v>
      </c>
      <c r="U47" s="177">
        <f>SUM($G47:I47)</f>
        <v>-64.810670000000002</v>
      </c>
      <c r="V47" s="177">
        <f>SUM($G47:J47)</f>
        <v>-85.35566</v>
      </c>
      <c r="W47" s="177">
        <f>SUM($G47:K47)</f>
        <v>-107.08255</v>
      </c>
      <c r="X47" s="177">
        <f>SUM($G47:L47)</f>
        <v>-154.12344999999999</v>
      </c>
      <c r="Y47" s="177">
        <f>SUM($G47:M47)</f>
        <v>-174.66844</v>
      </c>
      <c r="Z47" s="177">
        <f>SUM($G47:N47)</f>
        <v>-196.08844999999999</v>
      </c>
      <c r="AA47" s="177">
        <f>SUM($G47:O47)</f>
        <v>-219.60914</v>
      </c>
      <c r="AB47" s="177">
        <f>SUM($G47:P47)</f>
        <v>-238.07079999999999</v>
      </c>
      <c r="AC47" s="177">
        <f>SUM($G47:Q47)</f>
        <v>-258.61579</v>
      </c>
      <c r="AD47" s="178">
        <f>SUM($G47:R47)</f>
        <v>-287.49991</v>
      </c>
      <c r="AE47" s="260">
        <f>U47</f>
        <v>-64.810670000000002</v>
      </c>
      <c r="AF47" s="260">
        <f>X47-AE47</f>
        <v>-89.312779999999989</v>
      </c>
      <c r="AG47" s="260">
        <f>AA47-AF47-AE47</f>
        <v>-65.485689999999991</v>
      </c>
      <c r="AH47" s="260">
        <f>AD47-AG47-AF47-AE47</f>
        <v>-67.890770000000046</v>
      </c>
      <c r="AI47" s="260">
        <f>$AE47+$AF47</f>
        <v>-154.12344999999999</v>
      </c>
      <c r="AJ47" s="260">
        <f>$AG47+$AH47</f>
        <v>-133.37646000000004</v>
      </c>
      <c r="AK47" s="260">
        <f>$AI47+$AJ47</f>
        <v>-287.49991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0</v>
      </c>
      <c r="H48" s="272">
        <f t="shared" si="27"/>
        <v>0</v>
      </c>
      <c r="I48" s="272">
        <f t="shared" si="27"/>
        <v>0</v>
      </c>
      <c r="J48" s="272">
        <f t="shared" si="27"/>
        <v>0</v>
      </c>
      <c r="K48" s="272">
        <f t="shared" si="27"/>
        <v>0</v>
      </c>
      <c r="L48" s="272">
        <f t="shared" si="27"/>
        <v>0</v>
      </c>
      <c r="M48" s="272">
        <f t="shared" si="27"/>
        <v>0</v>
      </c>
      <c r="N48" s="272">
        <f t="shared" si="27"/>
        <v>0</v>
      </c>
      <c r="O48" s="272">
        <f t="shared" si="27"/>
        <v>0</v>
      </c>
      <c r="P48" s="272">
        <f t="shared" si="27"/>
        <v>0</v>
      </c>
      <c r="Q48" s="272">
        <f t="shared" si="27"/>
        <v>0</v>
      </c>
      <c r="R48" s="272">
        <f t="shared" si="27"/>
        <v>0</v>
      </c>
      <c r="S48" s="273">
        <f t="shared" si="27"/>
        <v>0</v>
      </c>
      <c r="T48" s="274">
        <f t="shared" si="27"/>
        <v>0</v>
      </c>
      <c r="U48" s="274">
        <f t="shared" si="27"/>
        <v>0</v>
      </c>
      <c r="V48" s="274">
        <f t="shared" si="27"/>
        <v>0</v>
      </c>
      <c r="W48" s="274">
        <f t="shared" si="27"/>
        <v>0</v>
      </c>
      <c r="X48" s="274">
        <f t="shared" si="27"/>
        <v>0</v>
      </c>
      <c r="Y48" s="274">
        <f t="shared" si="27"/>
        <v>0</v>
      </c>
      <c r="Z48" s="274">
        <f t="shared" si="27"/>
        <v>0</v>
      </c>
      <c r="AA48" s="274">
        <f t="shared" si="27"/>
        <v>0</v>
      </c>
      <c r="AB48" s="274">
        <f t="shared" si="27"/>
        <v>0</v>
      </c>
      <c r="AC48" s="274">
        <f t="shared" si="27"/>
        <v>0</v>
      </c>
      <c r="AD48" s="275">
        <f t="shared" si="27"/>
        <v>0</v>
      </c>
      <c r="AE48" s="276">
        <f t="shared" si="27"/>
        <v>0</v>
      </c>
      <c r="AF48" s="276">
        <f t="shared" si="27"/>
        <v>0</v>
      </c>
      <c r="AG48" s="276">
        <f t="shared" si="27"/>
        <v>0</v>
      </c>
      <c r="AH48" s="276">
        <f t="shared" si="27"/>
        <v>0</v>
      </c>
      <c r="AI48" s="276">
        <f t="shared" si="27"/>
        <v>0</v>
      </c>
      <c r="AJ48" s="276">
        <f t="shared" si="27"/>
        <v>0</v>
      </c>
      <c r="AK48" s="276">
        <f t="shared" si="27"/>
        <v>0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-1014.6419000000001</v>
      </c>
      <c r="H49" s="278">
        <f t="shared" ref="H49:R49" si="28">H250</f>
        <v>-920.01467999999988</v>
      </c>
      <c r="I49" s="278">
        <f t="shared" si="28"/>
        <v>-1020.8879599999999</v>
      </c>
      <c r="J49" s="278">
        <f t="shared" si="28"/>
        <v>-987.16480999999999</v>
      </c>
      <c r="K49" s="278">
        <f t="shared" si="28"/>
        <v>-1022.11316</v>
      </c>
      <c r="L49" s="278">
        <f t="shared" si="28"/>
        <v>-1016.5950399999999</v>
      </c>
      <c r="M49" s="278">
        <f t="shared" si="28"/>
        <v>-1024.1604200000002</v>
      </c>
      <c r="N49" s="278">
        <f t="shared" si="28"/>
        <v>-1277.5608999999999</v>
      </c>
      <c r="O49" s="278">
        <f t="shared" si="28"/>
        <v>-1225.1426800000002</v>
      </c>
      <c r="P49" s="278">
        <f t="shared" si="28"/>
        <v>-1191.48038</v>
      </c>
      <c r="Q49" s="278">
        <f t="shared" si="28"/>
        <v>-1133.7736100000002</v>
      </c>
      <c r="R49" s="278">
        <f t="shared" si="28"/>
        <v>-1254.2987000000001</v>
      </c>
      <c r="S49" s="176">
        <f t="shared" ref="S49:S50" si="29">G49</f>
        <v>-1014.6419000000001</v>
      </c>
      <c r="T49" s="177">
        <f>SUM($G49:H49)</f>
        <v>-1934.6565799999998</v>
      </c>
      <c r="U49" s="177">
        <f>SUM($G49:I49)</f>
        <v>-2955.5445399999999</v>
      </c>
      <c r="V49" s="177">
        <f>SUM($G49:J49)</f>
        <v>-3942.7093500000001</v>
      </c>
      <c r="W49" s="177">
        <f>SUM($G49:K49)</f>
        <v>-4964.82251</v>
      </c>
      <c r="X49" s="177">
        <f>SUM($G49:L49)</f>
        <v>-5981.4175500000001</v>
      </c>
      <c r="Y49" s="177">
        <f>SUM($G49:M49)</f>
        <v>-7005.5779700000003</v>
      </c>
      <c r="Z49" s="177">
        <f>SUM($G49:N49)</f>
        <v>-8283.1388700000007</v>
      </c>
      <c r="AA49" s="177">
        <f>SUM($G49:O49)</f>
        <v>-9508.2815500000015</v>
      </c>
      <c r="AB49" s="177">
        <f>SUM($G49:P49)</f>
        <v>-10699.761930000001</v>
      </c>
      <c r="AC49" s="177">
        <f>SUM($G49:Q49)</f>
        <v>-11833.535540000001</v>
      </c>
      <c r="AD49" s="178">
        <f>SUM($G49:R49)</f>
        <v>-13087.83424</v>
      </c>
      <c r="AE49" s="260">
        <f t="shared" ref="AE49:AE50" si="30">U49</f>
        <v>-2955.5445399999999</v>
      </c>
      <c r="AF49" s="260">
        <f t="shared" ref="AF49:AF50" si="31">X49-AE49</f>
        <v>-3025.8730100000002</v>
      </c>
      <c r="AG49" s="260">
        <f t="shared" ref="AG49:AG50" si="32">AA49-AF49-AE49</f>
        <v>-3526.8640000000014</v>
      </c>
      <c r="AH49" s="260">
        <f t="shared" ref="AH49:AH50" si="33">AD49-AG49-AF49-AE49</f>
        <v>-3579.5526899999986</v>
      </c>
      <c r="AI49" s="260">
        <f t="shared" ref="AI49:AI50" si="34">$AE49+$AF49</f>
        <v>-5981.4175500000001</v>
      </c>
      <c r="AJ49" s="260">
        <f t="shared" ref="AJ49:AJ50" si="35">$AG49+$AH49</f>
        <v>-7106.41669</v>
      </c>
      <c r="AK49" s="260">
        <f t="shared" ref="AK49:AK50" si="36">$AI49+$AJ49</f>
        <v>-13087.83424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-1014.6419000000001</v>
      </c>
      <c r="H50" s="278">
        <f t="shared" ref="H50:R50" si="38">H328</f>
        <v>-920.01467999999988</v>
      </c>
      <c r="I50" s="278">
        <f t="shared" si="38"/>
        <v>-1020.8879599999999</v>
      </c>
      <c r="J50" s="278">
        <f t="shared" si="38"/>
        <v>-987.16480999999999</v>
      </c>
      <c r="K50" s="278">
        <f t="shared" si="38"/>
        <v>-1022.11316</v>
      </c>
      <c r="L50" s="278">
        <f t="shared" si="38"/>
        <v>-1016.5950399999999</v>
      </c>
      <c r="M50" s="278">
        <f t="shared" si="38"/>
        <v>-1024.1604200000002</v>
      </c>
      <c r="N50" s="278">
        <f t="shared" si="38"/>
        <v>-1277.5608999999999</v>
      </c>
      <c r="O50" s="278">
        <f t="shared" si="38"/>
        <v>-1225.1426800000002</v>
      </c>
      <c r="P50" s="278">
        <f t="shared" si="38"/>
        <v>-1191.48038</v>
      </c>
      <c r="Q50" s="278">
        <f t="shared" si="38"/>
        <v>-1133.7736100000002</v>
      </c>
      <c r="R50" s="278">
        <f t="shared" si="38"/>
        <v>-1254.2987000000001</v>
      </c>
      <c r="S50" s="176">
        <f t="shared" si="29"/>
        <v>-1014.6419000000001</v>
      </c>
      <c r="T50" s="177">
        <f>SUM($G50:H50)</f>
        <v>-1934.6565799999998</v>
      </c>
      <c r="U50" s="177">
        <f>SUM($G50:I50)</f>
        <v>-2955.5445399999999</v>
      </c>
      <c r="V50" s="177">
        <f>SUM($G50:J50)</f>
        <v>-3942.7093500000001</v>
      </c>
      <c r="W50" s="177">
        <f>SUM($G50:K50)</f>
        <v>-4964.82251</v>
      </c>
      <c r="X50" s="177">
        <f>SUM($G50:L50)</f>
        <v>-5981.4175500000001</v>
      </c>
      <c r="Y50" s="177">
        <f>SUM($G50:M50)</f>
        <v>-7005.5779700000003</v>
      </c>
      <c r="Z50" s="177">
        <f>SUM($G50:N50)</f>
        <v>-8283.1388700000007</v>
      </c>
      <c r="AA50" s="177">
        <f>SUM($G50:O50)</f>
        <v>-9508.2815500000015</v>
      </c>
      <c r="AB50" s="177">
        <f>SUM($G50:P50)</f>
        <v>-10699.761930000001</v>
      </c>
      <c r="AC50" s="177">
        <f>SUM($G50:Q50)</f>
        <v>-11833.535540000001</v>
      </c>
      <c r="AD50" s="178">
        <f>SUM($G50:R50)</f>
        <v>-13087.83424</v>
      </c>
      <c r="AE50" s="260">
        <f t="shared" si="30"/>
        <v>-2955.5445399999999</v>
      </c>
      <c r="AF50" s="260">
        <f t="shared" si="31"/>
        <v>-3025.8730100000002</v>
      </c>
      <c r="AG50" s="260">
        <f t="shared" si="32"/>
        <v>-3526.8640000000014</v>
      </c>
      <c r="AH50" s="260">
        <f t="shared" si="33"/>
        <v>-3579.5526899999986</v>
      </c>
      <c r="AI50" s="260">
        <f t="shared" si="34"/>
        <v>-5981.4175500000001</v>
      </c>
      <c r="AJ50" s="260">
        <f t="shared" si="35"/>
        <v>-7106.41669</v>
      </c>
      <c r="AK50" s="260">
        <f t="shared" si="36"/>
        <v>-13087.83424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>-SUM(G$74,G$76,G$77)</f>
        <v>0</v>
      </c>
      <c r="H51" s="262">
        <f t="shared" ref="H51:AK51" si="39">-SUM(H$74,H$76,H$77)</f>
        <v>0</v>
      </c>
      <c r="I51" s="262">
        <f t="shared" si="39"/>
        <v>0</v>
      </c>
      <c r="J51" s="262">
        <f t="shared" si="39"/>
        <v>0</v>
      </c>
      <c r="K51" s="262">
        <f t="shared" si="39"/>
        <v>0</v>
      </c>
      <c r="L51" s="262">
        <f t="shared" si="39"/>
        <v>0</v>
      </c>
      <c r="M51" s="262">
        <f t="shared" si="39"/>
        <v>0</v>
      </c>
      <c r="N51" s="262">
        <f t="shared" si="39"/>
        <v>0</v>
      </c>
      <c r="O51" s="262">
        <f t="shared" si="39"/>
        <v>0</v>
      </c>
      <c r="P51" s="262">
        <f t="shared" si="39"/>
        <v>0</v>
      </c>
      <c r="Q51" s="262">
        <f t="shared" si="39"/>
        <v>0</v>
      </c>
      <c r="R51" s="262">
        <f t="shared" si="39"/>
        <v>0</v>
      </c>
      <c r="S51" s="200">
        <f t="shared" si="39"/>
        <v>0</v>
      </c>
      <c r="T51" s="201">
        <f t="shared" si="39"/>
        <v>0</v>
      </c>
      <c r="U51" s="201">
        <f t="shared" si="39"/>
        <v>0</v>
      </c>
      <c r="V51" s="201">
        <f t="shared" si="39"/>
        <v>0</v>
      </c>
      <c r="W51" s="201">
        <f t="shared" si="39"/>
        <v>0</v>
      </c>
      <c r="X51" s="201">
        <f t="shared" si="39"/>
        <v>0</v>
      </c>
      <c r="Y51" s="201">
        <f t="shared" si="39"/>
        <v>0</v>
      </c>
      <c r="Z51" s="201">
        <f t="shared" si="39"/>
        <v>0</v>
      </c>
      <c r="AA51" s="201">
        <f t="shared" si="39"/>
        <v>0</v>
      </c>
      <c r="AB51" s="201">
        <f t="shared" si="39"/>
        <v>0</v>
      </c>
      <c r="AC51" s="201">
        <f t="shared" si="39"/>
        <v>0</v>
      </c>
      <c r="AD51" s="218">
        <f t="shared" si="39"/>
        <v>0</v>
      </c>
      <c r="AE51" s="260">
        <f t="shared" si="39"/>
        <v>0</v>
      </c>
      <c r="AF51" s="260">
        <f t="shared" si="39"/>
        <v>0</v>
      </c>
      <c r="AG51" s="260">
        <f t="shared" si="39"/>
        <v>0</v>
      </c>
      <c r="AH51" s="260">
        <f t="shared" si="39"/>
        <v>0</v>
      </c>
      <c r="AI51" s="260">
        <f t="shared" si="39"/>
        <v>0</v>
      </c>
      <c r="AJ51" s="260">
        <f t="shared" si="39"/>
        <v>0</v>
      </c>
      <c r="AK51" s="260">
        <f t="shared" si="39"/>
        <v>0</v>
      </c>
    </row>
    <row r="52" spans="1:38" ht="24.75" customHeight="1">
      <c r="A52" s="1"/>
      <c r="B52" s="443"/>
      <c r="C52" s="121"/>
      <c r="D52" s="2"/>
      <c r="E52" s="2"/>
      <c r="F52" s="2"/>
      <c r="G52" s="219">
        <v>0</v>
      </c>
      <c r="H52" s="219">
        <v>0</v>
      </c>
      <c r="I52" s="219">
        <v>0</v>
      </c>
      <c r="J52" s="219">
        <v>0</v>
      </c>
      <c r="K52" s="219">
        <v>0</v>
      </c>
      <c r="L52" s="219">
        <v>0</v>
      </c>
      <c r="M52" s="219">
        <v>0</v>
      </c>
      <c r="N52" s="219">
        <v>0</v>
      </c>
      <c r="O52" s="219">
        <v>0</v>
      </c>
      <c r="P52" s="219">
        <v>0</v>
      </c>
      <c r="Q52" s="219">
        <v>0</v>
      </c>
      <c r="R52" s="219">
        <v>0</v>
      </c>
      <c r="S52" s="219"/>
      <c r="T52" s="219"/>
      <c r="U52" s="219"/>
      <c r="V52" s="219"/>
      <c r="W52" s="219"/>
      <c r="X52" s="219"/>
      <c r="Y52" s="219"/>
      <c r="Z52" s="219"/>
      <c r="AA52" s="219"/>
      <c r="AB52" s="219"/>
      <c r="AC52" s="219"/>
      <c r="AD52" s="219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219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80" customFormat="1" ht="24.75" hidden="1" customHeight="1" outlineLevel="1">
      <c r="A55" s="1"/>
      <c r="B55" s="443"/>
      <c r="C55" s="279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80" customFormat="1" ht="24.75" hidden="1" customHeight="1" outlineLevel="1">
      <c r="A56" s="1"/>
      <c r="B56" s="443"/>
      <c r="C56" s="279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80" customFormat="1" ht="24.75" hidden="1" customHeight="1" outlineLevel="1">
      <c r="A57" s="1"/>
      <c r="B57" s="443"/>
      <c r="C57" s="279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80" customFormat="1" ht="24.75" hidden="1" customHeight="1" outlineLevel="1">
      <c r="A58" s="1"/>
      <c r="B58" s="443"/>
      <c r="C58" s="279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80" customFormat="1" ht="24.75" hidden="1" customHeight="1" outlineLevel="1">
      <c r="A59" s="1"/>
      <c r="B59" s="443"/>
      <c r="C59" s="279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80" customFormat="1" ht="24.75" hidden="1" customHeight="1" outlineLevel="1">
      <c r="A60" s="1"/>
      <c r="B60" s="443"/>
      <c r="C60" s="279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SCGP Rigid Plastics Company Limited : SCGPRP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284">
        <f t="shared" ref="G66:AK66" si="41">IFERROR(G6*1000/G$36,0)</f>
        <v>0</v>
      </c>
      <c r="H66" s="285">
        <f t="shared" si="41"/>
        <v>0</v>
      </c>
      <c r="I66" s="285">
        <f t="shared" si="41"/>
        <v>0</v>
      </c>
      <c r="J66" s="285">
        <f t="shared" si="41"/>
        <v>0</v>
      </c>
      <c r="K66" s="285">
        <f t="shared" si="41"/>
        <v>0</v>
      </c>
      <c r="L66" s="285">
        <f t="shared" si="41"/>
        <v>0</v>
      </c>
      <c r="M66" s="285">
        <f t="shared" si="41"/>
        <v>0</v>
      </c>
      <c r="N66" s="285">
        <f t="shared" si="41"/>
        <v>0</v>
      </c>
      <c r="O66" s="285">
        <f t="shared" si="41"/>
        <v>0</v>
      </c>
      <c r="P66" s="285">
        <f t="shared" si="41"/>
        <v>0</v>
      </c>
      <c r="Q66" s="285">
        <f t="shared" si="41"/>
        <v>0</v>
      </c>
      <c r="R66" s="285">
        <f t="shared" si="41"/>
        <v>0</v>
      </c>
      <c r="S66" s="286">
        <f t="shared" si="41"/>
        <v>0</v>
      </c>
      <c r="T66" s="287">
        <f t="shared" si="41"/>
        <v>0</v>
      </c>
      <c r="U66" s="287">
        <f t="shared" si="41"/>
        <v>0</v>
      </c>
      <c r="V66" s="287">
        <f t="shared" si="41"/>
        <v>0</v>
      </c>
      <c r="W66" s="287">
        <f t="shared" si="41"/>
        <v>0</v>
      </c>
      <c r="X66" s="287">
        <f t="shared" si="41"/>
        <v>0</v>
      </c>
      <c r="Y66" s="287">
        <f t="shared" si="41"/>
        <v>0</v>
      </c>
      <c r="Z66" s="287">
        <f t="shared" si="41"/>
        <v>0</v>
      </c>
      <c r="AA66" s="287">
        <f t="shared" si="41"/>
        <v>0</v>
      </c>
      <c r="AB66" s="287">
        <f t="shared" si="41"/>
        <v>0</v>
      </c>
      <c r="AC66" s="287">
        <f t="shared" si="41"/>
        <v>0</v>
      </c>
      <c r="AD66" s="288">
        <f t="shared" si="41"/>
        <v>0</v>
      </c>
      <c r="AE66" s="289">
        <f t="shared" si="41"/>
        <v>0</v>
      </c>
      <c r="AF66" s="289">
        <f t="shared" si="41"/>
        <v>0</v>
      </c>
      <c r="AG66" s="289">
        <f t="shared" si="41"/>
        <v>0</v>
      </c>
      <c r="AH66" s="289">
        <f t="shared" si="41"/>
        <v>0</v>
      </c>
      <c r="AI66" s="289">
        <f t="shared" si="41"/>
        <v>0</v>
      </c>
      <c r="AJ66" s="289">
        <f t="shared" si="41"/>
        <v>0</v>
      </c>
      <c r="AK66" s="289">
        <f t="shared" si="41"/>
        <v>0</v>
      </c>
    </row>
    <row r="67" spans="1:37" ht="24" customHeight="1">
      <c r="A67" s="166" t="s">
        <v>132</v>
      </c>
      <c r="B67" s="444" t="s">
        <v>132</v>
      </c>
      <c r="C67" s="33" t="str">
        <f t="shared" si="40"/>
        <v>Normal Sales Discounts</v>
      </c>
      <c r="D67" s="34"/>
      <c r="E67" s="34"/>
      <c r="F67" s="35"/>
      <c r="G67" s="284">
        <f t="shared" ref="G67:AK67" si="42">IFERROR(G7*1000/G$36,0)</f>
        <v>0</v>
      </c>
      <c r="H67" s="285">
        <f t="shared" si="42"/>
        <v>0</v>
      </c>
      <c r="I67" s="285">
        <f t="shared" si="42"/>
        <v>0</v>
      </c>
      <c r="J67" s="285">
        <f t="shared" si="42"/>
        <v>0</v>
      </c>
      <c r="K67" s="285">
        <f t="shared" si="42"/>
        <v>0</v>
      </c>
      <c r="L67" s="285">
        <f t="shared" si="42"/>
        <v>0</v>
      </c>
      <c r="M67" s="285">
        <f t="shared" si="42"/>
        <v>0</v>
      </c>
      <c r="N67" s="285">
        <f t="shared" si="42"/>
        <v>0</v>
      </c>
      <c r="O67" s="285">
        <f t="shared" si="42"/>
        <v>0</v>
      </c>
      <c r="P67" s="285">
        <f t="shared" si="42"/>
        <v>0</v>
      </c>
      <c r="Q67" s="285">
        <f t="shared" si="42"/>
        <v>0</v>
      </c>
      <c r="R67" s="285">
        <f t="shared" si="42"/>
        <v>0</v>
      </c>
      <c r="S67" s="286">
        <f t="shared" si="42"/>
        <v>0</v>
      </c>
      <c r="T67" s="287">
        <f t="shared" si="42"/>
        <v>0</v>
      </c>
      <c r="U67" s="287">
        <f t="shared" si="42"/>
        <v>0</v>
      </c>
      <c r="V67" s="287">
        <f t="shared" si="42"/>
        <v>0</v>
      </c>
      <c r="W67" s="287">
        <f t="shared" si="42"/>
        <v>0</v>
      </c>
      <c r="X67" s="287">
        <f t="shared" si="42"/>
        <v>0</v>
      </c>
      <c r="Y67" s="287">
        <f t="shared" si="42"/>
        <v>0</v>
      </c>
      <c r="Z67" s="287">
        <f t="shared" si="42"/>
        <v>0</v>
      </c>
      <c r="AA67" s="287">
        <f t="shared" si="42"/>
        <v>0</v>
      </c>
      <c r="AB67" s="287">
        <f t="shared" si="42"/>
        <v>0</v>
      </c>
      <c r="AC67" s="287">
        <f t="shared" si="42"/>
        <v>0</v>
      </c>
      <c r="AD67" s="288">
        <f t="shared" si="42"/>
        <v>0</v>
      </c>
      <c r="AE67" s="289">
        <f t="shared" si="42"/>
        <v>0</v>
      </c>
      <c r="AF67" s="289">
        <f t="shared" si="42"/>
        <v>0</v>
      </c>
      <c r="AG67" s="289">
        <f t="shared" si="42"/>
        <v>0</v>
      </c>
      <c r="AH67" s="289">
        <f t="shared" si="42"/>
        <v>0</v>
      </c>
      <c r="AI67" s="289">
        <f t="shared" si="42"/>
        <v>0</v>
      </c>
      <c r="AJ67" s="289">
        <f t="shared" si="42"/>
        <v>0</v>
      </c>
      <c r="AK67" s="289">
        <f t="shared" si="42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40"/>
        <v>Special Sales Discounts</v>
      </c>
      <c r="D68" s="34"/>
      <c r="E68" s="34"/>
      <c r="F68" s="35"/>
      <c r="G68" s="284">
        <f t="shared" ref="G68:AK68" si="43">IFERROR(G8*1000/G$36,0)</f>
        <v>0</v>
      </c>
      <c r="H68" s="285">
        <f t="shared" si="43"/>
        <v>0</v>
      </c>
      <c r="I68" s="285">
        <f t="shared" si="43"/>
        <v>0</v>
      </c>
      <c r="J68" s="285">
        <f t="shared" si="43"/>
        <v>0</v>
      </c>
      <c r="K68" s="285">
        <f t="shared" si="43"/>
        <v>0</v>
      </c>
      <c r="L68" s="285">
        <f t="shared" si="43"/>
        <v>0</v>
      </c>
      <c r="M68" s="285">
        <f t="shared" si="43"/>
        <v>0</v>
      </c>
      <c r="N68" s="285">
        <f t="shared" si="43"/>
        <v>0</v>
      </c>
      <c r="O68" s="285">
        <f t="shared" si="43"/>
        <v>0</v>
      </c>
      <c r="P68" s="285">
        <f t="shared" si="43"/>
        <v>0</v>
      </c>
      <c r="Q68" s="285">
        <f t="shared" si="43"/>
        <v>0</v>
      </c>
      <c r="R68" s="285">
        <f t="shared" si="43"/>
        <v>0</v>
      </c>
      <c r="S68" s="286">
        <f t="shared" si="43"/>
        <v>0</v>
      </c>
      <c r="T68" s="287">
        <f t="shared" si="43"/>
        <v>0</v>
      </c>
      <c r="U68" s="287">
        <f t="shared" si="43"/>
        <v>0</v>
      </c>
      <c r="V68" s="287">
        <f t="shared" si="43"/>
        <v>0</v>
      </c>
      <c r="W68" s="287">
        <f t="shared" si="43"/>
        <v>0</v>
      </c>
      <c r="X68" s="287">
        <f t="shared" si="43"/>
        <v>0</v>
      </c>
      <c r="Y68" s="287">
        <f t="shared" si="43"/>
        <v>0</v>
      </c>
      <c r="Z68" s="287">
        <f t="shared" si="43"/>
        <v>0</v>
      </c>
      <c r="AA68" s="287">
        <f t="shared" si="43"/>
        <v>0</v>
      </c>
      <c r="AB68" s="287">
        <f t="shared" si="43"/>
        <v>0</v>
      </c>
      <c r="AC68" s="287">
        <f t="shared" si="43"/>
        <v>0</v>
      </c>
      <c r="AD68" s="288">
        <f t="shared" si="43"/>
        <v>0</v>
      </c>
      <c r="AE68" s="289">
        <f t="shared" si="43"/>
        <v>0</v>
      </c>
      <c r="AF68" s="289">
        <f t="shared" si="43"/>
        <v>0</v>
      </c>
      <c r="AG68" s="289">
        <f t="shared" si="43"/>
        <v>0</v>
      </c>
      <c r="AH68" s="289">
        <f t="shared" si="43"/>
        <v>0</v>
      </c>
      <c r="AI68" s="289">
        <f t="shared" si="43"/>
        <v>0</v>
      </c>
      <c r="AJ68" s="289">
        <f t="shared" si="43"/>
        <v>0</v>
      </c>
      <c r="AK68" s="289">
        <f t="shared" si="43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40"/>
        <v>Cash Discounts</v>
      </c>
      <c r="D69" s="34"/>
      <c r="E69" s="34"/>
      <c r="F69" s="35"/>
      <c r="G69" s="284">
        <f t="shared" ref="G69:AK69" si="44">IFERROR(G9*1000/G$36,0)</f>
        <v>0</v>
      </c>
      <c r="H69" s="285">
        <f t="shared" si="44"/>
        <v>0</v>
      </c>
      <c r="I69" s="285">
        <f t="shared" si="44"/>
        <v>0</v>
      </c>
      <c r="J69" s="285">
        <f t="shared" si="44"/>
        <v>0</v>
      </c>
      <c r="K69" s="285">
        <f t="shared" si="44"/>
        <v>0</v>
      </c>
      <c r="L69" s="285">
        <f t="shared" si="44"/>
        <v>0</v>
      </c>
      <c r="M69" s="285">
        <f t="shared" si="44"/>
        <v>0</v>
      </c>
      <c r="N69" s="285">
        <f t="shared" si="44"/>
        <v>0</v>
      </c>
      <c r="O69" s="285">
        <f t="shared" si="44"/>
        <v>0</v>
      </c>
      <c r="P69" s="285">
        <f t="shared" si="44"/>
        <v>0</v>
      </c>
      <c r="Q69" s="285">
        <f t="shared" si="44"/>
        <v>0</v>
      </c>
      <c r="R69" s="285">
        <f t="shared" si="44"/>
        <v>0</v>
      </c>
      <c r="S69" s="286">
        <f t="shared" si="44"/>
        <v>0</v>
      </c>
      <c r="T69" s="287">
        <f t="shared" si="44"/>
        <v>0</v>
      </c>
      <c r="U69" s="287">
        <f t="shared" si="44"/>
        <v>0</v>
      </c>
      <c r="V69" s="287">
        <f t="shared" si="44"/>
        <v>0</v>
      </c>
      <c r="W69" s="287">
        <f t="shared" si="44"/>
        <v>0</v>
      </c>
      <c r="X69" s="287">
        <f t="shared" si="44"/>
        <v>0</v>
      </c>
      <c r="Y69" s="287">
        <f t="shared" si="44"/>
        <v>0</v>
      </c>
      <c r="Z69" s="287">
        <f t="shared" si="44"/>
        <v>0</v>
      </c>
      <c r="AA69" s="287">
        <f t="shared" si="44"/>
        <v>0</v>
      </c>
      <c r="AB69" s="287">
        <f t="shared" si="44"/>
        <v>0</v>
      </c>
      <c r="AC69" s="287">
        <f t="shared" si="44"/>
        <v>0</v>
      </c>
      <c r="AD69" s="288">
        <f t="shared" si="44"/>
        <v>0</v>
      </c>
      <c r="AE69" s="289">
        <f t="shared" si="44"/>
        <v>0</v>
      </c>
      <c r="AF69" s="289">
        <f t="shared" si="44"/>
        <v>0</v>
      </c>
      <c r="AG69" s="289">
        <f t="shared" si="44"/>
        <v>0</v>
      </c>
      <c r="AH69" s="289">
        <f t="shared" si="44"/>
        <v>0</v>
      </c>
      <c r="AI69" s="289">
        <f t="shared" si="44"/>
        <v>0</v>
      </c>
      <c r="AJ69" s="289">
        <f t="shared" si="44"/>
        <v>0</v>
      </c>
      <c r="AK69" s="289">
        <f t="shared" si="44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40"/>
        <v>Freight Income</v>
      </c>
      <c r="D70" s="34"/>
      <c r="E70" s="34"/>
      <c r="F70" s="35"/>
      <c r="G70" s="290">
        <f t="shared" ref="G70:AK70" si="45">IFERROR(G10*1000/G$36,0)</f>
        <v>0</v>
      </c>
      <c r="H70" s="291">
        <f t="shared" si="45"/>
        <v>0</v>
      </c>
      <c r="I70" s="291">
        <f t="shared" si="45"/>
        <v>0</v>
      </c>
      <c r="J70" s="291">
        <f t="shared" si="45"/>
        <v>0</v>
      </c>
      <c r="K70" s="291">
        <f t="shared" si="45"/>
        <v>0</v>
      </c>
      <c r="L70" s="291">
        <f t="shared" si="45"/>
        <v>0</v>
      </c>
      <c r="M70" s="291">
        <f t="shared" si="45"/>
        <v>0</v>
      </c>
      <c r="N70" s="291">
        <f t="shared" si="45"/>
        <v>0</v>
      </c>
      <c r="O70" s="291">
        <f t="shared" si="45"/>
        <v>0</v>
      </c>
      <c r="P70" s="291">
        <f t="shared" si="45"/>
        <v>0</v>
      </c>
      <c r="Q70" s="291">
        <f t="shared" si="45"/>
        <v>0</v>
      </c>
      <c r="R70" s="291">
        <f t="shared" si="45"/>
        <v>0</v>
      </c>
      <c r="S70" s="292">
        <f t="shared" si="45"/>
        <v>0</v>
      </c>
      <c r="T70" s="293">
        <f t="shared" si="45"/>
        <v>0</v>
      </c>
      <c r="U70" s="293">
        <f t="shared" si="45"/>
        <v>0</v>
      </c>
      <c r="V70" s="293">
        <f t="shared" si="45"/>
        <v>0</v>
      </c>
      <c r="W70" s="293">
        <f t="shared" si="45"/>
        <v>0</v>
      </c>
      <c r="X70" s="293">
        <f t="shared" si="45"/>
        <v>0</v>
      </c>
      <c r="Y70" s="293">
        <f t="shared" si="45"/>
        <v>0</v>
      </c>
      <c r="Z70" s="293">
        <f t="shared" si="45"/>
        <v>0</v>
      </c>
      <c r="AA70" s="293">
        <f t="shared" si="45"/>
        <v>0</v>
      </c>
      <c r="AB70" s="293">
        <f t="shared" si="45"/>
        <v>0</v>
      </c>
      <c r="AC70" s="293">
        <f t="shared" si="45"/>
        <v>0</v>
      </c>
      <c r="AD70" s="294">
        <f t="shared" si="45"/>
        <v>0</v>
      </c>
      <c r="AE70" s="295">
        <f t="shared" si="45"/>
        <v>0</v>
      </c>
      <c r="AF70" s="295">
        <f t="shared" si="45"/>
        <v>0</v>
      </c>
      <c r="AG70" s="295">
        <f t="shared" si="45"/>
        <v>0</v>
      </c>
      <c r="AH70" s="295">
        <f t="shared" si="45"/>
        <v>0</v>
      </c>
      <c r="AI70" s="295">
        <f t="shared" si="45"/>
        <v>0</v>
      </c>
      <c r="AJ70" s="295">
        <f t="shared" si="45"/>
        <v>0</v>
      </c>
      <c r="AK70" s="295">
        <f t="shared" si="45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40"/>
        <v>Revenue from Sales</v>
      </c>
      <c r="D71" s="34"/>
      <c r="E71" s="34"/>
      <c r="F71" s="35"/>
      <c r="G71" s="284">
        <f t="shared" ref="G71:AK71" si="46">IFERROR(G11*1000/G$36,0)</f>
        <v>0</v>
      </c>
      <c r="H71" s="285">
        <f t="shared" si="46"/>
        <v>0</v>
      </c>
      <c r="I71" s="285">
        <f t="shared" si="46"/>
        <v>0</v>
      </c>
      <c r="J71" s="285">
        <f t="shared" si="46"/>
        <v>0</v>
      </c>
      <c r="K71" s="285">
        <f t="shared" si="46"/>
        <v>0</v>
      </c>
      <c r="L71" s="285">
        <f t="shared" si="46"/>
        <v>0</v>
      </c>
      <c r="M71" s="285">
        <f t="shared" si="46"/>
        <v>0</v>
      </c>
      <c r="N71" s="285">
        <f t="shared" si="46"/>
        <v>0</v>
      </c>
      <c r="O71" s="285">
        <f t="shared" si="46"/>
        <v>0</v>
      </c>
      <c r="P71" s="285">
        <f t="shared" si="46"/>
        <v>0</v>
      </c>
      <c r="Q71" s="285">
        <f t="shared" si="46"/>
        <v>0</v>
      </c>
      <c r="R71" s="285">
        <f t="shared" si="46"/>
        <v>0</v>
      </c>
      <c r="S71" s="286">
        <f t="shared" si="46"/>
        <v>0</v>
      </c>
      <c r="T71" s="287">
        <f t="shared" si="46"/>
        <v>0</v>
      </c>
      <c r="U71" s="287">
        <f t="shared" si="46"/>
        <v>0</v>
      </c>
      <c r="V71" s="287">
        <f t="shared" si="46"/>
        <v>0</v>
      </c>
      <c r="W71" s="287">
        <f t="shared" si="46"/>
        <v>0</v>
      </c>
      <c r="X71" s="287">
        <f t="shared" si="46"/>
        <v>0</v>
      </c>
      <c r="Y71" s="287">
        <f t="shared" si="46"/>
        <v>0</v>
      </c>
      <c r="Z71" s="287">
        <f t="shared" si="46"/>
        <v>0</v>
      </c>
      <c r="AA71" s="287">
        <f t="shared" si="46"/>
        <v>0</v>
      </c>
      <c r="AB71" s="287">
        <f t="shared" si="46"/>
        <v>0</v>
      </c>
      <c r="AC71" s="287">
        <f t="shared" si="46"/>
        <v>0</v>
      </c>
      <c r="AD71" s="288">
        <f t="shared" si="46"/>
        <v>0</v>
      </c>
      <c r="AE71" s="289">
        <f t="shared" si="46"/>
        <v>0</v>
      </c>
      <c r="AF71" s="289">
        <f t="shared" si="46"/>
        <v>0</v>
      </c>
      <c r="AG71" s="289">
        <f t="shared" si="46"/>
        <v>0</v>
      </c>
      <c r="AH71" s="289">
        <f t="shared" si="46"/>
        <v>0</v>
      </c>
      <c r="AI71" s="289">
        <f t="shared" si="46"/>
        <v>0</v>
      </c>
      <c r="AJ71" s="289">
        <f t="shared" si="46"/>
        <v>0</v>
      </c>
      <c r="AK71" s="289">
        <f t="shared" si="46"/>
        <v>0</v>
      </c>
    </row>
    <row r="72" spans="1:37" ht="24" customHeight="1">
      <c r="A72" s="166" t="s">
        <v>137</v>
      </c>
      <c r="B72" s="444" t="s">
        <v>137</v>
      </c>
      <c r="C72" s="33" t="str">
        <f t="shared" si="40"/>
        <v>Direct Selling and Delivery Expenses</v>
      </c>
      <c r="D72" s="34"/>
      <c r="E72" s="34"/>
      <c r="F72" s="35"/>
      <c r="G72" s="290">
        <f t="shared" ref="G72:AK72" si="47">IFERROR(G12*1000/G$36,0)</f>
        <v>0</v>
      </c>
      <c r="H72" s="291">
        <f t="shared" si="47"/>
        <v>0</v>
      </c>
      <c r="I72" s="291">
        <f t="shared" si="47"/>
        <v>0</v>
      </c>
      <c r="J72" s="291">
        <f t="shared" si="47"/>
        <v>0</v>
      </c>
      <c r="K72" s="291">
        <f t="shared" si="47"/>
        <v>0</v>
      </c>
      <c r="L72" s="291">
        <f t="shared" si="47"/>
        <v>0</v>
      </c>
      <c r="M72" s="291">
        <f t="shared" si="47"/>
        <v>0</v>
      </c>
      <c r="N72" s="291">
        <f t="shared" si="47"/>
        <v>0</v>
      </c>
      <c r="O72" s="291">
        <f t="shared" si="47"/>
        <v>0</v>
      </c>
      <c r="P72" s="291">
        <f t="shared" si="47"/>
        <v>0</v>
      </c>
      <c r="Q72" s="291">
        <f t="shared" si="47"/>
        <v>0</v>
      </c>
      <c r="R72" s="291">
        <f t="shared" si="47"/>
        <v>0</v>
      </c>
      <c r="S72" s="292">
        <f t="shared" si="47"/>
        <v>0</v>
      </c>
      <c r="T72" s="293">
        <f t="shared" si="47"/>
        <v>0</v>
      </c>
      <c r="U72" s="293">
        <f t="shared" si="47"/>
        <v>0</v>
      </c>
      <c r="V72" s="293">
        <f t="shared" si="47"/>
        <v>0</v>
      </c>
      <c r="W72" s="293">
        <f t="shared" si="47"/>
        <v>0</v>
      </c>
      <c r="X72" s="293">
        <f t="shared" si="47"/>
        <v>0</v>
      </c>
      <c r="Y72" s="293">
        <f t="shared" si="47"/>
        <v>0</v>
      </c>
      <c r="Z72" s="293">
        <f t="shared" si="47"/>
        <v>0</v>
      </c>
      <c r="AA72" s="293">
        <f t="shared" si="47"/>
        <v>0</v>
      </c>
      <c r="AB72" s="293">
        <f t="shared" si="47"/>
        <v>0</v>
      </c>
      <c r="AC72" s="293">
        <f t="shared" si="47"/>
        <v>0</v>
      </c>
      <c r="AD72" s="294">
        <f t="shared" si="47"/>
        <v>0</v>
      </c>
      <c r="AE72" s="295">
        <f t="shared" si="47"/>
        <v>0</v>
      </c>
      <c r="AF72" s="295">
        <f t="shared" si="47"/>
        <v>0</v>
      </c>
      <c r="AG72" s="295">
        <f t="shared" si="47"/>
        <v>0</v>
      </c>
      <c r="AH72" s="295">
        <f t="shared" si="47"/>
        <v>0</v>
      </c>
      <c r="AI72" s="295">
        <f t="shared" si="47"/>
        <v>0</v>
      </c>
      <c r="AJ72" s="295">
        <f t="shared" si="47"/>
        <v>0</v>
      </c>
      <c r="AK72" s="295">
        <f t="shared" si="47"/>
        <v>0</v>
      </c>
    </row>
    <row r="73" spans="1:37" ht="24" customHeight="1">
      <c r="A73" s="166" t="s">
        <v>138</v>
      </c>
      <c r="B73" s="444" t="s">
        <v>138</v>
      </c>
      <c r="C73" s="49" t="str">
        <f t="shared" si="40"/>
        <v>Net Revenue from Sales</v>
      </c>
      <c r="D73" s="34"/>
      <c r="E73" s="34"/>
      <c r="F73" s="35"/>
      <c r="G73" s="284">
        <f t="shared" ref="G73:AK73" si="48">IFERROR(G13*1000/G$36,0)</f>
        <v>0</v>
      </c>
      <c r="H73" s="285">
        <f t="shared" si="48"/>
        <v>0</v>
      </c>
      <c r="I73" s="285">
        <f t="shared" si="48"/>
        <v>0</v>
      </c>
      <c r="J73" s="285">
        <f t="shared" si="48"/>
        <v>0</v>
      </c>
      <c r="K73" s="285">
        <f t="shared" si="48"/>
        <v>0</v>
      </c>
      <c r="L73" s="285">
        <f t="shared" si="48"/>
        <v>0</v>
      </c>
      <c r="M73" s="285">
        <f t="shared" si="48"/>
        <v>0</v>
      </c>
      <c r="N73" s="285">
        <f t="shared" si="48"/>
        <v>0</v>
      </c>
      <c r="O73" s="285">
        <f t="shared" si="48"/>
        <v>0</v>
      </c>
      <c r="P73" s="285">
        <f t="shared" si="48"/>
        <v>0</v>
      </c>
      <c r="Q73" s="285">
        <f t="shared" si="48"/>
        <v>0</v>
      </c>
      <c r="R73" s="285">
        <f t="shared" si="48"/>
        <v>0</v>
      </c>
      <c r="S73" s="286">
        <f t="shared" si="48"/>
        <v>0</v>
      </c>
      <c r="T73" s="287">
        <f t="shared" si="48"/>
        <v>0</v>
      </c>
      <c r="U73" s="287">
        <f t="shared" si="48"/>
        <v>0</v>
      </c>
      <c r="V73" s="287">
        <f t="shared" si="48"/>
        <v>0</v>
      </c>
      <c r="W73" s="287">
        <f t="shared" si="48"/>
        <v>0</v>
      </c>
      <c r="X73" s="287">
        <f t="shared" si="48"/>
        <v>0</v>
      </c>
      <c r="Y73" s="287">
        <f t="shared" si="48"/>
        <v>0</v>
      </c>
      <c r="Z73" s="287">
        <f t="shared" si="48"/>
        <v>0</v>
      </c>
      <c r="AA73" s="287">
        <f t="shared" si="48"/>
        <v>0</v>
      </c>
      <c r="AB73" s="287">
        <f t="shared" si="48"/>
        <v>0</v>
      </c>
      <c r="AC73" s="287">
        <f t="shared" si="48"/>
        <v>0</v>
      </c>
      <c r="AD73" s="288">
        <f t="shared" si="48"/>
        <v>0</v>
      </c>
      <c r="AE73" s="289">
        <f t="shared" si="48"/>
        <v>0</v>
      </c>
      <c r="AF73" s="289">
        <f t="shared" si="48"/>
        <v>0</v>
      </c>
      <c r="AG73" s="289">
        <f t="shared" si="48"/>
        <v>0</v>
      </c>
      <c r="AH73" s="289">
        <f t="shared" si="48"/>
        <v>0</v>
      </c>
      <c r="AI73" s="289">
        <f t="shared" si="48"/>
        <v>0</v>
      </c>
      <c r="AJ73" s="289">
        <f t="shared" si="48"/>
        <v>0</v>
      </c>
      <c r="AK73" s="289">
        <f t="shared" si="48"/>
        <v>0</v>
      </c>
    </row>
    <row r="74" spans="1:37" ht="24" customHeight="1">
      <c r="A74" s="166" t="s">
        <v>139</v>
      </c>
      <c r="B74" s="444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290">
        <f t="shared" ref="G74:AK74" si="49">IFERROR(G14*1000/G$36,0)</f>
        <v>0</v>
      </c>
      <c r="H74" s="291">
        <f t="shared" si="49"/>
        <v>0</v>
      </c>
      <c r="I74" s="291">
        <f t="shared" si="49"/>
        <v>0</v>
      </c>
      <c r="J74" s="291">
        <f t="shared" si="49"/>
        <v>0</v>
      </c>
      <c r="K74" s="291">
        <f t="shared" si="49"/>
        <v>0</v>
      </c>
      <c r="L74" s="291">
        <f t="shared" si="49"/>
        <v>0</v>
      </c>
      <c r="M74" s="291">
        <f t="shared" si="49"/>
        <v>0</v>
      </c>
      <c r="N74" s="291">
        <f t="shared" si="49"/>
        <v>0</v>
      </c>
      <c r="O74" s="291">
        <f t="shared" si="49"/>
        <v>0</v>
      </c>
      <c r="P74" s="291">
        <f t="shared" si="49"/>
        <v>0</v>
      </c>
      <c r="Q74" s="291">
        <f t="shared" si="49"/>
        <v>0</v>
      </c>
      <c r="R74" s="291">
        <f t="shared" si="49"/>
        <v>0</v>
      </c>
      <c r="S74" s="292">
        <f t="shared" si="49"/>
        <v>0</v>
      </c>
      <c r="T74" s="293">
        <f t="shared" si="49"/>
        <v>0</v>
      </c>
      <c r="U74" s="293">
        <f t="shared" si="49"/>
        <v>0</v>
      </c>
      <c r="V74" s="293">
        <f t="shared" si="49"/>
        <v>0</v>
      </c>
      <c r="W74" s="293">
        <f t="shared" si="49"/>
        <v>0</v>
      </c>
      <c r="X74" s="293">
        <f t="shared" si="49"/>
        <v>0</v>
      </c>
      <c r="Y74" s="293">
        <f t="shared" si="49"/>
        <v>0</v>
      </c>
      <c r="Z74" s="293">
        <f t="shared" si="49"/>
        <v>0</v>
      </c>
      <c r="AA74" s="293">
        <f t="shared" si="49"/>
        <v>0</v>
      </c>
      <c r="AB74" s="293">
        <f t="shared" si="49"/>
        <v>0</v>
      </c>
      <c r="AC74" s="293">
        <f t="shared" si="49"/>
        <v>0</v>
      </c>
      <c r="AD74" s="294">
        <f t="shared" si="49"/>
        <v>0</v>
      </c>
      <c r="AE74" s="295">
        <f t="shared" si="49"/>
        <v>0</v>
      </c>
      <c r="AF74" s="295">
        <f t="shared" si="49"/>
        <v>0</v>
      </c>
      <c r="AG74" s="295">
        <f t="shared" si="49"/>
        <v>0</v>
      </c>
      <c r="AH74" s="295">
        <f t="shared" si="49"/>
        <v>0</v>
      </c>
      <c r="AI74" s="295">
        <f t="shared" si="49"/>
        <v>0</v>
      </c>
      <c r="AJ74" s="295">
        <f t="shared" si="49"/>
        <v>0</v>
      </c>
      <c r="AK74" s="295">
        <f t="shared" si="49"/>
        <v>0</v>
      </c>
    </row>
    <row r="75" spans="1:37" ht="24" customHeight="1">
      <c r="A75" s="166" t="s">
        <v>140</v>
      </c>
      <c r="B75" s="444" t="s">
        <v>140</v>
      </c>
      <c r="C75" s="49" t="str">
        <f t="shared" si="40"/>
        <v>Contribution at Standard Variable Cost</v>
      </c>
      <c r="D75" s="34"/>
      <c r="E75" s="34"/>
      <c r="F75" s="35"/>
      <c r="G75" s="284">
        <f t="shared" ref="G75:AK75" si="50">IFERROR(G15*1000/G$36,0)</f>
        <v>0</v>
      </c>
      <c r="H75" s="285">
        <f t="shared" si="50"/>
        <v>0</v>
      </c>
      <c r="I75" s="285">
        <f t="shared" si="50"/>
        <v>0</v>
      </c>
      <c r="J75" s="285">
        <f t="shared" si="50"/>
        <v>0</v>
      </c>
      <c r="K75" s="285">
        <f t="shared" si="50"/>
        <v>0</v>
      </c>
      <c r="L75" s="285">
        <f t="shared" si="50"/>
        <v>0</v>
      </c>
      <c r="M75" s="285">
        <f t="shared" si="50"/>
        <v>0</v>
      </c>
      <c r="N75" s="285">
        <f t="shared" si="50"/>
        <v>0</v>
      </c>
      <c r="O75" s="285">
        <f t="shared" si="50"/>
        <v>0</v>
      </c>
      <c r="P75" s="285">
        <f t="shared" si="50"/>
        <v>0</v>
      </c>
      <c r="Q75" s="285">
        <f t="shared" si="50"/>
        <v>0</v>
      </c>
      <c r="R75" s="285">
        <f t="shared" si="50"/>
        <v>0</v>
      </c>
      <c r="S75" s="286">
        <f t="shared" si="50"/>
        <v>0</v>
      </c>
      <c r="T75" s="287">
        <f t="shared" si="50"/>
        <v>0</v>
      </c>
      <c r="U75" s="287">
        <f t="shared" si="50"/>
        <v>0</v>
      </c>
      <c r="V75" s="287">
        <f t="shared" si="50"/>
        <v>0</v>
      </c>
      <c r="W75" s="287">
        <f t="shared" si="50"/>
        <v>0</v>
      </c>
      <c r="X75" s="287">
        <f t="shared" si="50"/>
        <v>0</v>
      </c>
      <c r="Y75" s="287">
        <f t="shared" si="50"/>
        <v>0</v>
      </c>
      <c r="Z75" s="287">
        <f t="shared" si="50"/>
        <v>0</v>
      </c>
      <c r="AA75" s="287">
        <f t="shared" si="50"/>
        <v>0</v>
      </c>
      <c r="AB75" s="287">
        <f t="shared" si="50"/>
        <v>0</v>
      </c>
      <c r="AC75" s="287">
        <f t="shared" si="50"/>
        <v>0</v>
      </c>
      <c r="AD75" s="288">
        <f t="shared" si="50"/>
        <v>0</v>
      </c>
      <c r="AE75" s="289">
        <f t="shared" si="50"/>
        <v>0</v>
      </c>
      <c r="AF75" s="289">
        <f t="shared" si="50"/>
        <v>0</v>
      </c>
      <c r="AG75" s="289">
        <f t="shared" si="50"/>
        <v>0</v>
      </c>
      <c r="AH75" s="289">
        <f t="shared" si="50"/>
        <v>0</v>
      </c>
      <c r="AI75" s="289">
        <f t="shared" si="50"/>
        <v>0</v>
      </c>
      <c r="AJ75" s="289">
        <f t="shared" si="50"/>
        <v>0</v>
      </c>
      <c r="AK75" s="289">
        <f t="shared" si="50"/>
        <v>0</v>
      </c>
    </row>
    <row r="76" spans="1:37" ht="24" customHeight="1">
      <c r="A76" s="166" t="s">
        <v>141</v>
      </c>
      <c r="B76" s="444" t="s">
        <v>141</v>
      </c>
      <c r="C76" s="33" t="str">
        <f t="shared" si="40"/>
        <v>Standard Cost Variance</v>
      </c>
      <c r="D76" s="34"/>
      <c r="E76" s="34"/>
      <c r="F76" s="35"/>
      <c r="G76" s="284">
        <f t="shared" ref="G76:AK76" si="51">IFERROR(G16*1000/G$36,0)</f>
        <v>0</v>
      </c>
      <c r="H76" s="285">
        <f t="shared" si="51"/>
        <v>0</v>
      </c>
      <c r="I76" s="285">
        <f t="shared" si="51"/>
        <v>0</v>
      </c>
      <c r="J76" s="285">
        <f t="shared" si="51"/>
        <v>0</v>
      </c>
      <c r="K76" s="285">
        <f t="shared" si="51"/>
        <v>0</v>
      </c>
      <c r="L76" s="285">
        <f t="shared" si="51"/>
        <v>0</v>
      </c>
      <c r="M76" s="285">
        <f t="shared" si="51"/>
        <v>0</v>
      </c>
      <c r="N76" s="285">
        <f t="shared" si="51"/>
        <v>0</v>
      </c>
      <c r="O76" s="285">
        <f t="shared" si="51"/>
        <v>0</v>
      </c>
      <c r="P76" s="285">
        <f t="shared" si="51"/>
        <v>0</v>
      </c>
      <c r="Q76" s="285">
        <f t="shared" si="51"/>
        <v>0</v>
      </c>
      <c r="R76" s="285">
        <f t="shared" si="51"/>
        <v>0</v>
      </c>
      <c r="S76" s="286">
        <f t="shared" si="51"/>
        <v>0</v>
      </c>
      <c r="T76" s="287">
        <f t="shared" si="51"/>
        <v>0</v>
      </c>
      <c r="U76" s="287">
        <f t="shared" si="51"/>
        <v>0</v>
      </c>
      <c r="V76" s="287">
        <f t="shared" si="51"/>
        <v>0</v>
      </c>
      <c r="W76" s="287">
        <f t="shared" si="51"/>
        <v>0</v>
      </c>
      <c r="X76" s="287">
        <f t="shared" si="51"/>
        <v>0</v>
      </c>
      <c r="Y76" s="287">
        <f t="shared" si="51"/>
        <v>0</v>
      </c>
      <c r="Z76" s="287">
        <f t="shared" si="51"/>
        <v>0</v>
      </c>
      <c r="AA76" s="287">
        <f t="shared" si="51"/>
        <v>0</v>
      </c>
      <c r="AB76" s="287">
        <f t="shared" si="51"/>
        <v>0</v>
      </c>
      <c r="AC76" s="287">
        <f t="shared" si="51"/>
        <v>0</v>
      </c>
      <c r="AD76" s="288">
        <f t="shared" si="51"/>
        <v>0</v>
      </c>
      <c r="AE76" s="289">
        <f t="shared" si="51"/>
        <v>0</v>
      </c>
      <c r="AF76" s="289">
        <f t="shared" si="51"/>
        <v>0</v>
      </c>
      <c r="AG76" s="289">
        <f t="shared" si="51"/>
        <v>0</v>
      </c>
      <c r="AH76" s="289">
        <f t="shared" si="51"/>
        <v>0</v>
      </c>
      <c r="AI76" s="289">
        <f t="shared" si="51"/>
        <v>0</v>
      </c>
      <c r="AJ76" s="289">
        <f t="shared" si="51"/>
        <v>0</v>
      </c>
      <c r="AK76" s="289">
        <f t="shared" si="51"/>
        <v>0</v>
      </c>
    </row>
    <row r="77" spans="1:37" ht="24" customHeight="1">
      <c r="A77" s="166" t="s">
        <v>142</v>
      </c>
      <c r="B77" s="444" t="s">
        <v>142</v>
      </c>
      <c r="C77" s="33" t="str">
        <f t="shared" si="40"/>
        <v>Actual Cost Variance</v>
      </c>
      <c r="D77" s="34"/>
      <c r="E77" s="34"/>
      <c r="F77" s="35"/>
      <c r="G77" s="290">
        <f t="shared" ref="G77:AK77" si="52">IFERROR(G17*1000/G$36,0)</f>
        <v>0</v>
      </c>
      <c r="H77" s="291">
        <f t="shared" si="52"/>
        <v>0</v>
      </c>
      <c r="I77" s="291">
        <f t="shared" si="52"/>
        <v>0</v>
      </c>
      <c r="J77" s="291">
        <f t="shared" si="52"/>
        <v>0</v>
      </c>
      <c r="K77" s="291">
        <f t="shared" si="52"/>
        <v>0</v>
      </c>
      <c r="L77" s="291">
        <f t="shared" si="52"/>
        <v>0</v>
      </c>
      <c r="M77" s="291">
        <f t="shared" si="52"/>
        <v>0</v>
      </c>
      <c r="N77" s="291">
        <f t="shared" si="52"/>
        <v>0</v>
      </c>
      <c r="O77" s="291">
        <f t="shared" si="52"/>
        <v>0</v>
      </c>
      <c r="P77" s="291">
        <f t="shared" si="52"/>
        <v>0</v>
      </c>
      <c r="Q77" s="291">
        <f t="shared" si="52"/>
        <v>0</v>
      </c>
      <c r="R77" s="291">
        <f t="shared" si="52"/>
        <v>0</v>
      </c>
      <c r="S77" s="292">
        <f t="shared" si="52"/>
        <v>0</v>
      </c>
      <c r="T77" s="293">
        <f t="shared" si="52"/>
        <v>0</v>
      </c>
      <c r="U77" s="293">
        <f t="shared" si="52"/>
        <v>0</v>
      </c>
      <c r="V77" s="293">
        <f t="shared" si="52"/>
        <v>0</v>
      </c>
      <c r="W77" s="293">
        <f t="shared" si="52"/>
        <v>0</v>
      </c>
      <c r="X77" s="293">
        <f t="shared" si="52"/>
        <v>0</v>
      </c>
      <c r="Y77" s="293">
        <f t="shared" si="52"/>
        <v>0</v>
      </c>
      <c r="Z77" s="293">
        <f t="shared" si="52"/>
        <v>0</v>
      </c>
      <c r="AA77" s="293">
        <f t="shared" si="52"/>
        <v>0</v>
      </c>
      <c r="AB77" s="293">
        <f t="shared" si="52"/>
        <v>0</v>
      </c>
      <c r="AC77" s="293">
        <f t="shared" si="52"/>
        <v>0</v>
      </c>
      <c r="AD77" s="294">
        <f t="shared" si="52"/>
        <v>0</v>
      </c>
      <c r="AE77" s="295">
        <f t="shared" si="52"/>
        <v>0</v>
      </c>
      <c r="AF77" s="295">
        <f t="shared" si="52"/>
        <v>0</v>
      </c>
      <c r="AG77" s="295">
        <f t="shared" si="52"/>
        <v>0</v>
      </c>
      <c r="AH77" s="295">
        <f t="shared" si="52"/>
        <v>0</v>
      </c>
      <c r="AI77" s="295">
        <f t="shared" si="52"/>
        <v>0</v>
      </c>
      <c r="AJ77" s="295">
        <f t="shared" si="52"/>
        <v>0</v>
      </c>
      <c r="AK77" s="295">
        <f t="shared" si="52"/>
        <v>0</v>
      </c>
    </row>
    <row r="78" spans="1:37" ht="24" customHeight="1">
      <c r="A78" s="166" t="s">
        <v>143</v>
      </c>
      <c r="B78" s="444" t="s">
        <v>143</v>
      </c>
      <c r="C78" s="49" t="str">
        <f t="shared" si="40"/>
        <v>Net Contribution</v>
      </c>
      <c r="D78" s="34"/>
      <c r="E78" s="34"/>
      <c r="F78" s="35"/>
      <c r="G78" s="296">
        <f t="shared" ref="G78:AK78" si="53">IFERROR(G18*1000/G$36,0)</f>
        <v>0</v>
      </c>
      <c r="H78" s="297">
        <f t="shared" si="53"/>
        <v>0</v>
      </c>
      <c r="I78" s="297">
        <f t="shared" si="53"/>
        <v>0</v>
      </c>
      <c r="J78" s="297">
        <f t="shared" si="53"/>
        <v>0</v>
      </c>
      <c r="K78" s="297">
        <f t="shared" si="53"/>
        <v>0</v>
      </c>
      <c r="L78" s="297">
        <f t="shared" si="53"/>
        <v>0</v>
      </c>
      <c r="M78" s="297">
        <f t="shared" si="53"/>
        <v>0</v>
      </c>
      <c r="N78" s="297">
        <f t="shared" si="53"/>
        <v>0</v>
      </c>
      <c r="O78" s="297">
        <f t="shared" si="53"/>
        <v>0</v>
      </c>
      <c r="P78" s="297">
        <f t="shared" si="53"/>
        <v>0</v>
      </c>
      <c r="Q78" s="297">
        <f t="shared" si="53"/>
        <v>0</v>
      </c>
      <c r="R78" s="297">
        <f t="shared" si="53"/>
        <v>0</v>
      </c>
      <c r="S78" s="286">
        <f t="shared" si="53"/>
        <v>0</v>
      </c>
      <c r="T78" s="287">
        <f t="shared" si="53"/>
        <v>0</v>
      </c>
      <c r="U78" s="287">
        <f t="shared" si="53"/>
        <v>0</v>
      </c>
      <c r="V78" s="287">
        <f t="shared" si="53"/>
        <v>0</v>
      </c>
      <c r="W78" s="287">
        <f t="shared" si="53"/>
        <v>0</v>
      </c>
      <c r="X78" s="287">
        <f t="shared" si="53"/>
        <v>0</v>
      </c>
      <c r="Y78" s="287">
        <f t="shared" si="53"/>
        <v>0</v>
      </c>
      <c r="Z78" s="287">
        <f t="shared" si="53"/>
        <v>0</v>
      </c>
      <c r="AA78" s="287">
        <f t="shared" si="53"/>
        <v>0</v>
      </c>
      <c r="AB78" s="287">
        <f t="shared" si="53"/>
        <v>0</v>
      </c>
      <c r="AC78" s="287">
        <f t="shared" si="53"/>
        <v>0</v>
      </c>
      <c r="AD78" s="288">
        <f t="shared" si="53"/>
        <v>0</v>
      </c>
      <c r="AE78" s="289">
        <f t="shared" si="53"/>
        <v>0</v>
      </c>
      <c r="AF78" s="289">
        <f t="shared" si="53"/>
        <v>0</v>
      </c>
      <c r="AG78" s="289">
        <f t="shared" si="53"/>
        <v>0</v>
      </c>
      <c r="AH78" s="289">
        <f t="shared" si="53"/>
        <v>0</v>
      </c>
      <c r="AI78" s="289">
        <f t="shared" si="53"/>
        <v>0</v>
      </c>
      <c r="AJ78" s="289">
        <f t="shared" si="53"/>
        <v>0</v>
      </c>
      <c r="AK78" s="289">
        <f t="shared" si="53"/>
        <v>0</v>
      </c>
    </row>
    <row r="79" spans="1:37" ht="24" customHeight="1">
      <c r="A79" s="166" t="s">
        <v>144</v>
      </c>
      <c r="B79" s="444" t="s">
        <v>144</v>
      </c>
      <c r="C79" s="33" t="str">
        <f t="shared" si="40"/>
        <v>Depreciation and Amortization</v>
      </c>
      <c r="D79" s="34"/>
      <c r="E79" s="34"/>
      <c r="F79" s="35"/>
      <c r="G79" s="284">
        <f t="shared" ref="G79:AK79" si="54">IFERROR(G19*1000/G$36,0)</f>
        <v>0</v>
      </c>
      <c r="H79" s="285">
        <f t="shared" si="54"/>
        <v>0</v>
      </c>
      <c r="I79" s="285">
        <f t="shared" si="54"/>
        <v>0</v>
      </c>
      <c r="J79" s="285">
        <f t="shared" si="54"/>
        <v>0</v>
      </c>
      <c r="K79" s="285">
        <f t="shared" si="54"/>
        <v>0</v>
      </c>
      <c r="L79" s="285">
        <f t="shared" si="54"/>
        <v>0</v>
      </c>
      <c r="M79" s="285">
        <f t="shared" si="54"/>
        <v>0</v>
      </c>
      <c r="N79" s="285">
        <f t="shared" si="54"/>
        <v>0</v>
      </c>
      <c r="O79" s="285">
        <f t="shared" si="54"/>
        <v>0</v>
      </c>
      <c r="P79" s="285">
        <f t="shared" si="54"/>
        <v>0</v>
      </c>
      <c r="Q79" s="285">
        <f t="shared" si="54"/>
        <v>0</v>
      </c>
      <c r="R79" s="285">
        <f t="shared" si="54"/>
        <v>0</v>
      </c>
      <c r="S79" s="286">
        <f t="shared" si="54"/>
        <v>0</v>
      </c>
      <c r="T79" s="287">
        <f t="shared" si="54"/>
        <v>0</v>
      </c>
      <c r="U79" s="287">
        <f t="shared" si="54"/>
        <v>0</v>
      </c>
      <c r="V79" s="287">
        <f t="shared" si="54"/>
        <v>0</v>
      </c>
      <c r="W79" s="287">
        <f t="shared" si="54"/>
        <v>0</v>
      </c>
      <c r="X79" s="287">
        <f t="shared" si="54"/>
        <v>0</v>
      </c>
      <c r="Y79" s="287">
        <f t="shared" si="54"/>
        <v>0</v>
      </c>
      <c r="Z79" s="287">
        <f t="shared" si="54"/>
        <v>0</v>
      </c>
      <c r="AA79" s="287">
        <f t="shared" si="54"/>
        <v>0</v>
      </c>
      <c r="AB79" s="287">
        <f t="shared" si="54"/>
        <v>0</v>
      </c>
      <c r="AC79" s="287">
        <f t="shared" si="54"/>
        <v>0</v>
      </c>
      <c r="AD79" s="288">
        <f t="shared" si="54"/>
        <v>0</v>
      </c>
      <c r="AE79" s="289">
        <f t="shared" si="54"/>
        <v>0</v>
      </c>
      <c r="AF79" s="289">
        <f t="shared" si="54"/>
        <v>0</v>
      </c>
      <c r="AG79" s="289">
        <f t="shared" si="54"/>
        <v>0</v>
      </c>
      <c r="AH79" s="289">
        <f t="shared" si="54"/>
        <v>0</v>
      </c>
      <c r="AI79" s="289">
        <f t="shared" si="54"/>
        <v>0</v>
      </c>
      <c r="AJ79" s="289">
        <f t="shared" si="54"/>
        <v>0</v>
      </c>
      <c r="AK79" s="289">
        <f t="shared" si="54"/>
        <v>0</v>
      </c>
    </row>
    <row r="80" spans="1:37" ht="24" customHeight="1">
      <c r="A80" s="166" t="s">
        <v>145</v>
      </c>
      <c r="B80" s="444" t="s">
        <v>145</v>
      </c>
      <c r="C80" s="33" t="str">
        <f t="shared" si="40"/>
        <v>Factory Overhead Expenses</v>
      </c>
      <c r="D80" s="34"/>
      <c r="E80" s="34"/>
      <c r="F80" s="35"/>
      <c r="G80" s="284">
        <f t="shared" ref="G80:AK80" si="55">IFERROR(G20*1000/G$36,0)</f>
        <v>0</v>
      </c>
      <c r="H80" s="285">
        <f t="shared" si="55"/>
        <v>0</v>
      </c>
      <c r="I80" s="285">
        <f t="shared" si="55"/>
        <v>0</v>
      </c>
      <c r="J80" s="285">
        <f t="shared" si="55"/>
        <v>0</v>
      </c>
      <c r="K80" s="285">
        <f t="shared" si="55"/>
        <v>0</v>
      </c>
      <c r="L80" s="285">
        <f t="shared" si="55"/>
        <v>0</v>
      </c>
      <c r="M80" s="285">
        <f t="shared" si="55"/>
        <v>0</v>
      </c>
      <c r="N80" s="285">
        <f t="shared" si="55"/>
        <v>0</v>
      </c>
      <c r="O80" s="285">
        <f t="shared" si="55"/>
        <v>0</v>
      </c>
      <c r="P80" s="285">
        <f t="shared" si="55"/>
        <v>0</v>
      </c>
      <c r="Q80" s="285">
        <f t="shared" si="55"/>
        <v>0</v>
      </c>
      <c r="R80" s="285">
        <f t="shared" si="55"/>
        <v>0</v>
      </c>
      <c r="S80" s="286">
        <f t="shared" si="55"/>
        <v>0</v>
      </c>
      <c r="T80" s="287">
        <f t="shared" si="55"/>
        <v>0</v>
      </c>
      <c r="U80" s="287">
        <f t="shared" si="55"/>
        <v>0</v>
      </c>
      <c r="V80" s="287">
        <f t="shared" si="55"/>
        <v>0</v>
      </c>
      <c r="W80" s="287">
        <f t="shared" si="55"/>
        <v>0</v>
      </c>
      <c r="X80" s="287">
        <f t="shared" si="55"/>
        <v>0</v>
      </c>
      <c r="Y80" s="287">
        <f t="shared" si="55"/>
        <v>0</v>
      </c>
      <c r="Z80" s="287">
        <f t="shared" si="55"/>
        <v>0</v>
      </c>
      <c r="AA80" s="287">
        <f t="shared" si="55"/>
        <v>0</v>
      </c>
      <c r="AB80" s="287">
        <f t="shared" si="55"/>
        <v>0</v>
      </c>
      <c r="AC80" s="287">
        <f t="shared" si="55"/>
        <v>0</v>
      </c>
      <c r="AD80" s="288">
        <f t="shared" si="55"/>
        <v>0</v>
      </c>
      <c r="AE80" s="289">
        <f t="shared" si="55"/>
        <v>0</v>
      </c>
      <c r="AF80" s="289">
        <f t="shared" si="55"/>
        <v>0</v>
      </c>
      <c r="AG80" s="289">
        <f t="shared" si="55"/>
        <v>0</v>
      </c>
      <c r="AH80" s="289">
        <f t="shared" si="55"/>
        <v>0</v>
      </c>
      <c r="AI80" s="289">
        <f t="shared" si="55"/>
        <v>0</v>
      </c>
      <c r="AJ80" s="289">
        <f t="shared" si="55"/>
        <v>0</v>
      </c>
      <c r="AK80" s="289">
        <f t="shared" si="55"/>
        <v>0</v>
      </c>
    </row>
    <row r="81" spans="1:37" ht="24" customHeight="1">
      <c r="A81" s="166" t="s">
        <v>146</v>
      </c>
      <c r="B81" s="444" t="s">
        <v>146</v>
      </c>
      <c r="C81" s="33" t="str">
        <f t="shared" si="40"/>
        <v>Factory Overhead Adjustment</v>
      </c>
      <c r="D81" s="34"/>
      <c r="E81" s="34"/>
      <c r="F81" s="35"/>
      <c r="G81" s="290">
        <f t="shared" ref="G81:AK81" si="56">IFERROR(G21*1000/G$36,0)</f>
        <v>0</v>
      </c>
      <c r="H81" s="291">
        <f t="shared" si="56"/>
        <v>0</v>
      </c>
      <c r="I81" s="291">
        <f t="shared" si="56"/>
        <v>0</v>
      </c>
      <c r="J81" s="291">
        <f t="shared" si="56"/>
        <v>0</v>
      </c>
      <c r="K81" s="291">
        <f t="shared" si="56"/>
        <v>0</v>
      </c>
      <c r="L81" s="291">
        <f t="shared" si="56"/>
        <v>0</v>
      </c>
      <c r="M81" s="291">
        <f t="shared" si="56"/>
        <v>0</v>
      </c>
      <c r="N81" s="291">
        <f t="shared" si="56"/>
        <v>0</v>
      </c>
      <c r="O81" s="291">
        <f t="shared" si="56"/>
        <v>0</v>
      </c>
      <c r="P81" s="291">
        <f t="shared" si="56"/>
        <v>0</v>
      </c>
      <c r="Q81" s="291">
        <f t="shared" si="56"/>
        <v>0</v>
      </c>
      <c r="R81" s="291">
        <f t="shared" si="56"/>
        <v>0</v>
      </c>
      <c r="S81" s="292">
        <f t="shared" si="56"/>
        <v>0</v>
      </c>
      <c r="T81" s="293">
        <f t="shared" si="56"/>
        <v>0</v>
      </c>
      <c r="U81" s="293">
        <f t="shared" si="56"/>
        <v>0</v>
      </c>
      <c r="V81" s="293">
        <f t="shared" si="56"/>
        <v>0</v>
      </c>
      <c r="W81" s="293">
        <f t="shared" si="56"/>
        <v>0</v>
      </c>
      <c r="X81" s="293">
        <f t="shared" si="56"/>
        <v>0</v>
      </c>
      <c r="Y81" s="293">
        <f t="shared" si="56"/>
        <v>0</v>
      </c>
      <c r="Z81" s="293">
        <f t="shared" si="56"/>
        <v>0</v>
      </c>
      <c r="AA81" s="293">
        <f t="shared" si="56"/>
        <v>0</v>
      </c>
      <c r="AB81" s="293">
        <f t="shared" si="56"/>
        <v>0</v>
      </c>
      <c r="AC81" s="293">
        <f t="shared" si="56"/>
        <v>0</v>
      </c>
      <c r="AD81" s="294">
        <f t="shared" si="56"/>
        <v>0</v>
      </c>
      <c r="AE81" s="295">
        <f t="shared" si="56"/>
        <v>0</v>
      </c>
      <c r="AF81" s="295">
        <f t="shared" si="56"/>
        <v>0</v>
      </c>
      <c r="AG81" s="295">
        <f t="shared" si="56"/>
        <v>0</v>
      </c>
      <c r="AH81" s="295">
        <f t="shared" si="56"/>
        <v>0</v>
      </c>
      <c r="AI81" s="295">
        <f t="shared" si="56"/>
        <v>0</v>
      </c>
      <c r="AJ81" s="295">
        <f t="shared" si="56"/>
        <v>0</v>
      </c>
      <c r="AK81" s="295">
        <f t="shared" si="56"/>
        <v>0</v>
      </c>
    </row>
    <row r="82" spans="1:37" ht="24" customHeight="1">
      <c r="A82" s="166" t="s">
        <v>147</v>
      </c>
      <c r="B82" s="444" t="s">
        <v>147</v>
      </c>
      <c r="C82" s="49" t="str">
        <f t="shared" si="40"/>
        <v>Gross Profit (Loss)</v>
      </c>
      <c r="D82" s="34"/>
      <c r="E82" s="34"/>
      <c r="F82" s="35"/>
      <c r="G82" s="284">
        <f t="shared" ref="G82:AK82" si="57">IFERROR(G22*1000/G$36,0)</f>
        <v>0</v>
      </c>
      <c r="H82" s="285">
        <f t="shared" si="57"/>
        <v>0</v>
      </c>
      <c r="I82" s="285">
        <f t="shared" si="57"/>
        <v>0</v>
      </c>
      <c r="J82" s="285">
        <f t="shared" si="57"/>
        <v>0</v>
      </c>
      <c r="K82" s="285">
        <f t="shared" si="57"/>
        <v>0</v>
      </c>
      <c r="L82" s="285">
        <f t="shared" si="57"/>
        <v>0</v>
      </c>
      <c r="M82" s="285">
        <f t="shared" si="57"/>
        <v>0</v>
      </c>
      <c r="N82" s="285">
        <f t="shared" si="57"/>
        <v>0</v>
      </c>
      <c r="O82" s="285">
        <f t="shared" si="57"/>
        <v>0</v>
      </c>
      <c r="P82" s="285">
        <f t="shared" si="57"/>
        <v>0</v>
      </c>
      <c r="Q82" s="285">
        <f t="shared" si="57"/>
        <v>0</v>
      </c>
      <c r="R82" s="285">
        <f t="shared" si="57"/>
        <v>0</v>
      </c>
      <c r="S82" s="286">
        <f t="shared" si="57"/>
        <v>0</v>
      </c>
      <c r="T82" s="287">
        <f t="shared" si="57"/>
        <v>0</v>
      </c>
      <c r="U82" s="287">
        <f t="shared" si="57"/>
        <v>0</v>
      </c>
      <c r="V82" s="287">
        <f t="shared" si="57"/>
        <v>0</v>
      </c>
      <c r="W82" s="287">
        <f t="shared" si="57"/>
        <v>0</v>
      </c>
      <c r="X82" s="287">
        <f t="shared" si="57"/>
        <v>0</v>
      </c>
      <c r="Y82" s="287">
        <f t="shared" si="57"/>
        <v>0</v>
      </c>
      <c r="Z82" s="287">
        <f t="shared" si="57"/>
        <v>0</v>
      </c>
      <c r="AA82" s="287">
        <f t="shared" si="57"/>
        <v>0</v>
      </c>
      <c r="AB82" s="287">
        <f t="shared" si="57"/>
        <v>0</v>
      </c>
      <c r="AC82" s="287">
        <f t="shared" si="57"/>
        <v>0</v>
      </c>
      <c r="AD82" s="288">
        <f t="shared" si="57"/>
        <v>0</v>
      </c>
      <c r="AE82" s="289">
        <f t="shared" si="57"/>
        <v>0</v>
      </c>
      <c r="AF82" s="289">
        <f t="shared" si="57"/>
        <v>0</v>
      </c>
      <c r="AG82" s="289">
        <f t="shared" si="57"/>
        <v>0</v>
      </c>
      <c r="AH82" s="289">
        <f t="shared" si="57"/>
        <v>0</v>
      </c>
      <c r="AI82" s="289">
        <f t="shared" si="57"/>
        <v>0</v>
      </c>
      <c r="AJ82" s="289">
        <f t="shared" si="57"/>
        <v>0</v>
      </c>
      <c r="AK82" s="289">
        <f t="shared" si="57"/>
        <v>0</v>
      </c>
    </row>
    <row r="83" spans="1:37" ht="24" customHeight="1">
      <c r="A83" s="166" t="s">
        <v>148</v>
      </c>
      <c r="B83" s="444" t="s">
        <v>148</v>
      </c>
      <c r="C83" s="33" t="str">
        <f t="shared" si="40"/>
        <v>Administrative Expenses - General</v>
      </c>
      <c r="D83" s="34"/>
      <c r="E83" s="34"/>
      <c r="F83" s="35"/>
      <c r="G83" s="284">
        <f t="shared" ref="G83:AK83" si="58">IFERROR(G23*1000/G$36,0)</f>
        <v>0</v>
      </c>
      <c r="H83" s="285">
        <f t="shared" si="58"/>
        <v>0</v>
      </c>
      <c r="I83" s="285">
        <f t="shared" si="58"/>
        <v>0</v>
      </c>
      <c r="J83" s="285">
        <f t="shared" si="58"/>
        <v>0</v>
      </c>
      <c r="K83" s="285">
        <f t="shared" si="58"/>
        <v>0</v>
      </c>
      <c r="L83" s="285">
        <f t="shared" si="58"/>
        <v>0</v>
      </c>
      <c r="M83" s="285">
        <f t="shared" si="58"/>
        <v>0</v>
      </c>
      <c r="N83" s="285">
        <f t="shared" si="58"/>
        <v>0</v>
      </c>
      <c r="O83" s="285">
        <f t="shared" si="58"/>
        <v>0</v>
      </c>
      <c r="P83" s="285">
        <f t="shared" si="58"/>
        <v>0</v>
      </c>
      <c r="Q83" s="285">
        <f t="shared" si="58"/>
        <v>0</v>
      </c>
      <c r="R83" s="285">
        <f t="shared" si="58"/>
        <v>0</v>
      </c>
      <c r="S83" s="286">
        <f t="shared" si="58"/>
        <v>0</v>
      </c>
      <c r="T83" s="287">
        <f t="shared" si="58"/>
        <v>0</v>
      </c>
      <c r="U83" s="287">
        <f t="shared" si="58"/>
        <v>0</v>
      </c>
      <c r="V83" s="287">
        <f t="shared" si="58"/>
        <v>0</v>
      </c>
      <c r="W83" s="287">
        <f t="shared" si="58"/>
        <v>0</v>
      </c>
      <c r="X83" s="287">
        <f t="shared" si="58"/>
        <v>0</v>
      </c>
      <c r="Y83" s="287">
        <f t="shared" si="58"/>
        <v>0</v>
      </c>
      <c r="Z83" s="287">
        <f t="shared" si="58"/>
        <v>0</v>
      </c>
      <c r="AA83" s="287">
        <f t="shared" si="58"/>
        <v>0</v>
      </c>
      <c r="AB83" s="287">
        <f t="shared" si="58"/>
        <v>0</v>
      </c>
      <c r="AC83" s="287">
        <f t="shared" si="58"/>
        <v>0</v>
      </c>
      <c r="AD83" s="288">
        <f t="shared" si="58"/>
        <v>0</v>
      </c>
      <c r="AE83" s="289">
        <f t="shared" si="58"/>
        <v>0</v>
      </c>
      <c r="AF83" s="289">
        <f t="shared" si="58"/>
        <v>0</v>
      </c>
      <c r="AG83" s="289">
        <f t="shared" si="58"/>
        <v>0</v>
      </c>
      <c r="AH83" s="289">
        <f t="shared" si="58"/>
        <v>0</v>
      </c>
      <c r="AI83" s="289">
        <f t="shared" si="58"/>
        <v>0</v>
      </c>
      <c r="AJ83" s="289">
        <f t="shared" si="58"/>
        <v>0</v>
      </c>
      <c r="AK83" s="289">
        <f t="shared" si="58"/>
        <v>0</v>
      </c>
    </row>
    <row r="84" spans="1:37" ht="24" customHeight="1">
      <c r="A84" s="166" t="s">
        <v>149</v>
      </c>
      <c r="B84" s="444" t="s">
        <v>149</v>
      </c>
      <c r="C84" s="52" t="str">
        <f t="shared" si="40"/>
        <v>Administrative Expenses - Marketing</v>
      </c>
      <c r="D84" s="53"/>
      <c r="E84" s="53"/>
      <c r="F84" s="54"/>
      <c r="G84" s="284">
        <f t="shared" ref="G84:AK84" si="59">IFERROR(G24*1000/G$36,0)</f>
        <v>0</v>
      </c>
      <c r="H84" s="285">
        <f t="shared" si="59"/>
        <v>0</v>
      </c>
      <c r="I84" s="285">
        <f t="shared" si="59"/>
        <v>0</v>
      </c>
      <c r="J84" s="285">
        <f t="shared" si="59"/>
        <v>0</v>
      </c>
      <c r="K84" s="285">
        <f t="shared" si="59"/>
        <v>0</v>
      </c>
      <c r="L84" s="285">
        <f t="shared" si="59"/>
        <v>0</v>
      </c>
      <c r="M84" s="285">
        <f t="shared" si="59"/>
        <v>0</v>
      </c>
      <c r="N84" s="285">
        <f t="shared" si="59"/>
        <v>0</v>
      </c>
      <c r="O84" s="285">
        <f t="shared" si="59"/>
        <v>0</v>
      </c>
      <c r="P84" s="285">
        <f t="shared" si="59"/>
        <v>0</v>
      </c>
      <c r="Q84" s="285">
        <f t="shared" si="59"/>
        <v>0</v>
      </c>
      <c r="R84" s="285">
        <f t="shared" si="59"/>
        <v>0</v>
      </c>
      <c r="S84" s="286">
        <f t="shared" si="59"/>
        <v>0</v>
      </c>
      <c r="T84" s="287">
        <f t="shared" si="59"/>
        <v>0</v>
      </c>
      <c r="U84" s="287">
        <f t="shared" si="59"/>
        <v>0</v>
      </c>
      <c r="V84" s="287">
        <f t="shared" si="59"/>
        <v>0</v>
      </c>
      <c r="W84" s="287">
        <f t="shared" si="59"/>
        <v>0</v>
      </c>
      <c r="X84" s="287">
        <f t="shared" si="59"/>
        <v>0</v>
      </c>
      <c r="Y84" s="287">
        <f t="shared" si="59"/>
        <v>0</v>
      </c>
      <c r="Z84" s="287">
        <f t="shared" si="59"/>
        <v>0</v>
      </c>
      <c r="AA84" s="287">
        <f t="shared" si="59"/>
        <v>0</v>
      </c>
      <c r="AB84" s="287">
        <f t="shared" si="59"/>
        <v>0</v>
      </c>
      <c r="AC84" s="287">
        <f t="shared" si="59"/>
        <v>0</v>
      </c>
      <c r="AD84" s="288">
        <f t="shared" si="59"/>
        <v>0</v>
      </c>
      <c r="AE84" s="289">
        <f t="shared" si="59"/>
        <v>0</v>
      </c>
      <c r="AF84" s="289">
        <f t="shared" si="59"/>
        <v>0</v>
      </c>
      <c r="AG84" s="289">
        <f t="shared" si="59"/>
        <v>0</v>
      </c>
      <c r="AH84" s="289">
        <f t="shared" si="59"/>
        <v>0</v>
      </c>
      <c r="AI84" s="289">
        <f t="shared" si="59"/>
        <v>0</v>
      </c>
      <c r="AJ84" s="289">
        <f t="shared" si="59"/>
        <v>0</v>
      </c>
      <c r="AK84" s="289">
        <f t="shared" si="59"/>
        <v>0</v>
      </c>
    </row>
    <row r="85" spans="1:37" ht="24" customHeight="1">
      <c r="A85" s="166" t="s">
        <v>150</v>
      </c>
      <c r="B85" s="444" t="s">
        <v>150</v>
      </c>
      <c r="C85" s="33" t="str">
        <f t="shared" si="40"/>
        <v>Gain (Loss) on FX and Derivative</v>
      </c>
      <c r="D85" s="34"/>
      <c r="E85" s="34"/>
      <c r="F85" s="35"/>
      <c r="G85" s="284">
        <f t="shared" ref="G85:AK85" si="60">IFERROR(G25*1000/G$36,0)</f>
        <v>0</v>
      </c>
      <c r="H85" s="285">
        <f t="shared" si="60"/>
        <v>0</v>
      </c>
      <c r="I85" s="285">
        <f t="shared" si="60"/>
        <v>0</v>
      </c>
      <c r="J85" s="285">
        <f t="shared" si="60"/>
        <v>0</v>
      </c>
      <c r="K85" s="285">
        <f t="shared" si="60"/>
        <v>0</v>
      </c>
      <c r="L85" s="285">
        <f t="shared" si="60"/>
        <v>0</v>
      </c>
      <c r="M85" s="285">
        <f t="shared" si="60"/>
        <v>0</v>
      </c>
      <c r="N85" s="285">
        <f t="shared" si="60"/>
        <v>0</v>
      </c>
      <c r="O85" s="285">
        <f t="shared" si="60"/>
        <v>0</v>
      </c>
      <c r="P85" s="285">
        <f t="shared" si="60"/>
        <v>0</v>
      </c>
      <c r="Q85" s="285">
        <f t="shared" si="60"/>
        <v>0</v>
      </c>
      <c r="R85" s="285">
        <f t="shared" si="60"/>
        <v>0</v>
      </c>
      <c r="S85" s="286">
        <f t="shared" si="60"/>
        <v>0</v>
      </c>
      <c r="T85" s="287">
        <f t="shared" si="60"/>
        <v>0</v>
      </c>
      <c r="U85" s="287">
        <f t="shared" si="60"/>
        <v>0</v>
      </c>
      <c r="V85" s="287">
        <f t="shared" si="60"/>
        <v>0</v>
      </c>
      <c r="W85" s="287">
        <f t="shared" si="60"/>
        <v>0</v>
      </c>
      <c r="X85" s="287">
        <f t="shared" si="60"/>
        <v>0</v>
      </c>
      <c r="Y85" s="287">
        <f t="shared" si="60"/>
        <v>0</v>
      </c>
      <c r="Z85" s="287">
        <f t="shared" si="60"/>
        <v>0</v>
      </c>
      <c r="AA85" s="287">
        <f t="shared" si="60"/>
        <v>0</v>
      </c>
      <c r="AB85" s="287">
        <f t="shared" si="60"/>
        <v>0</v>
      </c>
      <c r="AC85" s="287">
        <f t="shared" si="60"/>
        <v>0</v>
      </c>
      <c r="AD85" s="288">
        <f t="shared" si="60"/>
        <v>0</v>
      </c>
      <c r="AE85" s="289">
        <f t="shared" si="60"/>
        <v>0</v>
      </c>
      <c r="AF85" s="289">
        <f t="shared" si="60"/>
        <v>0</v>
      </c>
      <c r="AG85" s="289">
        <f t="shared" si="60"/>
        <v>0</v>
      </c>
      <c r="AH85" s="289">
        <f t="shared" si="60"/>
        <v>0</v>
      </c>
      <c r="AI85" s="289">
        <f t="shared" si="60"/>
        <v>0</v>
      </c>
      <c r="AJ85" s="289">
        <f t="shared" si="60"/>
        <v>0</v>
      </c>
      <c r="AK85" s="289">
        <f t="shared" si="60"/>
        <v>0</v>
      </c>
    </row>
    <row r="86" spans="1:37" ht="24" customHeight="1">
      <c r="A86" s="166" t="s">
        <v>151</v>
      </c>
      <c r="B86" s="444" t="s">
        <v>151</v>
      </c>
      <c r="C86" s="33" t="str">
        <f t="shared" si="40"/>
        <v>Other Income (Expenses)</v>
      </c>
      <c r="D86" s="34"/>
      <c r="E86" s="34"/>
      <c r="F86" s="35"/>
      <c r="G86" s="284">
        <f t="shared" ref="G86:AK86" si="61">IFERROR(G26*1000/G$36,0)</f>
        <v>0</v>
      </c>
      <c r="H86" s="285">
        <f t="shared" si="61"/>
        <v>0</v>
      </c>
      <c r="I86" s="285">
        <f t="shared" si="61"/>
        <v>0</v>
      </c>
      <c r="J86" s="285">
        <f t="shared" si="61"/>
        <v>0</v>
      </c>
      <c r="K86" s="285">
        <f t="shared" si="61"/>
        <v>0</v>
      </c>
      <c r="L86" s="285">
        <f t="shared" si="61"/>
        <v>0</v>
      </c>
      <c r="M86" s="285">
        <f t="shared" si="61"/>
        <v>0</v>
      </c>
      <c r="N86" s="285">
        <f t="shared" si="61"/>
        <v>0</v>
      </c>
      <c r="O86" s="285">
        <f t="shared" si="61"/>
        <v>0</v>
      </c>
      <c r="P86" s="285">
        <f t="shared" si="61"/>
        <v>0</v>
      </c>
      <c r="Q86" s="285">
        <f t="shared" si="61"/>
        <v>0</v>
      </c>
      <c r="R86" s="285">
        <f t="shared" si="61"/>
        <v>0</v>
      </c>
      <c r="S86" s="292">
        <f t="shared" si="61"/>
        <v>0</v>
      </c>
      <c r="T86" s="293">
        <f t="shared" si="61"/>
        <v>0</v>
      </c>
      <c r="U86" s="293">
        <f t="shared" si="61"/>
        <v>0</v>
      </c>
      <c r="V86" s="293">
        <f t="shared" si="61"/>
        <v>0</v>
      </c>
      <c r="W86" s="293">
        <f t="shared" si="61"/>
        <v>0</v>
      </c>
      <c r="X86" s="293">
        <f t="shared" si="61"/>
        <v>0</v>
      </c>
      <c r="Y86" s="293">
        <f t="shared" si="61"/>
        <v>0</v>
      </c>
      <c r="Z86" s="293">
        <f t="shared" si="61"/>
        <v>0</v>
      </c>
      <c r="AA86" s="293">
        <f t="shared" si="61"/>
        <v>0</v>
      </c>
      <c r="AB86" s="293">
        <f t="shared" si="61"/>
        <v>0</v>
      </c>
      <c r="AC86" s="293">
        <f t="shared" si="61"/>
        <v>0</v>
      </c>
      <c r="AD86" s="294">
        <f t="shared" si="61"/>
        <v>0</v>
      </c>
      <c r="AE86" s="295">
        <f t="shared" si="61"/>
        <v>0</v>
      </c>
      <c r="AF86" s="295">
        <f t="shared" si="61"/>
        <v>0</v>
      </c>
      <c r="AG86" s="295">
        <f t="shared" si="61"/>
        <v>0</v>
      </c>
      <c r="AH86" s="295">
        <f t="shared" si="61"/>
        <v>0</v>
      </c>
      <c r="AI86" s="295">
        <f t="shared" si="61"/>
        <v>0</v>
      </c>
      <c r="AJ86" s="295">
        <f t="shared" si="61"/>
        <v>0</v>
      </c>
      <c r="AK86" s="295">
        <f t="shared" si="61"/>
        <v>0</v>
      </c>
    </row>
    <row r="87" spans="1:37" ht="24" customHeight="1">
      <c r="A87" s="166" t="s">
        <v>152</v>
      </c>
      <c r="B87" s="444" t="s">
        <v>152</v>
      </c>
      <c r="C87" s="49" t="str">
        <f t="shared" si="40"/>
        <v>Profit (Loss) before Finance Cost (EBIT)</v>
      </c>
      <c r="D87" s="55"/>
      <c r="E87" s="55"/>
      <c r="F87" s="56"/>
      <c r="G87" s="298">
        <f t="shared" ref="G87:AK87" si="62">IFERROR(G27*1000/G$36,0)</f>
        <v>0</v>
      </c>
      <c r="H87" s="299">
        <f t="shared" si="62"/>
        <v>0</v>
      </c>
      <c r="I87" s="299">
        <f t="shared" si="62"/>
        <v>0</v>
      </c>
      <c r="J87" s="299">
        <f t="shared" si="62"/>
        <v>0</v>
      </c>
      <c r="K87" s="299">
        <f t="shared" si="62"/>
        <v>0</v>
      </c>
      <c r="L87" s="299">
        <f t="shared" si="62"/>
        <v>0</v>
      </c>
      <c r="M87" s="299">
        <f t="shared" si="62"/>
        <v>0</v>
      </c>
      <c r="N87" s="299">
        <f t="shared" si="62"/>
        <v>0</v>
      </c>
      <c r="O87" s="299">
        <f t="shared" si="62"/>
        <v>0</v>
      </c>
      <c r="P87" s="299">
        <f t="shared" si="62"/>
        <v>0</v>
      </c>
      <c r="Q87" s="299">
        <f t="shared" si="62"/>
        <v>0</v>
      </c>
      <c r="R87" s="299">
        <f t="shared" si="62"/>
        <v>0</v>
      </c>
      <c r="S87" s="286">
        <f t="shared" si="62"/>
        <v>0</v>
      </c>
      <c r="T87" s="287">
        <f t="shared" si="62"/>
        <v>0</v>
      </c>
      <c r="U87" s="287">
        <f t="shared" si="62"/>
        <v>0</v>
      </c>
      <c r="V87" s="287">
        <f t="shared" si="62"/>
        <v>0</v>
      </c>
      <c r="W87" s="287">
        <f t="shared" si="62"/>
        <v>0</v>
      </c>
      <c r="X87" s="287">
        <f t="shared" si="62"/>
        <v>0</v>
      </c>
      <c r="Y87" s="287">
        <f t="shared" si="62"/>
        <v>0</v>
      </c>
      <c r="Z87" s="287">
        <f t="shared" si="62"/>
        <v>0</v>
      </c>
      <c r="AA87" s="287">
        <f t="shared" si="62"/>
        <v>0</v>
      </c>
      <c r="AB87" s="287">
        <f t="shared" si="62"/>
        <v>0</v>
      </c>
      <c r="AC87" s="287">
        <f t="shared" si="62"/>
        <v>0</v>
      </c>
      <c r="AD87" s="288">
        <f t="shared" si="62"/>
        <v>0</v>
      </c>
      <c r="AE87" s="289">
        <f t="shared" si="62"/>
        <v>0</v>
      </c>
      <c r="AF87" s="289">
        <f t="shared" si="62"/>
        <v>0</v>
      </c>
      <c r="AG87" s="289">
        <f t="shared" si="62"/>
        <v>0</v>
      </c>
      <c r="AH87" s="289">
        <f t="shared" si="62"/>
        <v>0</v>
      </c>
      <c r="AI87" s="289">
        <f t="shared" si="62"/>
        <v>0</v>
      </c>
      <c r="AJ87" s="289">
        <f t="shared" si="62"/>
        <v>0</v>
      </c>
      <c r="AK87" s="289">
        <f t="shared" si="62"/>
        <v>0</v>
      </c>
    </row>
    <row r="88" spans="1:37" ht="24" customHeight="1">
      <c r="A88" s="166" t="s">
        <v>153</v>
      </c>
      <c r="B88" s="444" t="s">
        <v>153</v>
      </c>
      <c r="C88" s="33" t="str">
        <f t="shared" si="40"/>
        <v>Finance Costs</v>
      </c>
      <c r="D88" s="34"/>
      <c r="E88" s="34"/>
      <c r="F88" s="35"/>
      <c r="G88" s="290">
        <f t="shared" ref="G88:AK88" si="63">IFERROR(G28*1000/G$36,0)</f>
        <v>0</v>
      </c>
      <c r="H88" s="291">
        <f t="shared" si="63"/>
        <v>0</v>
      </c>
      <c r="I88" s="291">
        <f t="shared" si="63"/>
        <v>0</v>
      </c>
      <c r="J88" s="291">
        <f t="shared" si="63"/>
        <v>0</v>
      </c>
      <c r="K88" s="291">
        <f t="shared" si="63"/>
        <v>0</v>
      </c>
      <c r="L88" s="291">
        <f t="shared" si="63"/>
        <v>0</v>
      </c>
      <c r="M88" s="291">
        <f t="shared" si="63"/>
        <v>0</v>
      </c>
      <c r="N88" s="291">
        <f t="shared" si="63"/>
        <v>0</v>
      </c>
      <c r="O88" s="291">
        <f t="shared" si="63"/>
        <v>0</v>
      </c>
      <c r="P88" s="291">
        <f t="shared" si="63"/>
        <v>0</v>
      </c>
      <c r="Q88" s="291">
        <f t="shared" si="63"/>
        <v>0</v>
      </c>
      <c r="R88" s="291">
        <f t="shared" si="63"/>
        <v>0</v>
      </c>
      <c r="S88" s="292">
        <f t="shared" si="63"/>
        <v>0</v>
      </c>
      <c r="T88" s="293">
        <f t="shared" si="63"/>
        <v>0</v>
      </c>
      <c r="U88" s="293">
        <f t="shared" si="63"/>
        <v>0</v>
      </c>
      <c r="V88" s="293">
        <f t="shared" si="63"/>
        <v>0</v>
      </c>
      <c r="W88" s="293">
        <f t="shared" si="63"/>
        <v>0</v>
      </c>
      <c r="X88" s="293">
        <f t="shared" si="63"/>
        <v>0</v>
      </c>
      <c r="Y88" s="293">
        <f t="shared" si="63"/>
        <v>0</v>
      </c>
      <c r="Z88" s="293">
        <f t="shared" si="63"/>
        <v>0</v>
      </c>
      <c r="AA88" s="293">
        <f t="shared" si="63"/>
        <v>0</v>
      </c>
      <c r="AB88" s="293">
        <f t="shared" si="63"/>
        <v>0</v>
      </c>
      <c r="AC88" s="293">
        <f t="shared" si="63"/>
        <v>0</v>
      </c>
      <c r="AD88" s="294">
        <f t="shared" si="63"/>
        <v>0</v>
      </c>
      <c r="AE88" s="295">
        <f t="shared" si="63"/>
        <v>0</v>
      </c>
      <c r="AF88" s="295">
        <f t="shared" si="63"/>
        <v>0</v>
      </c>
      <c r="AG88" s="295">
        <f t="shared" si="63"/>
        <v>0</v>
      </c>
      <c r="AH88" s="295">
        <f t="shared" si="63"/>
        <v>0</v>
      </c>
      <c r="AI88" s="295">
        <f t="shared" si="63"/>
        <v>0</v>
      </c>
      <c r="AJ88" s="295">
        <f t="shared" si="63"/>
        <v>0</v>
      </c>
      <c r="AK88" s="295">
        <f t="shared" si="63"/>
        <v>0</v>
      </c>
    </row>
    <row r="89" spans="1:37" ht="24" customHeight="1">
      <c r="A89" s="166" t="s">
        <v>154</v>
      </c>
      <c r="B89" s="444" t="s">
        <v>154</v>
      </c>
      <c r="C89" s="49" t="str">
        <f t="shared" si="40"/>
        <v>Profit (loss) before income tax (EBT)</v>
      </c>
      <c r="D89" s="34"/>
      <c r="E89" s="34"/>
      <c r="F89" s="35"/>
      <c r="G89" s="298">
        <f t="shared" ref="G89:AK89" si="64">IFERROR(G29*1000/G$36,0)</f>
        <v>0</v>
      </c>
      <c r="H89" s="299">
        <f t="shared" si="64"/>
        <v>0</v>
      </c>
      <c r="I89" s="299">
        <f t="shared" si="64"/>
        <v>0</v>
      </c>
      <c r="J89" s="299">
        <f t="shared" si="64"/>
        <v>0</v>
      </c>
      <c r="K89" s="299">
        <f t="shared" si="64"/>
        <v>0</v>
      </c>
      <c r="L89" s="299">
        <f t="shared" si="64"/>
        <v>0</v>
      </c>
      <c r="M89" s="299">
        <f t="shared" si="64"/>
        <v>0</v>
      </c>
      <c r="N89" s="299">
        <f t="shared" si="64"/>
        <v>0</v>
      </c>
      <c r="O89" s="299">
        <f t="shared" si="64"/>
        <v>0</v>
      </c>
      <c r="P89" s="299">
        <f t="shared" si="64"/>
        <v>0</v>
      </c>
      <c r="Q89" s="299">
        <f t="shared" si="64"/>
        <v>0</v>
      </c>
      <c r="R89" s="299">
        <f t="shared" si="64"/>
        <v>0</v>
      </c>
      <c r="S89" s="300">
        <f t="shared" si="64"/>
        <v>0</v>
      </c>
      <c r="T89" s="301">
        <f t="shared" si="64"/>
        <v>0</v>
      </c>
      <c r="U89" s="301">
        <f t="shared" si="64"/>
        <v>0</v>
      </c>
      <c r="V89" s="301">
        <f t="shared" si="64"/>
        <v>0</v>
      </c>
      <c r="W89" s="301">
        <f t="shared" si="64"/>
        <v>0</v>
      </c>
      <c r="X89" s="301">
        <f t="shared" si="64"/>
        <v>0</v>
      </c>
      <c r="Y89" s="301">
        <f t="shared" si="64"/>
        <v>0</v>
      </c>
      <c r="Z89" s="301">
        <f t="shared" si="64"/>
        <v>0</v>
      </c>
      <c r="AA89" s="301">
        <f t="shared" si="64"/>
        <v>0</v>
      </c>
      <c r="AB89" s="301">
        <f t="shared" si="64"/>
        <v>0</v>
      </c>
      <c r="AC89" s="301">
        <f t="shared" si="64"/>
        <v>0</v>
      </c>
      <c r="AD89" s="302">
        <f t="shared" si="64"/>
        <v>0</v>
      </c>
      <c r="AE89" s="303">
        <f t="shared" si="64"/>
        <v>0</v>
      </c>
      <c r="AF89" s="303">
        <f t="shared" si="64"/>
        <v>0</v>
      </c>
      <c r="AG89" s="303">
        <f t="shared" si="64"/>
        <v>0</v>
      </c>
      <c r="AH89" s="303">
        <f t="shared" si="64"/>
        <v>0</v>
      </c>
      <c r="AI89" s="303">
        <f t="shared" si="64"/>
        <v>0</v>
      </c>
      <c r="AJ89" s="303">
        <f t="shared" si="64"/>
        <v>0</v>
      </c>
      <c r="AK89" s="303">
        <f t="shared" si="64"/>
        <v>0</v>
      </c>
    </row>
    <row r="90" spans="1:37" ht="24" customHeight="1">
      <c r="A90" s="166" t="s">
        <v>155</v>
      </c>
      <c r="B90" s="444" t="s">
        <v>155</v>
      </c>
      <c r="C90" s="63" t="str">
        <f t="shared" si="40"/>
        <v>Tax Expenses</v>
      </c>
      <c r="D90" s="34"/>
      <c r="E90" s="34"/>
      <c r="F90" s="35"/>
      <c r="G90" s="290">
        <f t="shared" ref="G90:AK90" si="65">IFERROR(G30*1000/G$36,0)</f>
        <v>0</v>
      </c>
      <c r="H90" s="291">
        <f t="shared" si="65"/>
        <v>0</v>
      </c>
      <c r="I90" s="291">
        <f t="shared" si="65"/>
        <v>0</v>
      </c>
      <c r="J90" s="291">
        <f t="shared" si="65"/>
        <v>0</v>
      </c>
      <c r="K90" s="291">
        <f t="shared" si="65"/>
        <v>0</v>
      </c>
      <c r="L90" s="291">
        <f t="shared" si="65"/>
        <v>0</v>
      </c>
      <c r="M90" s="291">
        <f t="shared" si="65"/>
        <v>0</v>
      </c>
      <c r="N90" s="291">
        <f t="shared" si="65"/>
        <v>0</v>
      </c>
      <c r="O90" s="291">
        <f t="shared" si="65"/>
        <v>0</v>
      </c>
      <c r="P90" s="291">
        <f t="shared" si="65"/>
        <v>0</v>
      </c>
      <c r="Q90" s="291">
        <f t="shared" si="65"/>
        <v>0</v>
      </c>
      <c r="R90" s="291">
        <f t="shared" si="65"/>
        <v>0</v>
      </c>
      <c r="S90" s="292">
        <f t="shared" si="65"/>
        <v>0</v>
      </c>
      <c r="T90" s="293">
        <f t="shared" si="65"/>
        <v>0</v>
      </c>
      <c r="U90" s="293">
        <f t="shared" si="65"/>
        <v>0</v>
      </c>
      <c r="V90" s="293">
        <f t="shared" si="65"/>
        <v>0</v>
      </c>
      <c r="W90" s="293">
        <f t="shared" si="65"/>
        <v>0</v>
      </c>
      <c r="X90" s="293">
        <f t="shared" si="65"/>
        <v>0</v>
      </c>
      <c r="Y90" s="293">
        <f t="shared" si="65"/>
        <v>0</v>
      </c>
      <c r="Z90" s="293">
        <f t="shared" si="65"/>
        <v>0</v>
      </c>
      <c r="AA90" s="293">
        <f t="shared" si="65"/>
        <v>0</v>
      </c>
      <c r="AB90" s="293">
        <f t="shared" si="65"/>
        <v>0</v>
      </c>
      <c r="AC90" s="293">
        <f t="shared" si="65"/>
        <v>0</v>
      </c>
      <c r="AD90" s="294">
        <f t="shared" si="65"/>
        <v>0</v>
      </c>
      <c r="AE90" s="295">
        <f t="shared" si="65"/>
        <v>0</v>
      </c>
      <c r="AF90" s="295">
        <f t="shared" si="65"/>
        <v>0</v>
      </c>
      <c r="AG90" s="295">
        <f t="shared" si="65"/>
        <v>0</v>
      </c>
      <c r="AH90" s="295">
        <f t="shared" si="65"/>
        <v>0</v>
      </c>
      <c r="AI90" s="295">
        <f t="shared" si="65"/>
        <v>0</v>
      </c>
      <c r="AJ90" s="295">
        <f t="shared" si="65"/>
        <v>0</v>
      </c>
      <c r="AK90" s="295">
        <f t="shared" si="65"/>
        <v>0</v>
      </c>
    </row>
    <row r="91" spans="1:37" ht="24" customHeight="1">
      <c r="A91" s="166" t="s">
        <v>156</v>
      </c>
      <c r="B91" s="444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284">
        <f t="shared" ref="G91:AK91" si="66">IFERROR(G31*1000/G$36,0)</f>
        <v>0</v>
      </c>
      <c r="H91" s="285">
        <f t="shared" si="66"/>
        <v>0</v>
      </c>
      <c r="I91" s="285">
        <f t="shared" si="66"/>
        <v>0</v>
      </c>
      <c r="J91" s="285">
        <f t="shared" si="66"/>
        <v>0</v>
      </c>
      <c r="K91" s="285">
        <f t="shared" si="66"/>
        <v>0</v>
      </c>
      <c r="L91" s="285">
        <f t="shared" si="66"/>
        <v>0</v>
      </c>
      <c r="M91" s="285">
        <f t="shared" si="66"/>
        <v>0</v>
      </c>
      <c r="N91" s="285">
        <f t="shared" si="66"/>
        <v>0</v>
      </c>
      <c r="O91" s="285">
        <f t="shared" si="66"/>
        <v>0</v>
      </c>
      <c r="P91" s="285">
        <f t="shared" si="66"/>
        <v>0</v>
      </c>
      <c r="Q91" s="285">
        <f t="shared" si="66"/>
        <v>0</v>
      </c>
      <c r="R91" s="285">
        <f t="shared" si="66"/>
        <v>0</v>
      </c>
      <c r="S91" s="286">
        <f t="shared" si="66"/>
        <v>0</v>
      </c>
      <c r="T91" s="287">
        <f t="shared" si="66"/>
        <v>0</v>
      </c>
      <c r="U91" s="287">
        <f t="shared" si="66"/>
        <v>0</v>
      </c>
      <c r="V91" s="287">
        <f t="shared" si="66"/>
        <v>0</v>
      </c>
      <c r="W91" s="287">
        <f t="shared" si="66"/>
        <v>0</v>
      </c>
      <c r="X91" s="287">
        <f t="shared" si="66"/>
        <v>0</v>
      </c>
      <c r="Y91" s="287">
        <f t="shared" si="66"/>
        <v>0</v>
      </c>
      <c r="Z91" s="287">
        <f t="shared" si="66"/>
        <v>0</v>
      </c>
      <c r="AA91" s="287">
        <f t="shared" si="66"/>
        <v>0</v>
      </c>
      <c r="AB91" s="287">
        <f t="shared" si="66"/>
        <v>0</v>
      </c>
      <c r="AC91" s="287">
        <f t="shared" si="66"/>
        <v>0</v>
      </c>
      <c r="AD91" s="288">
        <f t="shared" si="66"/>
        <v>0</v>
      </c>
      <c r="AE91" s="289">
        <f t="shared" si="66"/>
        <v>0</v>
      </c>
      <c r="AF91" s="289">
        <f t="shared" si="66"/>
        <v>0</v>
      </c>
      <c r="AG91" s="289">
        <f t="shared" si="66"/>
        <v>0</v>
      </c>
      <c r="AH91" s="289">
        <f t="shared" si="66"/>
        <v>0</v>
      </c>
      <c r="AI91" s="289">
        <f t="shared" si="66"/>
        <v>0</v>
      </c>
      <c r="AJ91" s="289">
        <f t="shared" si="66"/>
        <v>0</v>
      </c>
      <c r="AK91" s="289">
        <f t="shared" si="66"/>
        <v>0</v>
      </c>
    </row>
    <row r="92" spans="1:37" ht="24" customHeight="1">
      <c r="A92" s="166" t="s">
        <v>157</v>
      </c>
      <c r="B92" s="444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290">
        <f t="shared" ref="G92:AK92" si="67">IFERROR(G32*1000/G$36,0)</f>
        <v>0</v>
      </c>
      <c r="H92" s="291">
        <f t="shared" si="67"/>
        <v>0</v>
      </c>
      <c r="I92" s="291">
        <f t="shared" si="67"/>
        <v>0</v>
      </c>
      <c r="J92" s="291">
        <f t="shared" si="67"/>
        <v>0</v>
      </c>
      <c r="K92" s="291">
        <f t="shared" si="67"/>
        <v>0</v>
      </c>
      <c r="L92" s="291">
        <f t="shared" si="67"/>
        <v>0</v>
      </c>
      <c r="M92" s="291">
        <f t="shared" si="67"/>
        <v>0</v>
      </c>
      <c r="N92" s="291">
        <f t="shared" si="67"/>
        <v>0</v>
      </c>
      <c r="O92" s="291">
        <f t="shared" si="67"/>
        <v>0</v>
      </c>
      <c r="P92" s="291">
        <f t="shared" si="67"/>
        <v>0</v>
      </c>
      <c r="Q92" s="291">
        <f t="shared" si="67"/>
        <v>0</v>
      </c>
      <c r="R92" s="291">
        <f t="shared" si="67"/>
        <v>0</v>
      </c>
      <c r="S92" s="292">
        <f t="shared" si="67"/>
        <v>0</v>
      </c>
      <c r="T92" s="293">
        <f t="shared" si="67"/>
        <v>0</v>
      </c>
      <c r="U92" s="293">
        <f t="shared" si="67"/>
        <v>0</v>
      </c>
      <c r="V92" s="293">
        <f t="shared" si="67"/>
        <v>0</v>
      </c>
      <c r="W92" s="293">
        <f t="shared" si="67"/>
        <v>0</v>
      </c>
      <c r="X92" s="293">
        <f t="shared" si="67"/>
        <v>0</v>
      </c>
      <c r="Y92" s="293">
        <f t="shared" si="67"/>
        <v>0</v>
      </c>
      <c r="Z92" s="293">
        <f t="shared" si="67"/>
        <v>0</v>
      </c>
      <c r="AA92" s="293">
        <f t="shared" si="67"/>
        <v>0</v>
      </c>
      <c r="AB92" s="293">
        <f t="shared" si="67"/>
        <v>0</v>
      </c>
      <c r="AC92" s="293">
        <f t="shared" si="67"/>
        <v>0</v>
      </c>
      <c r="AD92" s="294">
        <f t="shared" si="67"/>
        <v>0</v>
      </c>
      <c r="AE92" s="295">
        <f t="shared" si="67"/>
        <v>0</v>
      </c>
      <c r="AF92" s="295">
        <f t="shared" si="67"/>
        <v>0</v>
      </c>
      <c r="AG92" s="295">
        <f t="shared" si="67"/>
        <v>0</v>
      </c>
      <c r="AH92" s="295">
        <f t="shared" si="67"/>
        <v>0</v>
      </c>
      <c r="AI92" s="295">
        <f t="shared" si="67"/>
        <v>0</v>
      </c>
      <c r="AJ92" s="295">
        <f t="shared" si="67"/>
        <v>0</v>
      </c>
      <c r="AK92" s="295">
        <f t="shared" si="67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40"/>
        <v>Profit (Loss) before Non-Controlling Interests</v>
      </c>
      <c r="D93" s="34"/>
      <c r="E93" s="34"/>
      <c r="F93" s="35"/>
      <c r="G93" s="284">
        <f t="shared" ref="G93:AK93" si="68">IFERROR(G33*1000/G$36,0)</f>
        <v>0</v>
      </c>
      <c r="H93" s="285">
        <f t="shared" si="68"/>
        <v>0</v>
      </c>
      <c r="I93" s="285">
        <f t="shared" si="68"/>
        <v>0</v>
      </c>
      <c r="J93" s="285">
        <f t="shared" si="68"/>
        <v>0</v>
      </c>
      <c r="K93" s="285">
        <f t="shared" si="68"/>
        <v>0</v>
      </c>
      <c r="L93" s="285">
        <f t="shared" si="68"/>
        <v>0</v>
      </c>
      <c r="M93" s="285">
        <f t="shared" si="68"/>
        <v>0</v>
      </c>
      <c r="N93" s="285">
        <f t="shared" si="68"/>
        <v>0</v>
      </c>
      <c r="O93" s="285">
        <f t="shared" si="68"/>
        <v>0</v>
      </c>
      <c r="P93" s="285">
        <f t="shared" si="68"/>
        <v>0</v>
      </c>
      <c r="Q93" s="285">
        <f t="shared" si="68"/>
        <v>0</v>
      </c>
      <c r="R93" s="285">
        <f t="shared" si="68"/>
        <v>0</v>
      </c>
      <c r="S93" s="286">
        <f t="shared" si="68"/>
        <v>0</v>
      </c>
      <c r="T93" s="287">
        <f t="shared" si="68"/>
        <v>0</v>
      </c>
      <c r="U93" s="287">
        <f t="shared" si="68"/>
        <v>0</v>
      </c>
      <c r="V93" s="287">
        <f t="shared" si="68"/>
        <v>0</v>
      </c>
      <c r="W93" s="287">
        <f t="shared" si="68"/>
        <v>0</v>
      </c>
      <c r="X93" s="287">
        <f t="shared" si="68"/>
        <v>0</v>
      </c>
      <c r="Y93" s="287">
        <f t="shared" si="68"/>
        <v>0</v>
      </c>
      <c r="Z93" s="287">
        <f t="shared" si="68"/>
        <v>0</v>
      </c>
      <c r="AA93" s="287">
        <f t="shared" si="68"/>
        <v>0</v>
      </c>
      <c r="AB93" s="287">
        <f t="shared" si="68"/>
        <v>0</v>
      </c>
      <c r="AC93" s="287">
        <f t="shared" si="68"/>
        <v>0</v>
      </c>
      <c r="AD93" s="288">
        <f t="shared" si="68"/>
        <v>0</v>
      </c>
      <c r="AE93" s="289">
        <f t="shared" si="68"/>
        <v>0</v>
      </c>
      <c r="AF93" s="289">
        <f t="shared" si="68"/>
        <v>0</v>
      </c>
      <c r="AG93" s="289">
        <f t="shared" si="68"/>
        <v>0</v>
      </c>
      <c r="AH93" s="289">
        <f t="shared" si="68"/>
        <v>0</v>
      </c>
      <c r="AI93" s="289">
        <f t="shared" si="68"/>
        <v>0</v>
      </c>
      <c r="AJ93" s="289">
        <f t="shared" si="68"/>
        <v>0</v>
      </c>
      <c r="AK93" s="289">
        <f t="shared" si="68"/>
        <v>0</v>
      </c>
    </row>
    <row r="94" spans="1:37" ht="24" customHeight="1">
      <c r="A94" s="166" t="s">
        <v>159</v>
      </c>
      <c r="B94" s="444" t="s">
        <v>159</v>
      </c>
      <c r="C94" s="33" t="str">
        <f t="shared" si="40"/>
        <v>Non-Controlling Interests</v>
      </c>
      <c r="D94" s="34"/>
      <c r="E94" s="34"/>
      <c r="F94" s="35"/>
      <c r="G94" s="284">
        <f t="shared" ref="G94:AK94" si="69">IFERROR(G34*1000/G$36,0)</f>
        <v>0</v>
      </c>
      <c r="H94" s="285">
        <f t="shared" si="69"/>
        <v>0</v>
      </c>
      <c r="I94" s="285">
        <f t="shared" si="69"/>
        <v>0</v>
      </c>
      <c r="J94" s="285">
        <f t="shared" si="69"/>
        <v>0</v>
      </c>
      <c r="K94" s="285">
        <f t="shared" si="69"/>
        <v>0</v>
      </c>
      <c r="L94" s="285">
        <f t="shared" si="69"/>
        <v>0</v>
      </c>
      <c r="M94" s="285">
        <f t="shared" si="69"/>
        <v>0</v>
      </c>
      <c r="N94" s="285">
        <f t="shared" si="69"/>
        <v>0</v>
      </c>
      <c r="O94" s="285">
        <f t="shared" si="69"/>
        <v>0</v>
      </c>
      <c r="P94" s="285">
        <f t="shared" si="69"/>
        <v>0</v>
      </c>
      <c r="Q94" s="285">
        <f t="shared" si="69"/>
        <v>0</v>
      </c>
      <c r="R94" s="285">
        <f t="shared" si="69"/>
        <v>0</v>
      </c>
      <c r="S94" s="286">
        <f t="shared" si="69"/>
        <v>0</v>
      </c>
      <c r="T94" s="287">
        <f t="shared" si="69"/>
        <v>0</v>
      </c>
      <c r="U94" s="287">
        <f t="shared" si="69"/>
        <v>0</v>
      </c>
      <c r="V94" s="287">
        <f t="shared" si="69"/>
        <v>0</v>
      </c>
      <c r="W94" s="287">
        <f t="shared" si="69"/>
        <v>0</v>
      </c>
      <c r="X94" s="287">
        <f t="shared" si="69"/>
        <v>0</v>
      </c>
      <c r="Y94" s="287">
        <f t="shared" si="69"/>
        <v>0</v>
      </c>
      <c r="Z94" s="287">
        <f t="shared" si="69"/>
        <v>0</v>
      </c>
      <c r="AA94" s="287">
        <f t="shared" si="69"/>
        <v>0</v>
      </c>
      <c r="AB94" s="287">
        <f t="shared" si="69"/>
        <v>0</v>
      </c>
      <c r="AC94" s="287">
        <f t="shared" si="69"/>
        <v>0</v>
      </c>
      <c r="AD94" s="288">
        <f t="shared" si="69"/>
        <v>0</v>
      </c>
      <c r="AE94" s="289">
        <f t="shared" si="69"/>
        <v>0</v>
      </c>
      <c r="AF94" s="289">
        <f t="shared" si="69"/>
        <v>0</v>
      </c>
      <c r="AG94" s="289">
        <f t="shared" si="69"/>
        <v>0</v>
      </c>
      <c r="AH94" s="289">
        <f t="shared" si="69"/>
        <v>0</v>
      </c>
      <c r="AI94" s="289">
        <f t="shared" si="69"/>
        <v>0</v>
      </c>
      <c r="AJ94" s="289">
        <f t="shared" si="69"/>
        <v>0</v>
      </c>
      <c r="AK94" s="289">
        <f t="shared" si="69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40"/>
        <v>Profit (Loss) for the Period</v>
      </c>
      <c r="D95" s="67"/>
      <c r="E95" s="67"/>
      <c r="F95" s="68"/>
      <c r="G95" s="304">
        <f t="shared" ref="G95:AK95" si="70">IFERROR(G35*1000/G$36,0)</f>
        <v>0</v>
      </c>
      <c r="H95" s="305">
        <f t="shared" si="70"/>
        <v>0</v>
      </c>
      <c r="I95" s="305">
        <f t="shared" si="70"/>
        <v>0</v>
      </c>
      <c r="J95" s="305">
        <f t="shared" si="70"/>
        <v>0</v>
      </c>
      <c r="K95" s="305">
        <f t="shared" si="70"/>
        <v>0</v>
      </c>
      <c r="L95" s="305">
        <f t="shared" si="70"/>
        <v>0</v>
      </c>
      <c r="M95" s="305">
        <f t="shared" si="70"/>
        <v>0</v>
      </c>
      <c r="N95" s="305">
        <f t="shared" si="70"/>
        <v>0</v>
      </c>
      <c r="O95" s="305">
        <f t="shared" si="70"/>
        <v>0</v>
      </c>
      <c r="P95" s="305">
        <f t="shared" si="70"/>
        <v>0</v>
      </c>
      <c r="Q95" s="305">
        <f t="shared" si="70"/>
        <v>0</v>
      </c>
      <c r="R95" s="305">
        <f t="shared" si="70"/>
        <v>0</v>
      </c>
      <c r="S95" s="306">
        <f t="shared" si="70"/>
        <v>0</v>
      </c>
      <c r="T95" s="307">
        <f t="shared" si="70"/>
        <v>0</v>
      </c>
      <c r="U95" s="307">
        <f t="shared" si="70"/>
        <v>0</v>
      </c>
      <c r="V95" s="307">
        <f t="shared" si="70"/>
        <v>0</v>
      </c>
      <c r="W95" s="307">
        <f t="shared" si="70"/>
        <v>0</v>
      </c>
      <c r="X95" s="307">
        <f t="shared" si="70"/>
        <v>0</v>
      </c>
      <c r="Y95" s="307">
        <f t="shared" si="70"/>
        <v>0</v>
      </c>
      <c r="Z95" s="307">
        <f t="shared" si="70"/>
        <v>0</v>
      </c>
      <c r="AA95" s="307">
        <f t="shared" si="70"/>
        <v>0</v>
      </c>
      <c r="AB95" s="307">
        <f t="shared" si="70"/>
        <v>0</v>
      </c>
      <c r="AC95" s="307">
        <f t="shared" si="70"/>
        <v>0</v>
      </c>
      <c r="AD95" s="308">
        <f t="shared" si="70"/>
        <v>0</v>
      </c>
      <c r="AE95" s="309">
        <f t="shared" si="70"/>
        <v>0</v>
      </c>
      <c r="AF95" s="309">
        <f t="shared" si="70"/>
        <v>0</v>
      </c>
      <c r="AG95" s="309">
        <f t="shared" si="70"/>
        <v>0</v>
      </c>
      <c r="AH95" s="309">
        <f t="shared" si="70"/>
        <v>0</v>
      </c>
      <c r="AI95" s="309">
        <f t="shared" si="70"/>
        <v>0</v>
      </c>
      <c r="AJ95" s="309">
        <f t="shared" si="70"/>
        <v>0</v>
      </c>
      <c r="AK95" s="309">
        <f t="shared" si="70"/>
        <v>0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0</v>
      </c>
      <c r="H96" s="311">
        <f t="shared" si="71"/>
        <v>0</v>
      </c>
      <c r="I96" s="311">
        <f t="shared" si="71"/>
        <v>0</v>
      </c>
      <c r="J96" s="311">
        <f t="shared" si="71"/>
        <v>0</v>
      </c>
      <c r="K96" s="311">
        <f t="shared" si="71"/>
        <v>0</v>
      </c>
      <c r="L96" s="311">
        <f t="shared" si="71"/>
        <v>0</v>
      </c>
      <c r="M96" s="311">
        <f t="shared" si="71"/>
        <v>0</v>
      </c>
      <c r="N96" s="311">
        <f t="shared" si="71"/>
        <v>0</v>
      </c>
      <c r="O96" s="311">
        <f t="shared" si="71"/>
        <v>0</v>
      </c>
      <c r="P96" s="311">
        <f t="shared" si="71"/>
        <v>0</v>
      </c>
      <c r="Q96" s="311">
        <f t="shared" si="71"/>
        <v>0</v>
      </c>
      <c r="R96" s="311">
        <f t="shared" si="71"/>
        <v>0</v>
      </c>
      <c r="S96" s="312">
        <f t="shared" si="71"/>
        <v>0</v>
      </c>
      <c r="T96" s="313">
        <f t="shared" si="71"/>
        <v>0</v>
      </c>
      <c r="U96" s="313">
        <f t="shared" si="71"/>
        <v>0</v>
      </c>
      <c r="V96" s="313">
        <f t="shared" si="71"/>
        <v>0</v>
      </c>
      <c r="W96" s="313">
        <f t="shared" si="71"/>
        <v>0</v>
      </c>
      <c r="X96" s="313">
        <f t="shared" si="71"/>
        <v>0</v>
      </c>
      <c r="Y96" s="313">
        <f t="shared" si="71"/>
        <v>0</v>
      </c>
      <c r="Z96" s="313">
        <f t="shared" si="71"/>
        <v>0</v>
      </c>
      <c r="AA96" s="313">
        <f t="shared" si="71"/>
        <v>0</v>
      </c>
      <c r="AB96" s="313">
        <f t="shared" si="71"/>
        <v>0</v>
      </c>
      <c r="AC96" s="313">
        <f t="shared" si="71"/>
        <v>0</v>
      </c>
      <c r="AD96" s="314">
        <f t="shared" si="71"/>
        <v>0</v>
      </c>
      <c r="AE96" s="315">
        <f t="shared" si="71"/>
        <v>0</v>
      </c>
      <c r="AF96" s="315">
        <f t="shared" si="71"/>
        <v>0</v>
      </c>
      <c r="AG96" s="315">
        <f t="shared" si="71"/>
        <v>0</v>
      </c>
      <c r="AH96" s="315">
        <f t="shared" si="71"/>
        <v>0</v>
      </c>
      <c r="AI96" s="315">
        <f t="shared" si="71"/>
        <v>0</v>
      </c>
      <c r="AJ96" s="315">
        <f t="shared" si="71"/>
        <v>0</v>
      </c>
      <c r="AK96" s="315">
        <f t="shared" si="71"/>
        <v>0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0</v>
      </c>
      <c r="H97" s="311">
        <f t="shared" ref="H97:R97" si="72">IFERROR(H43*1000/H$37/12,0)</f>
        <v>0</v>
      </c>
      <c r="I97" s="311">
        <f t="shared" si="72"/>
        <v>0</v>
      </c>
      <c r="J97" s="311">
        <f t="shared" si="72"/>
        <v>0</v>
      </c>
      <c r="K97" s="311">
        <f t="shared" si="72"/>
        <v>0</v>
      </c>
      <c r="L97" s="311">
        <f t="shared" si="72"/>
        <v>0</v>
      </c>
      <c r="M97" s="311">
        <f t="shared" si="72"/>
        <v>0</v>
      </c>
      <c r="N97" s="311">
        <f t="shared" si="72"/>
        <v>0</v>
      </c>
      <c r="O97" s="311">
        <f t="shared" si="72"/>
        <v>0</v>
      </c>
      <c r="P97" s="311">
        <f t="shared" si="72"/>
        <v>0</v>
      </c>
      <c r="Q97" s="311">
        <f t="shared" si="72"/>
        <v>0</v>
      </c>
      <c r="R97" s="311">
        <f t="shared" si="72"/>
        <v>0</v>
      </c>
      <c r="S97" s="292">
        <f>IFERROR(S43*1000/S$37/12*1,0)</f>
        <v>0</v>
      </c>
      <c r="T97" s="292">
        <f>IFERROR(T43*1000/T$37/12*2,0)</f>
        <v>0</v>
      </c>
      <c r="U97" s="292">
        <f>IFERROR(U43*1000/U$37/12*3,0)</f>
        <v>0</v>
      </c>
      <c r="V97" s="292">
        <f>IFERROR(V43*1000/V$37/12*4,0)</f>
        <v>0</v>
      </c>
      <c r="W97" s="292">
        <f>IFERROR(W43*1000/W$37/12*5,0)</f>
        <v>0</v>
      </c>
      <c r="X97" s="292">
        <f>IFERROR(X43*1000/X$37/12*6,0)</f>
        <v>0</v>
      </c>
      <c r="Y97" s="292">
        <f>IFERROR(Y43*1000/Y$37/12*7,0)</f>
        <v>0</v>
      </c>
      <c r="Z97" s="292">
        <f>IFERROR(Z43*1000/Z$37/12*8,0)</f>
        <v>0</v>
      </c>
      <c r="AA97" s="292">
        <f>IFERROR(AA43*1000/AA$37/12*9,0)</f>
        <v>0</v>
      </c>
      <c r="AB97" s="292">
        <f>IFERROR(AB43*1000/AB$37/12*10,0)</f>
        <v>0</v>
      </c>
      <c r="AC97" s="292">
        <f>IFERROR(AC43*1000/AC$37/12*11,0)</f>
        <v>0</v>
      </c>
      <c r="AD97" s="292">
        <f>IFERROR(AD43*1000/AD$37/12*12,0)</f>
        <v>0</v>
      </c>
      <c r="AE97" s="295">
        <f>IFERROR(AE43*1000/AE$37/12*3,0)</f>
        <v>0</v>
      </c>
      <c r="AF97" s="295">
        <f>IFERROR(AF43*1000/AF$37/12*3,0)</f>
        <v>0</v>
      </c>
      <c r="AG97" s="295">
        <f>IFERROR(AG43*1000/AG$37/12*3,0)</f>
        <v>0</v>
      </c>
      <c r="AH97" s="295">
        <f>IFERROR(AH43*1000/AH$37/12*3,0)</f>
        <v>0</v>
      </c>
      <c r="AI97" s="295">
        <f>IFERROR(AI43*1000/AI$37/12*6,0)</f>
        <v>0</v>
      </c>
      <c r="AJ97" s="295">
        <f>IFERROR(AJ43*1000/AJ$37/12*6,0)</f>
        <v>0</v>
      </c>
      <c r="AK97" s="295">
        <f>IFERROR(AK43*1000/AK$37,0)</f>
        <v>0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0</v>
      </c>
      <c r="H98" s="311">
        <f t="shared" ref="H98:AK98" si="73">IFERROR(H47*1000/H$36,0)</f>
        <v>0</v>
      </c>
      <c r="I98" s="311">
        <f t="shared" si="73"/>
        <v>0</v>
      </c>
      <c r="J98" s="311">
        <f t="shared" si="73"/>
        <v>0</v>
      </c>
      <c r="K98" s="311">
        <f t="shared" si="73"/>
        <v>0</v>
      </c>
      <c r="L98" s="311">
        <f t="shared" si="73"/>
        <v>0</v>
      </c>
      <c r="M98" s="311">
        <f t="shared" si="73"/>
        <v>0</v>
      </c>
      <c r="N98" s="311">
        <f t="shared" si="73"/>
        <v>0</v>
      </c>
      <c r="O98" s="311">
        <f t="shared" si="73"/>
        <v>0</v>
      </c>
      <c r="P98" s="311">
        <f t="shared" si="73"/>
        <v>0</v>
      </c>
      <c r="Q98" s="311">
        <f t="shared" si="73"/>
        <v>0</v>
      </c>
      <c r="R98" s="311">
        <f t="shared" si="73"/>
        <v>0</v>
      </c>
      <c r="S98" s="292">
        <f t="shared" si="73"/>
        <v>0</v>
      </c>
      <c r="T98" s="293">
        <f t="shared" si="73"/>
        <v>0</v>
      </c>
      <c r="U98" s="293">
        <f t="shared" si="73"/>
        <v>0</v>
      </c>
      <c r="V98" s="293">
        <f t="shared" si="73"/>
        <v>0</v>
      </c>
      <c r="W98" s="293">
        <f t="shared" si="73"/>
        <v>0</v>
      </c>
      <c r="X98" s="293">
        <f t="shared" si="73"/>
        <v>0</v>
      </c>
      <c r="Y98" s="293">
        <f t="shared" si="73"/>
        <v>0</v>
      </c>
      <c r="Z98" s="293">
        <f t="shared" si="73"/>
        <v>0</v>
      </c>
      <c r="AA98" s="293">
        <f t="shared" si="73"/>
        <v>0</v>
      </c>
      <c r="AB98" s="293">
        <f t="shared" si="73"/>
        <v>0</v>
      </c>
      <c r="AC98" s="293">
        <f t="shared" si="73"/>
        <v>0</v>
      </c>
      <c r="AD98" s="294">
        <f t="shared" si="73"/>
        <v>0</v>
      </c>
      <c r="AE98" s="315">
        <f t="shared" si="73"/>
        <v>0</v>
      </c>
      <c r="AF98" s="315">
        <f t="shared" si="73"/>
        <v>0</v>
      </c>
      <c r="AG98" s="315">
        <f t="shared" si="73"/>
        <v>0</v>
      </c>
      <c r="AH98" s="315">
        <f t="shared" si="73"/>
        <v>0</v>
      </c>
      <c r="AI98" s="315">
        <f t="shared" si="73"/>
        <v>0</v>
      </c>
      <c r="AJ98" s="315">
        <f t="shared" si="73"/>
        <v>0</v>
      </c>
      <c r="AK98" s="315">
        <f t="shared" si="73"/>
        <v>0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0</v>
      </c>
      <c r="H99" s="319">
        <f t="shared" ref="H99:AK100" si="74">IFERROR(H49*1000/H$36,0)</f>
        <v>0</v>
      </c>
      <c r="I99" s="319">
        <f t="shared" si="74"/>
        <v>0</v>
      </c>
      <c r="J99" s="319">
        <f t="shared" si="74"/>
        <v>0</v>
      </c>
      <c r="K99" s="319">
        <f t="shared" si="74"/>
        <v>0</v>
      </c>
      <c r="L99" s="319">
        <f t="shared" si="74"/>
        <v>0</v>
      </c>
      <c r="M99" s="319">
        <f t="shared" si="74"/>
        <v>0</v>
      </c>
      <c r="N99" s="319">
        <f t="shared" si="74"/>
        <v>0</v>
      </c>
      <c r="O99" s="319">
        <f t="shared" si="74"/>
        <v>0</v>
      </c>
      <c r="P99" s="319">
        <f t="shared" si="74"/>
        <v>0</v>
      </c>
      <c r="Q99" s="319">
        <f t="shared" si="74"/>
        <v>0</v>
      </c>
      <c r="R99" s="319">
        <f t="shared" si="74"/>
        <v>0</v>
      </c>
      <c r="S99" s="320">
        <f t="shared" si="74"/>
        <v>0</v>
      </c>
      <c r="T99" s="321">
        <f t="shared" si="74"/>
        <v>0</v>
      </c>
      <c r="U99" s="321">
        <f t="shared" si="74"/>
        <v>0</v>
      </c>
      <c r="V99" s="321">
        <f t="shared" si="74"/>
        <v>0</v>
      </c>
      <c r="W99" s="321">
        <f t="shared" si="74"/>
        <v>0</v>
      </c>
      <c r="X99" s="321">
        <f t="shared" si="74"/>
        <v>0</v>
      </c>
      <c r="Y99" s="321">
        <f t="shared" si="74"/>
        <v>0</v>
      </c>
      <c r="Z99" s="321">
        <f t="shared" si="74"/>
        <v>0</v>
      </c>
      <c r="AA99" s="321">
        <f t="shared" si="74"/>
        <v>0</v>
      </c>
      <c r="AB99" s="321">
        <f t="shared" si="74"/>
        <v>0</v>
      </c>
      <c r="AC99" s="321">
        <f t="shared" si="74"/>
        <v>0</v>
      </c>
      <c r="AD99" s="322">
        <f t="shared" si="74"/>
        <v>0</v>
      </c>
      <c r="AE99" s="323">
        <f t="shared" si="74"/>
        <v>0</v>
      </c>
      <c r="AF99" s="323">
        <f t="shared" si="74"/>
        <v>0</v>
      </c>
      <c r="AG99" s="323">
        <f t="shared" si="74"/>
        <v>0</v>
      </c>
      <c r="AH99" s="323">
        <f t="shared" si="74"/>
        <v>0</v>
      </c>
      <c r="AI99" s="323">
        <f t="shared" si="74"/>
        <v>0</v>
      </c>
      <c r="AJ99" s="323">
        <f t="shared" si="74"/>
        <v>0</v>
      </c>
      <c r="AK99" s="323">
        <f t="shared" si="74"/>
        <v>0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0</v>
      </c>
      <c r="H100" s="317">
        <f t="shared" si="74"/>
        <v>0</v>
      </c>
      <c r="I100" s="317">
        <f t="shared" si="74"/>
        <v>0</v>
      </c>
      <c r="J100" s="317">
        <f t="shared" si="74"/>
        <v>0</v>
      </c>
      <c r="K100" s="317">
        <f t="shared" si="74"/>
        <v>0</v>
      </c>
      <c r="L100" s="317">
        <f t="shared" si="74"/>
        <v>0</v>
      </c>
      <c r="M100" s="317">
        <f t="shared" si="74"/>
        <v>0</v>
      </c>
      <c r="N100" s="317">
        <f t="shared" si="74"/>
        <v>0</v>
      </c>
      <c r="O100" s="317">
        <f t="shared" si="74"/>
        <v>0</v>
      </c>
      <c r="P100" s="317">
        <f t="shared" si="74"/>
        <v>0</v>
      </c>
      <c r="Q100" s="317">
        <f t="shared" si="74"/>
        <v>0</v>
      </c>
      <c r="R100" s="317">
        <f t="shared" si="74"/>
        <v>0</v>
      </c>
      <c r="S100" s="312">
        <f t="shared" si="74"/>
        <v>0</v>
      </c>
      <c r="T100" s="313">
        <f t="shared" si="74"/>
        <v>0</v>
      </c>
      <c r="U100" s="313">
        <f t="shared" si="74"/>
        <v>0</v>
      </c>
      <c r="V100" s="313">
        <f t="shared" si="74"/>
        <v>0</v>
      </c>
      <c r="W100" s="313">
        <f t="shared" si="74"/>
        <v>0</v>
      </c>
      <c r="X100" s="313">
        <f t="shared" si="74"/>
        <v>0</v>
      </c>
      <c r="Y100" s="313">
        <f t="shared" si="74"/>
        <v>0</v>
      </c>
      <c r="Z100" s="313">
        <f t="shared" si="74"/>
        <v>0</v>
      </c>
      <c r="AA100" s="313">
        <f t="shared" si="74"/>
        <v>0</v>
      </c>
      <c r="AB100" s="313">
        <f t="shared" si="74"/>
        <v>0</v>
      </c>
      <c r="AC100" s="313">
        <f t="shared" si="74"/>
        <v>0</v>
      </c>
      <c r="AD100" s="324">
        <f t="shared" si="74"/>
        <v>0</v>
      </c>
      <c r="AE100" s="315">
        <f t="shared" si="74"/>
        <v>0</v>
      </c>
      <c r="AF100" s="315">
        <f t="shared" si="74"/>
        <v>0</v>
      </c>
      <c r="AG100" s="315">
        <f t="shared" si="74"/>
        <v>0</v>
      </c>
      <c r="AH100" s="315">
        <f t="shared" si="74"/>
        <v>0</v>
      </c>
      <c r="AI100" s="315">
        <f t="shared" si="74"/>
        <v>0</v>
      </c>
      <c r="AJ100" s="315">
        <f t="shared" si="74"/>
        <v>0</v>
      </c>
      <c r="AK100" s="315">
        <f t="shared" si="74"/>
        <v>0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29">
        <f t="shared" ref="G118:R118" si="75">G18</f>
        <v>0</v>
      </c>
      <c r="H118" s="230">
        <f t="shared" si="75"/>
        <v>0</v>
      </c>
      <c r="I118" s="230">
        <f t="shared" si="75"/>
        <v>0</v>
      </c>
      <c r="J118" s="230">
        <f t="shared" si="75"/>
        <v>0</v>
      </c>
      <c r="K118" s="230">
        <f t="shared" si="75"/>
        <v>0</v>
      </c>
      <c r="L118" s="230">
        <f t="shared" si="75"/>
        <v>0</v>
      </c>
      <c r="M118" s="230">
        <f t="shared" si="75"/>
        <v>0</v>
      </c>
      <c r="N118" s="230">
        <f t="shared" si="75"/>
        <v>0</v>
      </c>
      <c r="O118" s="230">
        <f t="shared" si="75"/>
        <v>0</v>
      </c>
      <c r="P118" s="230">
        <f t="shared" si="75"/>
        <v>0</v>
      </c>
      <c r="Q118" s="230">
        <f t="shared" si="75"/>
        <v>0</v>
      </c>
      <c r="R118" s="230">
        <f t="shared" si="75"/>
        <v>0</v>
      </c>
      <c r="S118" s="200">
        <f t="shared" ref="S118:S180" si="76">G118</f>
        <v>0</v>
      </c>
      <c r="T118" s="201">
        <f>SUM($G118:H118)</f>
        <v>0</v>
      </c>
      <c r="U118" s="201">
        <f>SUM($G118:I118)</f>
        <v>0</v>
      </c>
      <c r="V118" s="201">
        <f>SUM($G118:J118)</f>
        <v>0</v>
      </c>
      <c r="W118" s="201">
        <f>SUM($G118:K118)</f>
        <v>0</v>
      </c>
      <c r="X118" s="201">
        <f>SUM($G118:L118)</f>
        <v>0</v>
      </c>
      <c r="Y118" s="201">
        <f>SUM($G118:M118)</f>
        <v>0</v>
      </c>
      <c r="Z118" s="201">
        <f>SUM($G118:N118)</f>
        <v>0</v>
      </c>
      <c r="AA118" s="201">
        <f>SUM($G118:O118)</f>
        <v>0</v>
      </c>
      <c r="AB118" s="201">
        <f>SUM($G118:P118)</f>
        <v>0</v>
      </c>
      <c r="AC118" s="201">
        <f>SUM($G118:Q118)</f>
        <v>0</v>
      </c>
      <c r="AD118" s="202">
        <f>SUM($G118:R118)</f>
        <v>0</v>
      </c>
      <c r="AE118" s="203">
        <f t="shared" ref="AE118:AE180" si="77">U118</f>
        <v>0</v>
      </c>
      <c r="AF118" s="203">
        <f t="shared" ref="AF118:AF180" si="78">X118-AE118</f>
        <v>0</v>
      </c>
      <c r="AG118" s="203">
        <f t="shared" ref="AG118:AG180" si="79">AA118-AF118-AE118</f>
        <v>0</v>
      </c>
      <c r="AH118" s="203">
        <f t="shared" ref="AH118:AH180" si="80">AD118-AG118-AF118-AE118</f>
        <v>0</v>
      </c>
      <c r="AI118" s="203">
        <f t="shared" ref="AI118:AI222" si="81">$AE118+$AF118</f>
        <v>0</v>
      </c>
      <c r="AJ118" s="203">
        <f t="shared" ref="AJ118:AJ222" si="82">$AG118+$AH118</f>
        <v>0</v>
      </c>
      <c r="AK118" s="203">
        <f t="shared" ref="AK118:AK222" si="83">$AI118+$AJ118</f>
        <v>0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39">
        <f>G20-SUMIF($A$138:$A$237,$A119,G$138:G$237)</f>
        <v>0</v>
      </c>
      <c r="H119" s="240">
        <f t="shared" ref="H119:R119" si="85">H20-SUMIF($A$138:$A$237,$A119,H$138:H$237)</f>
        <v>0</v>
      </c>
      <c r="I119" s="240">
        <f t="shared" si="85"/>
        <v>0</v>
      </c>
      <c r="J119" s="240">
        <f t="shared" si="85"/>
        <v>0</v>
      </c>
      <c r="K119" s="240">
        <f t="shared" si="85"/>
        <v>0</v>
      </c>
      <c r="L119" s="240">
        <f t="shared" si="85"/>
        <v>0</v>
      </c>
      <c r="M119" s="240">
        <f t="shared" si="85"/>
        <v>0</v>
      </c>
      <c r="N119" s="240">
        <f t="shared" si="85"/>
        <v>0</v>
      </c>
      <c r="O119" s="240">
        <f t="shared" si="85"/>
        <v>0</v>
      </c>
      <c r="P119" s="240">
        <f t="shared" si="85"/>
        <v>0</v>
      </c>
      <c r="Q119" s="240">
        <f t="shared" si="85"/>
        <v>0</v>
      </c>
      <c r="R119" s="240">
        <f t="shared" si="85"/>
        <v>0</v>
      </c>
      <c r="S119" s="328">
        <f t="shared" si="76"/>
        <v>0</v>
      </c>
      <c r="T119" s="329">
        <f>SUM($G119:H119)</f>
        <v>0</v>
      </c>
      <c r="U119" s="329">
        <f>SUM($G119:I119)</f>
        <v>0</v>
      </c>
      <c r="V119" s="329">
        <f>SUM($G119:J119)</f>
        <v>0</v>
      </c>
      <c r="W119" s="329">
        <f>SUM($G119:K119)</f>
        <v>0</v>
      </c>
      <c r="X119" s="329">
        <f>SUM($G119:L119)</f>
        <v>0</v>
      </c>
      <c r="Y119" s="329">
        <f>SUM($G119:M119)</f>
        <v>0</v>
      </c>
      <c r="Z119" s="329">
        <f>SUM($G119:N119)</f>
        <v>0</v>
      </c>
      <c r="AA119" s="329">
        <f>SUM($G119:O119)</f>
        <v>0</v>
      </c>
      <c r="AB119" s="329">
        <f>SUM($G119:P119)</f>
        <v>0</v>
      </c>
      <c r="AC119" s="329">
        <f>SUM($G119:Q119)</f>
        <v>0</v>
      </c>
      <c r="AD119" s="330">
        <f>SUM($G119:R119)</f>
        <v>0</v>
      </c>
      <c r="AE119" s="241">
        <f t="shared" si="77"/>
        <v>0</v>
      </c>
      <c r="AF119" s="241">
        <f t="shared" si="78"/>
        <v>0</v>
      </c>
      <c r="AG119" s="241">
        <f t="shared" si="79"/>
        <v>0</v>
      </c>
      <c r="AH119" s="241">
        <f t="shared" si="80"/>
        <v>0</v>
      </c>
      <c r="AI119" s="241">
        <f t="shared" si="81"/>
        <v>0</v>
      </c>
      <c r="AJ119" s="241">
        <f t="shared" si="82"/>
        <v>0</v>
      </c>
      <c r="AK119" s="241">
        <f t="shared" si="83"/>
        <v>0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39">
        <f t="shared" ref="G120:R120" si="86">G23-SUMIF($A$138:$A$237,$A120,G$138:G$237)</f>
        <v>-20.744990000000001</v>
      </c>
      <c r="H120" s="240">
        <f t="shared" si="86"/>
        <v>-20.544990000000002</v>
      </c>
      <c r="I120" s="240">
        <f t="shared" si="86"/>
        <v>-23.520689999999998</v>
      </c>
      <c r="J120" s="240">
        <f t="shared" si="86"/>
        <v>-20.544990000000002</v>
      </c>
      <c r="K120" s="240">
        <f t="shared" si="86"/>
        <v>-21.726890000000001</v>
      </c>
      <c r="L120" s="240">
        <f t="shared" si="86"/>
        <v>-23.520689999999998</v>
      </c>
      <c r="M120" s="240">
        <f t="shared" si="86"/>
        <v>-20.544990000000002</v>
      </c>
      <c r="N120" s="240">
        <f t="shared" si="86"/>
        <v>-21.420009999999998</v>
      </c>
      <c r="O120" s="240">
        <f t="shared" si="86"/>
        <v>-23.520689999999998</v>
      </c>
      <c r="P120" s="240">
        <f t="shared" si="86"/>
        <v>-18.461659999999998</v>
      </c>
      <c r="Q120" s="240">
        <f t="shared" si="86"/>
        <v>-20.544990000000002</v>
      </c>
      <c r="R120" s="240">
        <f t="shared" si="86"/>
        <v>-28.884119999999999</v>
      </c>
      <c r="S120" s="328">
        <f t="shared" si="76"/>
        <v>-20.744990000000001</v>
      </c>
      <c r="T120" s="329">
        <f>SUM($G120:H120)</f>
        <v>-41.28998</v>
      </c>
      <c r="U120" s="329">
        <f>SUM($G120:I120)</f>
        <v>-64.810670000000002</v>
      </c>
      <c r="V120" s="329">
        <f>SUM($G120:J120)</f>
        <v>-85.35566</v>
      </c>
      <c r="W120" s="329">
        <f>SUM($G120:K120)</f>
        <v>-107.08255</v>
      </c>
      <c r="X120" s="329">
        <f>SUM($G120:L120)</f>
        <v>-130.60324</v>
      </c>
      <c r="Y120" s="329">
        <f>SUM($G120:M120)</f>
        <v>-151.14823000000001</v>
      </c>
      <c r="Z120" s="329">
        <f>SUM($G120:N120)</f>
        <v>-172.56824</v>
      </c>
      <c r="AA120" s="329">
        <f>SUM($G120:O120)</f>
        <v>-196.08893</v>
      </c>
      <c r="AB120" s="329">
        <f>SUM($G120:P120)</f>
        <v>-214.55059</v>
      </c>
      <c r="AC120" s="329">
        <f>SUM($G120:Q120)</f>
        <v>-235.09558000000001</v>
      </c>
      <c r="AD120" s="330">
        <f>SUM($G120:R120)</f>
        <v>-263.97970000000004</v>
      </c>
      <c r="AE120" s="241">
        <f t="shared" si="77"/>
        <v>-64.810670000000002</v>
      </c>
      <c r="AF120" s="241">
        <f t="shared" si="78"/>
        <v>-65.792569999999998</v>
      </c>
      <c r="AG120" s="241">
        <f t="shared" si="79"/>
        <v>-65.485689999999991</v>
      </c>
      <c r="AH120" s="241">
        <f t="shared" si="80"/>
        <v>-67.890770000000046</v>
      </c>
      <c r="AI120" s="241">
        <f t="shared" si="81"/>
        <v>-130.60324</v>
      </c>
      <c r="AJ120" s="241">
        <f t="shared" si="82"/>
        <v>-133.37646000000004</v>
      </c>
      <c r="AK120" s="241">
        <f t="shared" si="83"/>
        <v>-263.97970000000004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39">
        <f t="shared" ref="G121:R121" si="87">G24-SUMIF($A$138:$A$237,$A121,G$138:G$237)</f>
        <v>0</v>
      </c>
      <c r="H121" s="240">
        <f t="shared" si="87"/>
        <v>0</v>
      </c>
      <c r="I121" s="240">
        <f t="shared" si="87"/>
        <v>0</v>
      </c>
      <c r="J121" s="240">
        <f t="shared" si="87"/>
        <v>0</v>
      </c>
      <c r="K121" s="240">
        <f t="shared" si="87"/>
        <v>0</v>
      </c>
      <c r="L121" s="240">
        <f t="shared" si="87"/>
        <v>0</v>
      </c>
      <c r="M121" s="240">
        <f t="shared" si="87"/>
        <v>0</v>
      </c>
      <c r="N121" s="240">
        <f t="shared" si="87"/>
        <v>0</v>
      </c>
      <c r="O121" s="240">
        <f t="shared" si="87"/>
        <v>0</v>
      </c>
      <c r="P121" s="240">
        <f t="shared" si="87"/>
        <v>0</v>
      </c>
      <c r="Q121" s="240">
        <f t="shared" si="87"/>
        <v>0</v>
      </c>
      <c r="R121" s="240">
        <f t="shared" si="87"/>
        <v>0</v>
      </c>
      <c r="S121" s="328">
        <f t="shared" si="76"/>
        <v>0</v>
      </c>
      <c r="T121" s="329">
        <f>SUM($G121:H121)</f>
        <v>0</v>
      </c>
      <c r="U121" s="329">
        <f>SUM($G121:I121)</f>
        <v>0</v>
      </c>
      <c r="V121" s="329">
        <f>SUM($G121:J121)</f>
        <v>0</v>
      </c>
      <c r="W121" s="329">
        <f>SUM($G121:K121)</f>
        <v>0</v>
      </c>
      <c r="X121" s="329">
        <f>SUM($G121:L121)</f>
        <v>0</v>
      </c>
      <c r="Y121" s="329">
        <f>SUM($G121:M121)</f>
        <v>0</v>
      </c>
      <c r="Z121" s="329">
        <f>SUM($G121:N121)</f>
        <v>0</v>
      </c>
      <c r="AA121" s="329">
        <f>SUM($G121:O121)</f>
        <v>0</v>
      </c>
      <c r="AB121" s="329">
        <f>SUM($G121:P121)</f>
        <v>0</v>
      </c>
      <c r="AC121" s="329">
        <f>SUM($G121:Q121)</f>
        <v>0</v>
      </c>
      <c r="AD121" s="330">
        <f>SUM($G121:R121)</f>
        <v>0</v>
      </c>
      <c r="AE121" s="241">
        <f t="shared" si="77"/>
        <v>0</v>
      </c>
      <c r="AF121" s="241">
        <f t="shared" si="78"/>
        <v>0</v>
      </c>
      <c r="AG121" s="241">
        <f t="shared" si="79"/>
        <v>0</v>
      </c>
      <c r="AH121" s="241">
        <f t="shared" si="80"/>
        <v>0</v>
      </c>
      <c r="AI121" s="241">
        <f t="shared" si="81"/>
        <v>0</v>
      </c>
      <c r="AJ121" s="241">
        <f t="shared" si="82"/>
        <v>0</v>
      </c>
      <c r="AK121" s="241">
        <f t="shared" si="83"/>
        <v>0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39">
        <f t="shared" ref="G122:R122" si="88">G25-SUMIF($A$138:$A$237,$A122,G$138:G$237)</f>
        <v>0</v>
      </c>
      <c r="H122" s="240">
        <f t="shared" si="88"/>
        <v>0</v>
      </c>
      <c r="I122" s="240">
        <f t="shared" si="88"/>
        <v>0</v>
      </c>
      <c r="J122" s="240">
        <f t="shared" si="88"/>
        <v>0</v>
      </c>
      <c r="K122" s="240">
        <f t="shared" si="88"/>
        <v>0</v>
      </c>
      <c r="L122" s="240">
        <f t="shared" si="88"/>
        <v>0</v>
      </c>
      <c r="M122" s="240">
        <f t="shared" si="88"/>
        <v>0</v>
      </c>
      <c r="N122" s="240">
        <f t="shared" si="88"/>
        <v>0</v>
      </c>
      <c r="O122" s="240">
        <f t="shared" si="88"/>
        <v>0</v>
      </c>
      <c r="P122" s="240">
        <f t="shared" si="88"/>
        <v>0</v>
      </c>
      <c r="Q122" s="240">
        <f t="shared" si="88"/>
        <v>0</v>
      </c>
      <c r="R122" s="240">
        <f t="shared" si="88"/>
        <v>0</v>
      </c>
      <c r="S122" s="328">
        <f t="shared" si="76"/>
        <v>0</v>
      </c>
      <c r="T122" s="329">
        <f>SUM($G122:H122)</f>
        <v>0</v>
      </c>
      <c r="U122" s="329">
        <f>SUM($G122:I122)</f>
        <v>0</v>
      </c>
      <c r="V122" s="329">
        <f>SUM($G122:J122)</f>
        <v>0</v>
      </c>
      <c r="W122" s="329">
        <f>SUM($G122:K122)</f>
        <v>0</v>
      </c>
      <c r="X122" s="329">
        <f>SUM($G122:L122)</f>
        <v>0</v>
      </c>
      <c r="Y122" s="329">
        <f>SUM($G122:M122)</f>
        <v>0</v>
      </c>
      <c r="Z122" s="329">
        <f>SUM($G122:N122)</f>
        <v>0</v>
      </c>
      <c r="AA122" s="329">
        <f>SUM($G122:O122)</f>
        <v>0</v>
      </c>
      <c r="AB122" s="329">
        <f>SUM($G122:P122)</f>
        <v>0</v>
      </c>
      <c r="AC122" s="329">
        <f>SUM($G122:Q122)</f>
        <v>0</v>
      </c>
      <c r="AD122" s="330">
        <f>SUM($G122:R122)</f>
        <v>0</v>
      </c>
      <c r="AE122" s="241">
        <f t="shared" si="77"/>
        <v>0</v>
      </c>
      <c r="AF122" s="241">
        <f t="shared" si="78"/>
        <v>0</v>
      </c>
      <c r="AG122" s="241">
        <f t="shared" si="79"/>
        <v>0</v>
      </c>
      <c r="AH122" s="241">
        <f t="shared" si="80"/>
        <v>0</v>
      </c>
      <c r="AI122" s="241">
        <f t="shared" si="81"/>
        <v>0</v>
      </c>
      <c r="AJ122" s="241">
        <f t="shared" si="82"/>
        <v>0</v>
      </c>
      <c r="AK122" s="241">
        <f t="shared" si="83"/>
        <v>0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1">
        <v>0</v>
      </c>
      <c r="H123" s="332">
        <v>0</v>
      </c>
      <c r="I123" s="332">
        <v>0</v>
      </c>
      <c r="J123" s="332">
        <v>0</v>
      </c>
      <c r="K123" s="332">
        <v>0</v>
      </c>
      <c r="L123" s="332">
        <v>-23.520209999999999</v>
      </c>
      <c r="M123" s="332">
        <v>0</v>
      </c>
      <c r="N123" s="332">
        <v>0</v>
      </c>
      <c r="O123" s="332">
        <v>0</v>
      </c>
      <c r="P123" s="332">
        <v>0</v>
      </c>
      <c r="Q123" s="332">
        <v>0</v>
      </c>
      <c r="R123" s="332">
        <v>0</v>
      </c>
      <c r="S123" s="328">
        <f t="shared" si="76"/>
        <v>0</v>
      </c>
      <c r="T123" s="329">
        <f>SUM($G123:H123)</f>
        <v>0</v>
      </c>
      <c r="U123" s="329">
        <f>SUM($G123:I123)</f>
        <v>0</v>
      </c>
      <c r="V123" s="329">
        <f>SUM($G123:J123)</f>
        <v>0</v>
      </c>
      <c r="W123" s="329">
        <f>SUM($G123:K123)</f>
        <v>0</v>
      </c>
      <c r="X123" s="329">
        <f>SUM($G123:L123)</f>
        <v>-23.520209999999999</v>
      </c>
      <c r="Y123" s="329">
        <f>SUM($G123:M123)</f>
        <v>-23.520209999999999</v>
      </c>
      <c r="Z123" s="329">
        <f>SUM($G123:N123)</f>
        <v>-23.520209999999999</v>
      </c>
      <c r="AA123" s="329">
        <f>SUM($G123:O123)</f>
        <v>-23.520209999999999</v>
      </c>
      <c r="AB123" s="329">
        <f>SUM($G123:P123)</f>
        <v>-23.520209999999999</v>
      </c>
      <c r="AC123" s="329">
        <f>SUM($G123:Q123)</f>
        <v>-23.520209999999999</v>
      </c>
      <c r="AD123" s="330">
        <f>SUM($G123:R123)</f>
        <v>-23.520209999999999</v>
      </c>
      <c r="AE123" s="241">
        <f t="shared" si="77"/>
        <v>0</v>
      </c>
      <c r="AF123" s="241">
        <f t="shared" si="78"/>
        <v>-23.520209999999999</v>
      </c>
      <c r="AG123" s="241">
        <f t="shared" si="79"/>
        <v>0</v>
      </c>
      <c r="AH123" s="241">
        <f t="shared" si="80"/>
        <v>0</v>
      </c>
      <c r="AI123" s="241">
        <f t="shared" si="81"/>
        <v>-23.520209999999999</v>
      </c>
      <c r="AJ123" s="241">
        <f t="shared" si="82"/>
        <v>0</v>
      </c>
      <c r="AK123" s="241">
        <f t="shared" si="83"/>
        <v>-23.520209999999999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39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76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77"/>
        <v>0</v>
      </c>
      <c r="AF124" s="241">
        <f t="shared" si="78"/>
        <v>0</v>
      </c>
      <c r="AG124" s="241">
        <f t="shared" si="79"/>
        <v>0</v>
      </c>
      <c r="AH124" s="241">
        <f t="shared" si="80"/>
        <v>0</v>
      </c>
      <c r="AI124" s="241">
        <f t="shared" si="81"/>
        <v>0</v>
      </c>
      <c r="AJ124" s="241">
        <f t="shared" si="82"/>
        <v>0</v>
      </c>
      <c r="AK124" s="241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39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76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77"/>
        <v>0</v>
      </c>
      <c r="AF125" s="241">
        <f t="shared" si="78"/>
        <v>0</v>
      </c>
      <c r="AG125" s="241">
        <f t="shared" si="79"/>
        <v>0</v>
      </c>
      <c r="AH125" s="241">
        <f t="shared" si="80"/>
        <v>0</v>
      </c>
      <c r="AI125" s="241">
        <f t="shared" si="81"/>
        <v>0</v>
      </c>
      <c r="AJ125" s="241">
        <f t="shared" si="82"/>
        <v>0</v>
      </c>
      <c r="AK125" s="241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39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76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77"/>
        <v>0</v>
      </c>
      <c r="AF126" s="241">
        <f t="shared" si="78"/>
        <v>0</v>
      </c>
      <c r="AG126" s="241">
        <f t="shared" si="79"/>
        <v>0</v>
      </c>
      <c r="AH126" s="241">
        <f t="shared" si="80"/>
        <v>0</v>
      </c>
      <c r="AI126" s="241">
        <f t="shared" si="81"/>
        <v>0</v>
      </c>
      <c r="AJ126" s="241">
        <f t="shared" si="82"/>
        <v>0</v>
      </c>
      <c r="AK126" s="241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39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76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77"/>
        <v>0</v>
      </c>
      <c r="AF127" s="241">
        <f t="shared" si="78"/>
        <v>0</v>
      </c>
      <c r="AG127" s="241">
        <f t="shared" si="79"/>
        <v>0</v>
      </c>
      <c r="AH127" s="241">
        <f t="shared" si="80"/>
        <v>0</v>
      </c>
      <c r="AI127" s="241">
        <f t="shared" si="81"/>
        <v>0</v>
      </c>
      <c r="AJ127" s="241">
        <f t="shared" si="82"/>
        <v>0</v>
      </c>
      <c r="AK127" s="241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39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76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77"/>
        <v>0</v>
      </c>
      <c r="AF128" s="241">
        <f t="shared" si="78"/>
        <v>0</v>
      </c>
      <c r="AG128" s="241">
        <f t="shared" si="79"/>
        <v>0</v>
      </c>
      <c r="AH128" s="241">
        <f t="shared" si="80"/>
        <v>0</v>
      </c>
      <c r="AI128" s="241">
        <f t="shared" si="81"/>
        <v>0</v>
      </c>
      <c r="AJ128" s="241">
        <f t="shared" si="82"/>
        <v>0</v>
      </c>
      <c r="AK128" s="241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39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76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77"/>
        <v>0</v>
      </c>
      <c r="AF129" s="241">
        <f t="shared" si="78"/>
        <v>0</v>
      </c>
      <c r="AG129" s="241">
        <f t="shared" si="79"/>
        <v>0</v>
      </c>
      <c r="AH129" s="241">
        <f t="shared" si="80"/>
        <v>0</v>
      </c>
      <c r="AI129" s="241">
        <f t="shared" si="81"/>
        <v>0</v>
      </c>
      <c r="AJ129" s="241">
        <f t="shared" si="82"/>
        <v>0</v>
      </c>
      <c r="AK129" s="241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39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76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77"/>
        <v>0</v>
      </c>
      <c r="AF130" s="241">
        <f t="shared" si="78"/>
        <v>0</v>
      </c>
      <c r="AG130" s="241">
        <f t="shared" si="79"/>
        <v>0</v>
      </c>
      <c r="AH130" s="241">
        <f t="shared" si="80"/>
        <v>0</v>
      </c>
      <c r="AI130" s="241">
        <f t="shared" si="81"/>
        <v>0</v>
      </c>
      <c r="AJ130" s="241">
        <f t="shared" si="82"/>
        <v>0</v>
      </c>
      <c r="AK130" s="241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39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76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77"/>
        <v>0</v>
      </c>
      <c r="AF131" s="241">
        <f t="shared" si="78"/>
        <v>0</v>
      </c>
      <c r="AG131" s="241">
        <f t="shared" si="79"/>
        <v>0</v>
      </c>
      <c r="AH131" s="241">
        <f t="shared" si="80"/>
        <v>0</v>
      </c>
      <c r="AI131" s="241">
        <f t="shared" si="81"/>
        <v>0</v>
      </c>
      <c r="AJ131" s="241">
        <f t="shared" si="82"/>
        <v>0</v>
      </c>
      <c r="AK131" s="241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39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76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77"/>
        <v>0</v>
      </c>
      <c r="AF132" s="241">
        <f t="shared" si="78"/>
        <v>0</v>
      </c>
      <c r="AG132" s="241">
        <f t="shared" si="79"/>
        <v>0</v>
      </c>
      <c r="AH132" s="241">
        <f t="shared" si="80"/>
        <v>0</v>
      </c>
      <c r="AI132" s="241">
        <f t="shared" si="81"/>
        <v>0</v>
      </c>
      <c r="AJ132" s="241">
        <f t="shared" si="82"/>
        <v>0</v>
      </c>
      <c r="AK132" s="241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39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76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77"/>
        <v>0</v>
      </c>
      <c r="AF133" s="241">
        <f t="shared" si="78"/>
        <v>0</v>
      </c>
      <c r="AG133" s="241">
        <f t="shared" si="79"/>
        <v>0</v>
      </c>
      <c r="AH133" s="241">
        <f t="shared" si="80"/>
        <v>0</v>
      </c>
      <c r="AI133" s="241">
        <f t="shared" si="81"/>
        <v>0</v>
      </c>
      <c r="AJ133" s="241">
        <f t="shared" si="82"/>
        <v>0</v>
      </c>
      <c r="AK133" s="241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39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76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77"/>
        <v>0</v>
      </c>
      <c r="AF134" s="241">
        <f t="shared" si="78"/>
        <v>0</v>
      </c>
      <c r="AG134" s="241">
        <f t="shared" si="79"/>
        <v>0</v>
      </c>
      <c r="AH134" s="241">
        <f t="shared" si="80"/>
        <v>0</v>
      </c>
      <c r="AI134" s="241">
        <f t="shared" si="81"/>
        <v>0</v>
      </c>
      <c r="AJ134" s="241">
        <f t="shared" si="82"/>
        <v>0</v>
      </c>
      <c r="AK134" s="241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39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76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77"/>
        <v>0</v>
      </c>
      <c r="AF135" s="241">
        <f t="shared" si="78"/>
        <v>0</v>
      </c>
      <c r="AG135" s="241">
        <f t="shared" si="79"/>
        <v>0</v>
      </c>
      <c r="AH135" s="241">
        <f t="shared" si="80"/>
        <v>0</v>
      </c>
      <c r="AI135" s="241">
        <f t="shared" si="81"/>
        <v>0</v>
      </c>
      <c r="AJ135" s="241">
        <f t="shared" si="82"/>
        <v>0</v>
      </c>
      <c r="AK135" s="241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39">
        <f>G41-SUM(G118:G135)</f>
        <v>0</v>
      </c>
      <c r="H136" s="240">
        <f t="shared" ref="H136:R136" si="89">H41-SUM(H118:H135)</f>
        <v>0</v>
      </c>
      <c r="I136" s="240">
        <f t="shared" si="89"/>
        <v>0</v>
      </c>
      <c r="J136" s="240">
        <f t="shared" si="89"/>
        <v>0</v>
      </c>
      <c r="K136" s="240">
        <f t="shared" si="89"/>
        <v>0</v>
      </c>
      <c r="L136" s="240">
        <f t="shared" si="89"/>
        <v>0</v>
      </c>
      <c r="M136" s="240">
        <f t="shared" si="89"/>
        <v>0</v>
      </c>
      <c r="N136" s="240">
        <f t="shared" si="89"/>
        <v>0</v>
      </c>
      <c r="O136" s="240">
        <f t="shared" si="89"/>
        <v>0</v>
      </c>
      <c r="P136" s="240">
        <f t="shared" si="89"/>
        <v>0</v>
      </c>
      <c r="Q136" s="240">
        <f t="shared" si="89"/>
        <v>0</v>
      </c>
      <c r="R136" s="240">
        <f t="shared" si="89"/>
        <v>0</v>
      </c>
      <c r="S136" s="328">
        <f t="shared" si="76"/>
        <v>0</v>
      </c>
      <c r="T136" s="329">
        <f>SUM($G136:H136)</f>
        <v>0</v>
      </c>
      <c r="U136" s="329">
        <f>SUM($G136:I136)</f>
        <v>0</v>
      </c>
      <c r="V136" s="329">
        <f>SUM($G136:J136)</f>
        <v>0</v>
      </c>
      <c r="W136" s="329">
        <f>SUM($G136:K136)</f>
        <v>0</v>
      </c>
      <c r="X136" s="329">
        <f>SUM($G136:L136)</f>
        <v>0</v>
      </c>
      <c r="Y136" s="329">
        <f>SUM($G136:M136)</f>
        <v>0</v>
      </c>
      <c r="Z136" s="329">
        <f>SUM($G136:N136)</f>
        <v>0</v>
      </c>
      <c r="AA136" s="329">
        <f>SUM($G136:O136)</f>
        <v>0</v>
      </c>
      <c r="AB136" s="329">
        <f>SUM($G136:P136)</f>
        <v>0</v>
      </c>
      <c r="AC136" s="329">
        <f>SUM($G136:Q136)</f>
        <v>0</v>
      </c>
      <c r="AD136" s="330">
        <f>SUM($G136:R136)</f>
        <v>0</v>
      </c>
      <c r="AE136" s="241">
        <f t="shared" si="77"/>
        <v>0</v>
      </c>
      <c r="AF136" s="241">
        <f t="shared" si="78"/>
        <v>0</v>
      </c>
      <c r="AG136" s="241">
        <f t="shared" si="79"/>
        <v>0</v>
      </c>
      <c r="AH136" s="241">
        <f t="shared" si="80"/>
        <v>0</v>
      </c>
      <c r="AI136" s="241">
        <f t="shared" si="81"/>
        <v>0</v>
      </c>
      <c r="AJ136" s="241">
        <f t="shared" si="82"/>
        <v>0</v>
      </c>
      <c r="AK136" s="241">
        <f t="shared" si="83"/>
        <v>0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3">
        <f t="shared" ref="G137:R137" si="90">SUM(G118:G136)</f>
        <v>-20.744990000000001</v>
      </c>
      <c r="H137" s="333">
        <f t="shared" si="90"/>
        <v>-20.544990000000002</v>
      </c>
      <c r="I137" s="333">
        <f t="shared" si="90"/>
        <v>-23.520689999999998</v>
      </c>
      <c r="J137" s="333">
        <f t="shared" si="90"/>
        <v>-20.544990000000002</v>
      </c>
      <c r="K137" s="333">
        <f t="shared" si="90"/>
        <v>-21.726890000000001</v>
      </c>
      <c r="L137" s="333">
        <f t="shared" si="90"/>
        <v>-47.040899999999993</v>
      </c>
      <c r="M137" s="333">
        <f t="shared" si="90"/>
        <v>-20.544990000000002</v>
      </c>
      <c r="N137" s="333">
        <f t="shared" si="90"/>
        <v>-21.420009999999998</v>
      </c>
      <c r="O137" s="333">
        <f t="shared" si="90"/>
        <v>-23.520689999999998</v>
      </c>
      <c r="P137" s="333">
        <f t="shared" si="90"/>
        <v>-18.461659999999998</v>
      </c>
      <c r="Q137" s="333">
        <f t="shared" si="90"/>
        <v>-20.544990000000002</v>
      </c>
      <c r="R137" s="333">
        <f t="shared" si="90"/>
        <v>-28.884119999999999</v>
      </c>
      <c r="S137" s="334">
        <f t="shared" si="76"/>
        <v>-20.744990000000001</v>
      </c>
      <c r="T137" s="335">
        <f>SUM($G137:H137)</f>
        <v>-41.28998</v>
      </c>
      <c r="U137" s="335">
        <f>SUM($G137:I137)</f>
        <v>-64.810670000000002</v>
      </c>
      <c r="V137" s="335">
        <f>SUM($G137:J137)</f>
        <v>-85.35566</v>
      </c>
      <c r="W137" s="335">
        <f>SUM($G137:K137)</f>
        <v>-107.08255</v>
      </c>
      <c r="X137" s="335">
        <f>SUM($G137:L137)</f>
        <v>-154.12344999999999</v>
      </c>
      <c r="Y137" s="335">
        <f>SUM($G137:M137)</f>
        <v>-174.66844</v>
      </c>
      <c r="Z137" s="335">
        <f>SUM($G137:N137)</f>
        <v>-196.08844999999999</v>
      </c>
      <c r="AA137" s="335">
        <f>SUM($G137:O137)</f>
        <v>-219.60914</v>
      </c>
      <c r="AB137" s="335">
        <f>SUM($G137:P137)</f>
        <v>-238.07079999999999</v>
      </c>
      <c r="AC137" s="335">
        <f>SUM($G137:Q137)</f>
        <v>-258.61579</v>
      </c>
      <c r="AD137" s="336">
        <f>SUM($G137:R137)</f>
        <v>-287.49991</v>
      </c>
      <c r="AE137" s="260">
        <f t="shared" si="77"/>
        <v>-64.810670000000002</v>
      </c>
      <c r="AF137" s="260">
        <f t="shared" si="78"/>
        <v>-89.312779999999989</v>
      </c>
      <c r="AG137" s="260">
        <f t="shared" si="79"/>
        <v>-65.485689999999991</v>
      </c>
      <c r="AH137" s="260">
        <f t="shared" si="80"/>
        <v>-67.890770000000046</v>
      </c>
      <c r="AI137" s="260">
        <f t="shared" si="81"/>
        <v>-154.12344999999999</v>
      </c>
      <c r="AJ137" s="260">
        <f t="shared" si="82"/>
        <v>-133.37646000000004</v>
      </c>
      <c r="AK137" s="260">
        <f t="shared" si="83"/>
        <v>-287.49991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39">
        <f t="shared" ref="G138:R138" si="91">G19</f>
        <v>0</v>
      </c>
      <c r="H138" s="240">
        <f t="shared" si="91"/>
        <v>0</v>
      </c>
      <c r="I138" s="240">
        <f t="shared" si="91"/>
        <v>0</v>
      </c>
      <c r="J138" s="240">
        <f t="shared" si="91"/>
        <v>0</v>
      </c>
      <c r="K138" s="240">
        <f t="shared" si="91"/>
        <v>0</v>
      </c>
      <c r="L138" s="240">
        <f t="shared" si="91"/>
        <v>0</v>
      </c>
      <c r="M138" s="240">
        <f t="shared" si="91"/>
        <v>0</v>
      </c>
      <c r="N138" s="240">
        <f t="shared" si="91"/>
        <v>0</v>
      </c>
      <c r="O138" s="240">
        <f t="shared" si="91"/>
        <v>0</v>
      </c>
      <c r="P138" s="240">
        <f t="shared" si="91"/>
        <v>0</v>
      </c>
      <c r="Q138" s="240">
        <f t="shared" si="91"/>
        <v>0</v>
      </c>
      <c r="R138" s="240">
        <f t="shared" si="91"/>
        <v>0</v>
      </c>
      <c r="S138" s="328">
        <f t="shared" si="76"/>
        <v>0</v>
      </c>
      <c r="T138" s="329">
        <f>SUM($G138:H138)</f>
        <v>0</v>
      </c>
      <c r="U138" s="329">
        <f>SUM($G138:I138)</f>
        <v>0</v>
      </c>
      <c r="V138" s="329">
        <f>SUM($G138:J138)</f>
        <v>0</v>
      </c>
      <c r="W138" s="329">
        <f>SUM($G138:K138)</f>
        <v>0</v>
      </c>
      <c r="X138" s="329">
        <f>SUM($G138:L138)</f>
        <v>0</v>
      </c>
      <c r="Y138" s="329">
        <f>SUM($G138:M138)</f>
        <v>0</v>
      </c>
      <c r="Z138" s="329">
        <f>SUM($G138:N138)</f>
        <v>0</v>
      </c>
      <c r="AA138" s="329">
        <f>SUM($G138:O138)</f>
        <v>0</v>
      </c>
      <c r="AB138" s="329">
        <f>SUM($G138:P138)</f>
        <v>0</v>
      </c>
      <c r="AC138" s="329">
        <f>SUM($G138:Q138)</f>
        <v>0</v>
      </c>
      <c r="AD138" s="330">
        <f>SUM($G138:R138)</f>
        <v>0</v>
      </c>
      <c r="AE138" s="241">
        <f t="shared" si="77"/>
        <v>0</v>
      </c>
      <c r="AF138" s="241">
        <f t="shared" si="78"/>
        <v>0</v>
      </c>
      <c r="AG138" s="241">
        <f t="shared" si="79"/>
        <v>0</v>
      </c>
      <c r="AH138" s="241">
        <f t="shared" si="80"/>
        <v>0</v>
      </c>
      <c r="AI138" s="241">
        <f t="shared" si="81"/>
        <v>0</v>
      </c>
      <c r="AJ138" s="241">
        <f t="shared" si="82"/>
        <v>0</v>
      </c>
      <c r="AK138" s="241">
        <f t="shared" si="83"/>
        <v>0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39">
        <v>0</v>
      </c>
      <c r="H139" s="240">
        <v>0</v>
      </c>
      <c r="I139" s="240">
        <v>0</v>
      </c>
      <c r="J139" s="240">
        <v>0</v>
      </c>
      <c r="K139" s="240">
        <v>0</v>
      </c>
      <c r="L139" s="240">
        <v>0</v>
      </c>
      <c r="M139" s="240">
        <v>0</v>
      </c>
      <c r="N139" s="240">
        <v>0</v>
      </c>
      <c r="O139" s="240">
        <v>0</v>
      </c>
      <c r="P139" s="240">
        <v>0</v>
      </c>
      <c r="Q139" s="240">
        <v>0</v>
      </c>
      <c r="R139" s="240">
        <v>0</v>
      </c>
      <c r="S139" s="328">
        <f t="shared" si="76"/>
        <v>0</v>
      </c>
      <c r="T139" s="329">
        <f>SUM($G139:H139)</f>
        <v>0</v>
      </c>
      <c r="U139" s="329">
        <f>SUM($G139:I139)</f>
        <v>0</v>
      </c>
      <c r="V139" s="329">
        <f>SUM($G139:J139)</f>
        <v>0</v>
      </c>
      <c r="W139" s="329">
        <f>SUM($G139:K139)</f>
        <v>0</v>
      </c>
      <c r="X139" s="329">
        <f>SUM($G139:L139)</f>
        <v>0</v>
      </c>
      <c r="Y139" s="329">
        <f>SUM($G139:M139)</f>
        <v>0</v>
      </c>
      <c r="Z139" s="329">
        <f>SUM($G139:N139)</f>
        <v>0</v>
      </c>
      <c r="AA139" s="329">
        <f>SUM($G139:O139)</f>
        <v>0</v>
      </c>
      <c r="AB139" s="329">
        <f>SUM($G139:P139)</f>
        <v>0</v>
      </c>
      <c r="AC139" s="329">
        <f>SUM($G139:Q139)</f>
        <v>0</v>
      </c>
      <c r="AD139" s="330">
        <f>SUM($G139:R139)</f>
        <v>0</v>
      </c>
      <c r="AE139" s="241">
        <f t="shared" si="77"/>
        <v>0</v>
      </c>
      <c r="AF139" s="241">
        <f t="shared" si="78"/>
        <v>0</v>
      </c>
      <c r="AG139" s="241">
        <f t="shared" si="79"/>
        <v>0</v>
      </c>
      <c r="AH139" s="241">
        <f t="shared" si="80"/>
        <v>0</v>
      </c>
      <c r="AI139" s="241">
        <f t="shared" si="81"/>
        <v>0</v>
      </c>
      <c r="AJ139" s="241">
        <f t="shared" si="82"/>
        <v>0</v>
      </c>
      <c r="AK139" s="241">
        <f t="shared" si="83"/>
        <v>0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39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76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77"/>
        <v>0</v>
      </c>
      <c r="AF140" s="241">
        <f t="shared" si="78"/>
        <v>0</v>
      </c>
      <c r="AG140" s="241">
        <f t="shared" si="79"/>
        <v>0</v>
      </c>
      <c r="AH140" s="241">
        <f t="shared" si="80"/>
        <v>0</v>
      </c>
      <c r="AI140" s="241">
        <f t="shared" si="81"/>
        <v>0</v>
      </c>
      <c r="AJ140" s="241">
        <f t="shared" si="82"/>
        <v>0</v>
      </c>
      <c r="AK140" s="241">
        <f t="shared" si="83"/>
        <v>0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239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328">
        <f t="shared" si="76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0</v>
      </c>
      <c r="AB141" s="329">
        <f>SUM($G141:P141)</f>
        <v>0</v>
      </c>
      <c r="AC141" s="329">
        <f>SUM($G141:Q141)</f>
        <v>0</v>
      </c>
      <c r="AD141" s="330">
        <f>SUM($G141:R141)</f>
        <v>0</v>
      </c>
      <c r="AE141" s="241">
        <f t="shared" si="77"/>
        <v>0</v>
      </c>
      <c r="AF141" s="241">
        <f t="shared" si="78"/>
        <v>0</v>
      </c>
      <c r="AG141" s="241">
        <f t="shared" si="79"/>
        <v>0</v>
      </c>
      <c r="AH141" s="241">
        <f t="shared" si="80"/>
        <v>0</v>
      </c>
      <c r="AI141" s="241">
        <f t="shared" si="81"/>
        <v>0</v>
      </c>
      <c r="AJ141" s="241">
        <f t="shared" si="82"/>
        <v>0</v>
      </c>
      <c r="AK141" s="241">
        <f t="shared" si="83"/>
        <v>0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39">
        <f t="shared" ref="G142:R142" si="92">G28</f>
        <v>-993.89691000000005</v>
      </c>
      <c r="H142" s="240">
        <f t="shared" si="92"/>
        <v>-899.4696899999999</v>
      </c>
      <c r="I142" s="240">
        <f t="shared" si="92"/>
        <v>-997.36726999999996</v>
      </c>
      <c r="J142" s="240">
        <f t="shared" si="92"/>
        <v>-966.61982</v>
      </c>
      <c r="K142" s="240">
        <f t="shared" si="92"/>
        <v>-1000.38627</v>
      </c>
      <c r="L142" s="240">
        <f t="shared" si="92"/>
        <v>-969.55413999999996</v>
      </c>
      <c r="M142" s="240">
        <f t="shared" si="92"/>
        <v>-1003.6154300000001</v>
      </c>
      <c r="N142" s="240">
        <f t="shared" si="92"/>
        <v>-1256.1408899999999</v>
      </c>
      <c r="O142" s="240">
        <f t="shared" si="92"/>
        <v>-1201.6219900000001</v>
      </c>
      <c r="P142" s="240">
        <f t="shared" si="92"/>
        <v>-1173.01872</v>
      </c>
      <c r="Q142" s="240">
        <f t="shared" si="92"/>
        <v>-1113.2286200000001</v>
      </c>
      <c r="R142" s="240">
        <f t="shared" si="92"/>
        <v>-1225.4145800000001</v>
      </c>
      <c r="S142" s="328">
        <f t="shared" si="76"/>
        <v>-993.89691000000005</v>
      </c>
      <c r="T142" s="329">
        <f>SUM($G142:H142)</f>
        <v>-1893.3665999999998</v>
      </c>
      <c r="U142" s="329">
        <f>SUM($G142:I142)</f>
        <v>-2890.73387</v>
      </c>
      <c r="V142" s="329">
        <f>SUM($G142:J142)</f>
        <v>-3857.3536899999999</v>
      </c>
      <c r="W142" s="329">
        <f>SUM($G142:K142)</f>
        <v>-4857.7399599999999</v>
      </c>
      <c r="X142" s="329">
        <f>SUM($G142:L142)</f>
        <v>-5827.2941000000001</v>
      </c>
      <c r="Y142" s="329">
        <f>SUM($G142:M142)</f>
        <v>-6830.9095299999999</v>
      </c>
      <c r="Z142" s="329">
        <f>SUM($G142:N142)</f>
        <v>-8087.0504199999996</v>
      </c>
      <c r="AA142" s="329">
        <f>SUM($G142:O142)</f>
        <v>-9288.6724099999992</v>
      </c>
      <c r="AB142" s="329">
        <f>SUM($G142:P142)</f>
        <v>-10461.691129999999</v>
      </c>
      <c r="AC142" s="329">
        <f>SUM($G142:Q142)</f>
        <v>-11574.919749999999</v>
      </c>
      <c r="AD142" s="330">
        <f>SUM($G142:R142)</f>
        <v>-12800.33433</v>
      </c>
      <c r="AE142" s="241">
        <f t="shared" si="77"/>
        <v>-2890.73387</v>
      </c>
      <c r="AF142" s="241">
        <f t="shared" si="78"/>
        <v>-2936.56023</v>
      </c>
      <c r="AG142" s="241">
        <f t="shared" si="79"/>
        <v>-3461.3783099999991</v>
      </c>
      <c r="AH142" s="241">
        <f t="shared" si="80"/>
        <v>-3511.6619200000014</v>
      </c>
      <c r="AI142" s="241">
        <f t="shared" si="81"/>
        <v>-5827.2941000000001</v>
      </c>
      <c r="AJ142" s="241">
        <f t="shared" si="82"/>
        <v>-6973.0402300000005</v>
      </c>
      <c r="AK142" s="241">
        <f t="shared" si="83"/>
        <v>-12800.334330000002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239">
        <f t="shared" ref="G143:R143" si="93">G30</f>
        <v>0</v>
      </c>
      <c r="H143" s="240">
        <f t="shared" si="93"/>
        <v>0</v>
      </c>
      <c r="I143" s="240">
        <f t="shared" si="93"/>
        <v>0</v>
      </c>
      <c r="J143" s="240">
        <f t="shared" si="93"/>
        <v>0</v>
      </c>
      <c r="K143" s="240">
        <f t="shared" si="93"/>
        <v>0</v>
      </c>
      <c r="L143" s="240">
        <f t="shared" si="93"/>
        <v>0</v>
      </c>
      <c r="M143" s="240">
        <f t="shared" si="93"/>
        <v>0</v>
      </c>
      <c r="N143" s="240">
        <f t="shared" si="93"/>
        <v>0</v>
      </c>
      <c r="O143" s="240">
        <f t="shared" si="93"/>
        <v>0</v>
      </c>
      <c r="P143" s="240">
        <f t="shared" si="93"/>
        <v>0</v>
      </c>
      <c r="Q143" s="240">
        <f t="shared" si="93"/>
        <v>0</v>
      </c>
      <c r="R143" s="240">
        <f t="shared" si="93"/>
        <v>0</v>
      </c>
      <c r="S143" s="328">
        <f t="shared" si="76"/>
        <v>0</v>
      </c>
      <c r="T143" s="329">
        <f>SUM($G143:H143)</f>
        <v>0</v>
      </c>
      <c r="U143" s="329">
        <f>SUM($G143:I143)</f>
        <v>0</v>
      </c>
      <c r="V143" s="329">
        <f>SUM($G143:J143)</f>
        <v>0</v>
      </c>
      <c r="W143" s="329">
        <f>SUM($G143:K143)</f>
        <v>0</v>
      </c>
      <c r="X143" s="329">
        <f>SUM($G143:L143)</f>
        <v>0</v>
      </c>
      <c r="Y143" s="329">
        <f>SUM($G143:M143)</f>
        <v>0</v>
      </c>
      <c r="Z143" s="329">
        <f>SUM($G143:N143)</f>
        <v>0</v>
      </c>
      <c r="AA143" s="329">
        <f>SUM($G143:O143)</f>
        <v>0</v>
      </c>
      <c r="AB143" s="329">
        <f>SUM($G143:P143)</f>
        <v>0</v>
      </c>
      <c r="AC143" s="329">
        <f>SUM($G143:Q143)</f>
        <v>0</v>
      </c>
      <c r="AD143" s="330">
        <f>SUM($G143:R143)</f>
        <v>0</v>
      </c>
      <c r="AE143" s="241">
        <f t="shared" si="77"/>
        <v>0</v>
      </c>
      <c r="AF143" s="241">
        <f t="shared" si="78"/>
        <v>0</v>
      </c>
      <c r="AG143" s="241">
        <f t="shared" si="79"/>
        <v>0</v>
      </c>
      <c r="AH143" s="241">
        <f t="shared" si="80"/>
        <v>0</v>
      </c>
      <c r="AI143" s="241">
        <f t="shared" si="81"/>
        <v>0</v>
      </c>
      <c r="AJ143" s="241">
        <f t="shared" si="82"/>
        <v>0</v>
      </c>
      <c r="AK143" s="241">
        <f t="shared" si="83"/>
        <v>0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239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76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77"/>
        <v>0</v>
      </c>
      <c r="AF144" s="241">
        <f t="shared" si="78"/>
        <v>0</v>
      </c>
      <c r="AG144" s="241">
        <f t="shared" si="79"/>
        <v>0</v>
      </c>
      <c r="AH144" s="241">
        <f t="shared" si="80"/>
        <v>0</v>
      </c>
      <c r="AI144" s="241">
        <f t="shared" si="81"/>
        <v>0</v>
      </c>
      <c r="AJ144" s="241">
        <f t="shared" si="82"/>
        <v>0</v>
      </c>
      <c r="AK144" s="241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239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76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77"/>
        <v>0</v>
      </c>
      <c r="AF145" s="241">
        <f t="shared" si="78"/>
        <v>0</v>
      </c>
      <c r="AG145" s="241">
        <f t="shared" si="79"/>
        <v>0</v>
      </c>
      <c r="AH145" s="241">
        <f t="shared" si="80"/>
        <v>0</v>
      </c>
      <c r="AI145" s="241">
        <f t="shared" si="81"/>
        <v>0</v>
      </c>
      <c r="AJ145" s="241">
        <f t="shared" si="82"/>
        <v>0</v>
      </c>
      <c r="AK145" s="241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39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76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77"/>
        <v>0</v>
      </c>
      <c r="AF146" s="241">
        <f t="shared" si="78"/>
        <v>0</v>
      </c>
      <c r="AG146" s="241">
        <f t="shared" si="79"/>
        <v>0</v>
      </c>
      <c r="AH146" s="241">
        <f t="shared" si="80"/>
        <v>0</v>
      </c>
      <c r="AI146" s="241">
        <f t="shared" si="81"/>
        <v>0</v>
      </c>
      <c r="AJ146" s="241">
        <f t="shared" si="82"/>
        <v>0</v>
      </c>
      <c r="AK146" s="241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39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76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77"/>
        <v>0</v>
      </c>
      <c r="AF147" s="241">
        <f t="shared" si="78"/>
        <v>0</v>
      </c>
      <c r="AG147" s="241">
        <f t="shared" si="79"/>
        <v>0</v>
      </c>
      <c r="AH147" s="241">
        <f t="shared" si="80"/>
        <v>0</v>
      </c>
      <c r="AI147" s="241">
        <f t="shared" si="81"/>
        <v>0</v>
      </c>
      <c r="AJ147" s="241">
        <f t="shared" si="82"/>
        <v>0</v>
      </c>
      <c r="AK147" s="241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39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76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77"/>
        <v>0</v>
      </c>
      <c r="AF148" s="241">
        <f t="shared" si="78"/>
        <v>0</v>
      </c>
      <c r="AG148" s="241">
        <f t="shared" si="79"/>
        <v>0</v>
      </c>
      <c r="AH148" s="241">
        <f t="shared" si="80"/>
        <v>0</v>
      </c>
      <c r="AI148" s="241">
        <f t="shared" si="81"/>
        <v>0</v>
      </c>
      <c r="AJ148" s="241">
        <f t="shared" si="82"/>
        <v>0</v>
      </c>
      <c r="AK148" s="241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446</v>
      </c>
      <c r="D149" s="34"/>
      <c r="E149" s="34"/>
      <c r="F149" s="34"/>
      <c r="G149" s="239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76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77"/>
        <v>0</v>
      </c>
      <c r="AF149" s="241">
        <f t="shared" si="78"/>
        <v>0</v>
      </c>
      <c r="AG149" s="241">
        <f t="shared" si="79"/>
        <v>0</v>
      </c>
      <c r="AH149" s="241">
        <f t="shared" si="80"/>
        <v>0</v>
      </c>
      <c r="AI149" s="241">
        <f t="shared" si="81"/>
        <v>0</v>
      </c>
      <c r="AJ149" s="241">
        <f t="shared" si="82"/>
        <v>0</v>
      </c>
      <c r="AK149" s="241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39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328">
        <f t="shared" si="76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77"/>
        <v>0</v>
      </c>
      <c r="AF150" s="241">
        <f t="shared" si="78"/>
        <v>0</v>
      </c>
      <c r="AG150" s="241">
        <f t="shared" si="79"/>
        <v>0</v>
      </c>
      <c r="AH150" s="241">
        <f t="shared" si="80"/>
        <v>0</v>
      </c>
      <c r="AI150" s="241">
        <f t="shared" si="81"/>
        <v>0</v>
      </c>
      <c r="AJ150" s="241">
        <f t="shared" si="82"/>
        <v>0</v>
      </c>
      <c r="AK150" s="241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39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328">
        <f t="shared" si="76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77"/>
        <v>0</v>
      </c>
      <c r="AF151" s="241">
        <f t="shared" si="78"/>
        <v>0</v>
      </c>
      <c r="AG151" s="241">
        <f t="shared" si="79"/>
        <v>0</v>
      </c>
      <c r="AH151" s="241">
        <f t="shared" si="80"/>
        <v>0</v>
      </c>
      <c r="AI151" s="241">
        <f t="shared" si="81"/>
        <v>0</v>
      </c>
      <c r="AJ151" s="241">
        <f t="shared" si="82"/>
        <v>0</v>
      </c>
      <c r="AK151" s="241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39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328">
        <f t="shared" si="76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77"/>
        <v>0</v>
      </c>
      <c r="AF152" s="241">
        <f t="shared" si="78"/>
        <v>0</v>
      </c>
      <c r="AG152" s="241">
        <f t="shared" si="79"/>
        <v>0</v>
      </c>
      <c r="AH152" s="241">
        <f t="shared" si="80"/>
        <v>0</v>
      </c>
      <c r="AI152" s="241">
        <f t="shared" si="81"/>
        <v>0</v>
      </c>
      <c r="AJ152" s="241">
        <f t="shared" si="82"/>
        <v>0</v>
      </c>
      <c r="AK152" s="241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39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76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77"/>
        <v>0</v>
      </c>
      <c r="AF153" s="241">
        <f t="shared" si="78"/>
        <v>0</v>
      </c>
      <c r="AG153" s="241">
        <f t="shared" si="79"/>
        <v>0</v>
      </c>
      <c r="AH153" s="241">
        <f t="shared" si="80"/>
        <v>0</v>
      </c>
      <c r="AI153" s="241">
        <f t="shared" si="81"/>
        <v>0</v>
      </c>
      <c r="AJ153" s="241">
        <f t="shared" si="82"/>
        <v>0</v>
      </c>
      <c r="AK153" s="241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39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328">
        <f t="shared" si="76"/>
        <v>0</v>
      </c>
      <c r="T154" s="329">
        <f>SUM($G154:H154)</f>
        <v>0</v>
      </c>
      <c r="U154" s="329">
        <f>SUM($G154:I154)</f>
        <v>0</v>
      </c>
      <c r="V154" s="329">
        <f>SUM($G154:J154)</f>
        <v>0</v>
      </c>
      <c r="W154" s="329">
        <f>SUM($G154:K154)</f>
        <v>0</v>
      </c>
      <c r="X154" s="329">
        <f>SUM($G154:L154)</f>
        <v>0</v>
      </c>
      <c r="Y154" s="329">
        <f>SUM($G154:M154)</f>
        <v>0</v>
      </c>
      <c r="Z154" s="329">
        <f>SUM($G154:N154)</f>
        <v>0</v>
      </c>
      <c r="AA154" s="329">
        <f>SUM($G154:O154)</f>
        <v>0</v>
      </c>
      <c r="AB154" s="329">
        <f>SUM($G154:P154)</f>
        <v>0</v>
      </c>
      <c r="AC154" s="329">
        <f>SUM($G154:Q154)</f>
        <v>0</v>
      </c>
      <c r="AD154" s="330">
        <f>SUM($G154:R154)</f>
        <v>0</v>
      </c>
      <c r="AE154" s="241">
        <f t="shared" si="77"/>
        <v>0</v>
      </c>
      <c r="AF154" s="241">
        <f t="shared" si="78"/>
        <v>0</v>
      </c>
      <c r="AG154" s="241">
        <f t="shared" si="79"/>
        <v>0</v>
      </c>
      <c r="AH154" s="241">
        <f t="shared" si="80"/>
        <v>0</v>
      </c>
      <c r="AI154" s="241">
        <f t="shared" si="81"/>
        <v>0</v>
      </c>
      <c r="AJ154" s="241">
        <f t="shared" si="82"/>
        <v>0</v>
      </c>
      <c r="AK154" s="241">
        <f t="shared" si="83"/>
        <v>0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39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76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77"/>
        <v>0</v>
      </c>
      <c r="AF155" s="241">
        <f t="shared" si="78"/>
        <v>0</v>
      </c>
      <c r="AG155" s="241">
        <f t="shared" si="79"/>
        <v>0</v>
      </c>
      <c r="AH155" s="241">
        <f t="shared" si="80"/>
        <v>0</v>
      </c>
      <c r="AI155" s="241">
        <f t="shared" si="81"/>
        <v>0</v>
      </c>
      <c r="AJ155" s="241">
        <f t="shared" si="82"/>
        <v>0</v>
      </c>
      <c r="AK155" s="241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39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76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77"/>
        <v>0</v>
      </c>
      <c r="AF156" s="241">
        <f t="shared" si="78"/>
        <v>0</v>
      </c>
      <c r="AG156" s="241">
        <f t="shared" si="79"/>
        <v>0</v>
      </c>
      <c r="AH156" s="241">
        <f t="shared" si="80"/>
        <v>0</v>
      </c>
      <c r="AI156" s="241">
        <f t="shared" si="81"/>
        <v>0</v>
      </c>
      <c r="AJ156" s="241">
        <f t="shared" si="82"/>
        <v>0</v>
      </c>
      <c r="AK156" s="241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39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76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77"/>
        <v>0</v>
      </c>
      <c r="AF157" s="241">
        <f t="shared" si="78"/>
        <v>0</v>
      </c>
      <c r="AG157" s="241">
        <f t="shared" si="79"/>
        <v>0</v>
      </c>
      <c r="AH157" s="241">
        <f t="shared" si="80"/>
        <v>0</v>
      </c>
      <c r="AI157" s="241">
        <f t="shared" si="81"/>
        <v>0</v>
      </c>
      <c r="AJ157" s="241">
        <f t="shared" si="82"/>
        <v>0</v>
      </c>
      <c r="AK157" s="241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39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76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77"/>
        <v>0</v>
      </c>
      <c r="AF158" s="241">
        <f t="shared" si="78"/>
        <v>0</v>
      </c>
      <c r="AG158" s="241">
        <f t="shared" si="79"/>
        <v>0</v>
      </c>
      <c r="AH158" s="241">
        <f t="shared" si="80"/>
        <v>0</v>
      </c>
      <c r="AI158" s="241">
        <f t="shared" si="81"/>
        <v>0</v>
      </c>
      <c r="AJ158" s="241">
        <f t="shared" si="82"/>
        <v>0</v>
      </c>
      <c r="AK158" s="241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39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76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77"/>
        <v>0</v>
      </c>
      <c r="AF159" s="241">
        <f t="shared" si="78"/>
        <v>0</v>
      </c>
      <c r="AG159" s="241">
        <f t="shared" si="79"/>
        <v>0</v>
      </c>
      <c r="AH159" s="241">
        <f t="shared" si="80"/>
        <v>0</v>
      </c>
      <c r="AI159" s="241">
        <f t="shared" si="81"/>
        <v>0</v>
      </c>
      <c r="AJ159" s="241">
        <f t="shared" si="82"/>
        <v>0</v>
      </c>
      <c r="AK159" s="241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39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76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77"/>
        <v>0</v>
      </c>
      <c r="AF160" s="241">
        <f t="shared" si="78"/>
        <v>0</v>
      </c>
      <c r="AG160" s="241">
        <f t="shared" si="79"/>
        <v>0</v>
      </c>
      <c r="AH160" s="241">
        <f t="shared" si="80"/>
        <v>0</v>
      </c>
      <c r="AI160" s="241">
        <f t="shared" si="81"/>
        <v>0</v>
      </c>
      <c r="AJ160" s="241">
        <f t="shared" si="82"/>
        <v>0</v>
      </c>
      <c r="AK160" s="241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39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76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77"/>
        <v>0</v>
      </c>
      <c r="AF161" s="241">
        <f t="shared" si="78"/>
        <v>0</v>
      </c>
      <c r="AG161" s="241">
        <f t="shared" si="79"/>
        <v>0</v>
      </c>
      <c r="AH161" s="241">
        <f t="shared" si="80"/>
        <v>0</v>
      </c>
      <c r="AI161" s="241">
        <f t="shared" si="81"/>
        <v>0</v>
      </c>
      <c r="AJ161" s="241">
        <f t="shared" si="82"/>
        <v>0</v>
      </c>
      <c r="AK161" s="241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39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76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77"/>
        <v>0</v>
      </c>
      <c r="AF162" s="241">
        <f t="shared" si="78"/>
        <v>0</v>
      </c>
      <c r="AG162" s="241">
        <f t="shared" si="79"/>
        <v>0</v>
      </c>
      <c r="AH162" s="241">
        <f t="shared" si="80"/>
        <v>0</v>
      </c>
      <c r="AI162" s="241">
        <f t="shared" si="81"/>
        <v>0</v>
      </c>
      <c r="AJ162" s="241">
        <f t="shared" si="82"/>
        <v>0</v>
      </c>
      <c r="AK162" s="241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39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76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77"/>
        <v>0</v>
      </c>
      <c r="AF163" s="241">
        <f t="shared" si="78"/>
        <v>0</v>
      </c>
      <c r="AG163" s="241">
        <f t="shared" si="79"/>
        <v>0</v>
      </c>
      <c r="AH163" s="241">
        <f t="shared" si="80"/>
        <v>0</v>
      </c>
      <c r="AI163" s="241">
        <f t="shared" si="81"/>
        <v>0</v>
      </c>
      <c r="AJ163" s="241">
        <f t="shared" si="82"/>
        <v>0</v>
      </c>
      <c r="AK163" s="241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39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76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77"/>
        <v>0</v>
      </c>
      <c r="AF164" s="241">
        <f t="shared" si="78"/>
        <v>0</v>
      </c>
      <c r="AG164" s="241">
        <f t="shared" si="79"/>
        <v>0</v>
      </c>
      <c r="AH164" s="241">
        <f t="shared" si="80"/>
        <v>0</v>
      </c>
      <c r="AI164" s="241">
        <f t="shared" si="81"/>
        <v>0</v>
      </c>
      <c r="AJ164" s="241">
        <f t="shared" si="82"/>
        <v>0</v>
      </c>
      <c r="AK164" s="241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39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328">
        <f t="shared" si="76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0</v>
      </c>
      <c r="AC165" s="329">
        <f>SUM($G165:Q165)</f>
        <v>0</v>
      </c>
      <c r="AD165" s="330">
        <f>SUM($G165:R165)</f>
        <v>0</v>
      </c>
      <c r="AE165" s="241">
        <f t="shared" si="77"/>
        <v>0</v>
      </c>
      <c r="AF165" s="241">
        <f t="shared" si="78"/>
        <v>0</v>
      </c>
      <c r="AG165" s="241">
        <f t="shared" si="79"/>
        <v>0</v>
      </c>
      <c r="AH165" s="241">
        <f t="shared" si="80"/>
        <v>0</v>
      </c>
      <c r="AI165" s="241">
        <f t="shared" si="81"/>
        <v>0</v>
      </c>
      <c r="AJ165" s="241">
        <f t="shared" si="82"/>
        <v>0</v>
      </c>
      <c r="AK165" s="241">
        <f t="shared" si="83"/>
        <v>0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39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76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77"/>
        <v>0</v>
      </c>
      <c r="AF166" s="241">
        <f t="shared" si="78"/>
        <v>0</v>
      </c>
      <c r="AG166" s="241">
        <f t="shared" si="79"/>
        <v>0</v>
      </c>
      <c r="AH166" s="241">
        <f t="shared" si="80"/>
        <v>0</v>
      </c>
      <c r="AI166" s="241">
        <f t="shared" si="81"/>
        <v>0</v>
      </c>
      <c r="AJ166" s="241">
        <f t="shared" si="82"/>
        <v>0</v>
      </c>
      <c r="AK166" s="241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39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76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77"/>
        <v>0</v>
      </c>
      <c r="AF167" s="241">
        <f t="shared" si="78"/>
        <v>0</v>
      </c>
      <c r="AG167" s="241">
        <f t="shared" si="79"/>
        <v>0</v>
      </c>
      <c r="AH167" s="241">
        <f t="shared" si="80"/>
        <v>0</v>
      </c>
      <c r="AI167" s="241">
        <f t="shared" si="81"/>
        <v>0</v>
      </c>
      <c r="AJ167" s="241">
        <f t="shared" si="82"/>
        <v>0</v>
      </c>
      <c r="AK167" s="241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39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>G168</f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>U168</f>
        <v>0</v>
      </c>
      <c r="AF168" s="241">
        <f>X168-AE168</f>
        <v>0</v>
      </c>
      <c r="AG168" s="241">
        <f>AA168-AF168-AE168</f>
        <v>0</v>
      </c>
      <c r="AH168" s="241">
        <f>AD168-AG168-AF168-AE168</f>
        <v>0</v>
      </c>
      <c r="AI168" s="241">
        <f>$AE168+$AF168</f>
        <v>0</v>
      </c>
      <c r="AJ168" s="241">
        <f>$AG168+$AH168</f>
        <v>0</v>
      </c>
      <c r="AK168" s="241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39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76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77"/>
        <v>0</v>
      </c>
      <c r="AF169" s="241">
        <f t="shared" si="78"/>
        <v>0</v>
      </c>
      <c r="AG169" s="241">
        <f t="shared" si="79"/>
        <v>0</v>
      </c>
      <c r="AH169" s="241">
        <f t="shared" si="80"/>
        <v>0</v>
      </c>
      <c r="AI169" s="241">
        <f t="shared" si="81"/>
        <v>0</v>
      </c>
      <c r="AJ169" s="241">
        <f t="shared" si="82"/>
        <v>0</v>
      </c>
      <c r="AK169" s="241">
        <f t="shared" si="83"/>
        <v>0</v>
      </c>
      <c r="AL169" s="173">
        <f t="shared" si="84"/>
        <v>0</v>
      </c>
    </row>
    <row r="170" spans="1:38" ht="24" hidden="1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39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76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77"/>
        <v>0</v>
      </c>
      <c r="AF170" s="241">
        <f t="shared" si="78"/>
        <v>0</v>
      </c>
      <c r="AG170" s="241">
        <f t="shared" si="79"/>
        <v>0</v>
      </c>
      <c r="AH170" s="241">
        <f t="shared" si="80"/>
        <v>0</v>
      </c>
      <c r="AI170" s="241">
        <f t="shared" si="81"/>
        <v>0</v>
      </c>
      <c r="AJ170" s="241">
        <f t="shared" si="82"/>
        <v>0</v>
      </c>
      <c r="AK170" s="241">
        <f t="shared" si="83"/>
        <v>0</v>
      </c>
      <c r="AL170" s="173">
        <f t="shared" si="84"/>
        <v>0</v>
      </c>
    </row>
    <row r="171" spans="1:38" ht="24" hidden="1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39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76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77"/>
        <v>0</v>
      </c>
      <c r="AF171" s="241">
        <f t="shared" si="78"/>
        <v>0</v>
      </c>
      <c r="AG171" s="241">
        <f t="shared" si="79"/>
        <v>0</v>
      </c>
      <c r="AH171" s="241">
        <f t="shared" si="80"/>
        <v>0</v>
      </c>
      <c r="AI171" s="241">
        <f t="shared" si="81"/>
        <v>0</v>
      </c>
      <c r="AJ171" s="241">
        <f t="shared" si="82"/>
        <v>0</v>
      </c>
      <c r="AK171" s="241">
        <f t="shared" si="83"/>
        <v>0</v>
      </c>
      <c r="AL171" s="173">
        <f t="shared" si="84"/>
        <v>0</v>
      </c>
    </row>
    <row r="172" spans="1:38" ht="24" hidden="1" customHeight="1" outlineLevel="1">
      <c r="A172" s="166" t="s">
        <v>257</v>
      </c>
      <c r="B172" s="444" t="s">
        <v>258</v>
      </c>
      <c r="C172" s="33"/>
      <c r="D172" s="34"/>
      <c r="E172" s="34"/>
      <c r="F172" s="34"/>
      <c r="G172" s="239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76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77"/>
        <v>0</v>
      </c>
      <c r="AF172" s="241">
        <f t="shared" si="78"/>
        <v>0</v>
      </c>
      <c r="AG172" s="241">
        <f t="shared" si="79"/>
        <v>0</v>
      </c>
      <c r="AH172" s="241">
        <f t="shared" si="80"/>
        <v>0</v>
      </c>
      <c r="AI172" s="241">
        <f t="shared" si="81"/>
        <v>0</v>
      </c>
      <c r="AJ172" s="241">
        <f t="shared" si="82"/>
        <v>0</v>
      </c>
      <c r="AK172" s="241">
        <f t="shared" si="83"/>
        <v>0</v>
      </c>
      <c r="AL172" s="173">
        <f t="shared" si="84"/>
        <v>0</v>
      </c>
    </row>
    <row r="173" spans="1:38" ht="24" hidden="1" customHeight="1" outlineLevel="1">
      <c r="A173" s="166" t="s">
        <v>257</v>
      </c>
      <c r="B173" s="444" t="s">
        <v>259</v>
      </c>
      <c r="C173" s="33"/>
      <c r="D173" s="34"/>
      <c r="E173" s="34"/>
      <c r="F173" s="34"/>
      <c r="G173" s="239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76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77"/>
        <v>0</v>
      </c>
      <c r="AF173" s="241">
        <f t="shared" si="78"/>
        <v>0</v>
      </c>
      <c r="AG173" s="241">
        <f t="shared" si="79"/>
        <v>0</v>
      </c>
      <c r="AH173" s="241">
        <f t="shared" si="80"/>
        <v>0</v>
      </c>
      <c r="AI173" s="241">
        <f t="shared" si="81"/>
        <v>0</v>
      </c>
      <c r="AJ173" s="241">
        <f t="shared" si="82"/>
        <v>0</v>
      </c>
      <c r="AK173" s="241">
        <f t="shared" si="83"/>
        <v>0</v>
      </c>
      <c r="AL173" s="173">
        <f t="shared" si="84"/>
        <v>0</v>
      </c>
    </row>
    <row r="174" spans="1:38" ht="24" hidden="1" customHeight="1" outlineLevel="1">
      <c r="A174" s="166" t="s">
        <v>257</v>
      </c>
      <c r="B174" s="444" t="s">
        <v>260</v>
      </c>
      <c r="C174" s="33"/>
      <c r="D174" s="34"/>
      <c r="E174" s="34"/>
      <c r="F174" s="34"/>
      <c r="G174" s="239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76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77"/>
        <v>0</v>
      </c>
      <c r="AF174" s="241">
        <f t="shared" si="78"/>
        <v>0</v>
      </c>
      <c r="AG174" s="241">
        <f t="shared" si="79"/>
        <v>0</v>
      </c>
      <c r="AH174" s="241">
        <f t="shared" si="80"/>
        <v>0</v>
      </c>
      <c r="AI174" s="241">
        <f t="shared" si="81"/>
        <v>0</v>
      </c>
      <c r="AJ174" s="241">
        <f t="shared" si="82"/>
        <v>0</v>
      </c>
      <c r="AK174" s="241">
        <f t="shared" si="83"/>
        <v>0</v>
      </c>
      <c r="AL174" s="173">
        <f t="shared" si="84"/>
        <v>0</v>
      </c>
    </row>
    <row r="175" spans="1:38" ht="24" hidden="1" customHeight="1" outlineLevel="1">
      <c r="A175" s="166" t="s">
        <v>257</v>
      </c>
      <c r="B175" s="444" t="s">
        <v>261</v>
      </c>
      <c r="C175" s="33"/>
      <c r="D175" s="34"/>
      <c r="E175" s="34"/>
      <c r="F175" s="34"/>
      <c r="G175" s="239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76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77"/>
        <v>0</v>
      </c>
      <c r="AF175" s="241">
        <f t="shared" si="78"/>
        <v>0</v>
      </c>
      <c r="AG175" s="241">
        <f t="shared" si="79"/>
        <v>0</v>
      </c>
      <c r="AH175" s="241">
        <f t="shared" si="80"/>
        <v>0</v>
      </c>
      <c r="AI175" s="241">
        <f t="shared" si="81"/>
        <v>0</v>
      </c>
      <c r="AJ175" s="241">
        <f t="shared" si="82"/>
        <v>0</v>
      </c>
      <c r="AK175" s="241">
        <f t="shared" si="83"/>
        <v>0</v>
      </c>
      <c r="AL175" s="173">
        <f t="shared" si="84"/>
        <v>0</v>
      </c>
    </row>
    <row r="176" spans="1:38" ht="24" hidden="1" customHeight="1" outlineLevel="1">
      <c r="A176" s="166" t="s">
        <v>257</v>
      </c>
      <c r="B176" s="444" t="s">
        <v>262</v>
      </c>
      <c r="C176" s="33"/>
      <c r="D176" s="34"/>
      <c r="E176" s="34"/>
      <c r="F176" s="34"/>
      <c r="G176" s="239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76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77"/>
        <v>0</v>
      </c>
      <c r="AF176" s="241">
        <f t="shared" si="78"/>
        <v>0</v>
      </c>
      <c r="AG176" s="241">
        <f t="shared" si="79"/>
        <v>0</v>
      </c>
      <c r="AH176" s="241">
        <f t="shared" si="80"/>
        <v>0</v>
      </c>
      <c r="AI176" s="241">
        <f t="shared" si="81"/>
        <v>0</v>
      </c>
      <c r="AJ176" s="241">
        <f t="shared" si="82"/>
        <v>0</v>
      </c>
      <c r="AK176" s="241">
        <f t="shared" si="83"/>
        <v>0</v>
      </c>
      <c r="AL176" s="173">
        <f t="shared" si="84"/>
        <v>0</v>
      </c>
    </row>
    <row r="177" spans="1:38" ht="24" hidden="1" customHeight="1" outlineLevel="1">
      <c r="A177" s="166" t="s">
        <v>257</v>
      </c>
      <c r="B177" s="444" t="s">
        <v>263</v>
      </c>
      <c r="C177" s="33"/>
      <c r="D177" s="34"/>
      <c r="E177" s="34"/>
      <c r="F177" s="34"/>
      <c r="G177" s="239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328">
        <f t="shared" si="76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0</v>
      </c>
      <c r="Y177" s="329">
        <f>SUM($G177:M177)</f>
        <v>0</v>
      </c>
      <c r="Z177" s="329">
        <f>SUM($G177:N177)</f>
        <v>0</v>
      </c>
      <c r="AA177" s="329">
        <f>SUM($G177:O177)</f>
        <v>0</v>
      </c>
      <c r="AB177" s="329">
        <f>SUM($G177:P177)</f>
        <v>0</v>
      </c>
      <c r="AC177" s="329">
        <f>SUM($G177:Q177)</f>
        <v>0</v>
      </c>
      <c r="AD177" s="330">
        <f>SUM($G177:R177)</f>
        <v>0</v>
      </c>
      <c r="AE177" s="241">
        <f t="shared" si="77"/>
        <v>0</v>
      </c>
      <c r="AF177" s="241">
        <f t="shared" si="78"/>
        <v>0</v>
      </c>
      <c r="AG177" s="241">
        <f t="shared" si="79"/>
        <v>0</v>
      </c>
      <c r="AH177" s="241">
        <f t="shared" si="80"/>
        <v>0</v>
      </c>
      <c r="AI177" s="241">
        <f t="shared" si="81"/>
        <v>0</v>
      </c>
      <c r="AJ177" s="241">
        <f t="shared" si="82"/>
        <v>0</v>
      </c>
      <c r="AK177" s="241">
        <f t="shared" si="83"/>
        <v>0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39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76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77"/>
        <v>0</v>
      </c>
      <c r="AF178" s="241">
        <f t="shared" si="78"/>
        <v>0</v>
      </c>
      <c r="AG178" s="241">
        <f t="shared" si="79"/>
        <v>0</v>
      </c>
      <c r="AH178" s="241">
        <f t="shared" si="80"/>
        <v>0</v>
      </c>
      <c r="AI178" s="241">
        <f t="shared" si="81"/>
        <v>0</v>
      </c>
      <c r="AJ178" s="241">
        <f t="shared" si="82"/>
        <v>0</v>
      </c>
      <c r="AK178" s="241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39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76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77"/>
        <v>0</v>
      </c>
      <c r="AF179" s="241">
        <f t="shared" si="78"/>
        <v>0</v>
      </c>
      <c r="AG179" s="241">
        <f t="shared" si="79"/>
        <v>0</v>
      </c>
      <c r="AH179" s="241">
        <f t="shared" si="80"/>
        <v>0</v>
      </c>
      <c r="AI179" s="241">
        <f t="shared" si="81"/>
        <v>0</v>
      </c>
      <c r="AJ179" s="241">
        <f t="shared" si="82"/>
        <v>0</v>
      </c>
      <c r="AK179" s="241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39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76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77"/>
        <v>0</v>
      </c>
      <c r="AF180" s="241">
        <f t="shared" si="78"/>
        <v>0</v>
      </c>
      <c r="AG180" s="241">
        <f t="shared" si="79"/>
        <v>0</v>
      </c>
      <c r="AH180" s="241">
        <f t="shared" si="80"/>
        <v>0</v>
      </c>
      <c r="AI180" s="241">
        <f t="shared" si="81"/>
        <v>0</v>
      </c>
      <c r="AJ180" s="241">
        <f t="shared" si="82"/>
        <v>0</v>
      </c>
      <c r="AK180" s="241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39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62" si="94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62" si="95">U181</f>
        <v>0</v>
      </c>
      <c r="AF181" s="241">
        <f t="shared" ref="AF181:AF262" si="96">X181-AE181</f>
        <v>0</v>
      </c>
      <c r="AG181" s="241">
        <f t="shared" ref="AG181:AG262" si="97">AA181-AF181-AE181</f>
        <v>0</v>
      </c>
      <c r="AH181" s="241">
        <f t="shared" ref="AH181:AH262" si="98">AD181-AG181-AF181-AE181</f>
        <v>0</v>
      </c>
      <c r="AI181" s="241">
        <f t="shared" si="81"/>
        <v>0</v>
      </c>
      <c r="AJ181" s="241">
        <f t="shared" si="82"/>
        <v>0</v>
      </c>
      <c r="AK181" s="241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39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94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95"/>
        <v>0</v>
      </c>
      <c r="AF182" s="241">
        <f t="shared" si="96"/>
        <v>0</v>
      </c>
      <c r="AG182" s="241">
        <f t="shared" si="97"/>
        <v>0</v>
      </c>
      <c r="AH182" s="241">
        <f t="shared" si="98"/>
        <v>0</v>
      </c>
      <c r="AI182" s="241">
        <f t="shared" si="81"/>
        <v>0</v>
      </c>
      <c r="AJ182" s="241">
        <f t="shared" si="82"/>
        <v>0</v>
      </c>
      <c r="AK182" s="241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39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94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95"/>
        <v>0</v>
      </c>
      <c r="AF183" s="241">
        <f t="shared" si="96"/>
        <v>0</v>
      </c>
      <c r="AG183" s="241">
        <f t="shared" si="97"/>
        <v>0</v>
      </c>
      <c r="AH183" s="241">
        <f t="shared" si="98"/>
        <v>0</v>
      </c>
      <c r="AI183" s="241">
        <f t="shared" si="81"/>
        <v>0</v>
      </c>
      <c r="AJ183" s="241">
        <f t="shared" si="82"/>
        <v>0</v>
      </c>
      <c r="AK183" s="241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39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94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95"/>
        <v>0</v>
      </c>
      <c r="AF184" s="241">
        <f t="shared" si="96"/>
        <v>0</v>
      </c>
      <c r="AG184" s="241">
        <f t="shared" si="97"/>
        <v>0</v>
      </c>
      <c r="AH184" s="241">
        <f t="shared" si="98"/>
        <v>0</v>
      </c>
      <c r="AI184" s="241">
        <f t="shared" si="81"/>
        <v>0</v>
      </c>
      <c r="AJ184" s="241">
        <f t="shared" si="82"/>
        <v>0</v>
      </c>
      <c r="AK184" s="241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39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94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95"/>
        <v>0</v>
      </c>
      <c r="AF185" s="241">
        <f t="shared" si="96"/>
        <v>0</v>
      </c>
      <c r="AG185" s="241">
        <f t="shared" si="97"/>
        <v>0</v>
      </c>
      <c r="AH185" s="241">
        <f t="shared" si="98"/>
        <v>0</v>
      </c>
      <c r="AI185" s="241">
        <f t="shared" si="81"/>
        <v>0</v>
      </c>
      <c r="AJ185" s="241">
        <f t="shared" si="82"/>
        <v>0</v>
      </c>
      <c r="AK185" s="241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39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94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95"/>
        <v>0</v>
      </c>
      <c r="AF186" s="241">
        <f t="shared" si="96"/>
        <v>0</v>
      </c>
      <c r="AG186" s="241">
        <f t="shared" si="97"/>
        <v>0</v>
      </c>
      <c r="AH186" s="241">
        <f t="shared" si="98"/>
        <v>0</v>
      </c>
      <c r="AI186" s="241">
        <f t="shared" si="81"/>
        <v>0</v>
      </c>
      <c r="AJ186" s="241">
        <f t="shared" si="82"/>
        <v>0</v>
      </c>
      <c r="AK186" s="241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39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94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95"/>
        <v>0</v>
      </c>
      <c r="AF187" s="241">
        <f t="shared" si="96"/>
        <v>0</v>
      </c>
      <c r="AG187" s="241">
        <f t="shared" si="97"/>
        <v>0</v>
      </c>
      <c r="AH187" s="241">
        <f t="shared" si="98"/>
        <v>0</v>
      </c>
      <c r="AI187" s="241">
        <f t="shared" si="81"/>
        <v>0</v>
      </c>
      <c r="AJ187" s="241">
        <f t="shared" si="82"/>
        <v>0</v>
      </c>
      <c r="AK187" s="241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39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94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95"/>
        <v>0</v>
      </c>
      <c r="AF188" s="241">
        <f t="shared" si="96"/>
        <v>0</v>
      </c>
      <c r="AG188" s="241">
        <f t="shared" si="97"/>
        <v>0</v>
      </c>
      <c r="AH188" s="241">
        <f t="shared" si="98"/>
        <v>0</v>
      </c>
      <c r="AI188" s="241">
        <f t="shared" si="81"/>
        <v>0</v>
      </c>
      <c r="AJ188" s="241">
        <f t="shared" si="82"/>
        <v>0</v>
      </c>
      <c r="AK188" s="241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39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94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95"/>
        <v>0</v>
      </c>
      <c r="AF189" s="241">
        <f t="shared" si="96"/>
        <v>0</v>
      </c>
      <c r="AG189" s="241">
        <f t="shared" si="97"/>
        <v>0</v>
      </c>
      <c r="AH189" s="241">
        <f t="shared" si="98"/>
        <v>0</v>
      </c>
      <c r="AI189" s="241">
        <f t="shared" si="81"/>
        <v>0</v>
      </c>
      <c r="AJ189" s="241">
        <f t="shared" si="82"/>
        <v>0</v>
      </c>
      <c r="AK189" s="241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39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94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95"/>
        <v>0</v>
      </c>
      <c r="AF190" s="241">
        <f t="shared" si="96"/>
        <v>0</v>
      </c>
      <c r="AG190" s="241">
        <f t="shared" si="97"/>
        <v>0</v>
      </c>
      <c r="AH190" s="241">
        <f t="shared" si="98"/>
        <v>0</v>
      </c>
      <c r="AI190" s="241">
        <f t="shared" si="81"/>
        <v>0</v>
      </c>
      <c r="AJ190" s="241">
        <f t="shared" si="82"/>
        <v>0</v>
      </c>
      <c r="AK190" s="241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39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94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95"/>
        <v>0</v>
      </c>
      <c r="AF191" s="241">
        <f t="shared" si="96"/>
        <v>0</v>
      </c>
      <c r="AG191" s="241">
        <f t="shared" si="97"/>
        <v>0</v>
      </c>
      <c r="AH191" s="241">
        <f t="shared" si="98"/>
        <v>0</v>
      </c>
      <c r="AI191" s="241">
        <f t="shared" si="81"/>
        <v>0</v>
      </c>
      <c r="AJ191" s="241">
        <f t="shared" si="82"/>
        <v>0</v>
      </c>
      <c r="AK191" s="241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39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94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95"/>
        <v>0</v>
      </c>
      <c r="AF192" s="241">
        <f t="shared" si="96"/>
        <v>0</v>
      </c>
      <c r="AG192" s="241">
        <f t="shared" si="97"/>
        <v>0</v>
      </c>
      <c r="AH192" s="241">
        <f t="shared" si="98"/>
        <v>0</v>
      </c>
      <c r="AI192" s="241">
        <f t="shared" si="81"/>
        <v>0</v>
      </c>
      <c r="AJ192" s="241">
        <f t="shared" si="82"/>
        <v>0</v>
      </c>
      <c r="AK192" s="241">
        <f t="shared" si="83"/>
        <v>0</v>
      </c>
      <c r="AL192" s="173">
        <f t="shared" ref="AL192:AL266" si="99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39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94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95"/>
        <v>0</v>
      </c>
      <c r="AF193" s="241">
        <f t="shared" si="96"/>
        <v>0</v>
      </c>
      <c r="AG193" s="241">
        <f t="shared" si="97"/>
        <v>0</v>
      </c>
      <c r="AH193" s="241">
        <f t="shared" si="98"/>
        <v>0</v>
      </c>
      <c r="AI193" s="241">
        <f t="shared" si="81"/>
        <v>0</v>
      </c>
      <c r="AJ193" s="241">
        <f t="shared" si="82"/>
        <v>0</v>
      </c>
      <c r="AK193" s="241">
        <f t="shared" si="83"/>
        <v>0</v>
      </c>
      <c r="AL193" s="173">
        <f t="shared" si="99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39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94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95"/>
        <v>0</v>
      </c>
      <c r="AF194" s="241">
        <f t="shared" si="96"/>
        <v>0</v>
      </c>
      <c r="AG194" s="241">
        <f t="shared" si="97"/>
        <v>0</v>
      </c>
      <c r="AH194" s="241">
        <f t="shared" si="98"/>
        <v>0</v>
      </c>
      <c r="AI194" s="241">
        <f t="shared" si="81"/>
        <v>0</v>
      </c>
      <c r="AJ194" s="241">
        <f t="shared" si="82"/>
        <v>0</v>
      </c>
      <c r="AK194" s="241">
        <f t="shared" si="83"/>
        <v>0</v>
      </c>
      <c r="AL194" s="173">
        <f t="shared" si="99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39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94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95"/>
        <v>0</v>
      </c>
      <c r="AF195" s="241">
        <f t="shared" si="96"/>
        <v>0</v>
      </c>
      <c r="AG195" s="241">
        <f t="shared" si="97"/>
        <v>0</v>
      </c>
      <c r="AH195" s="241">
        <f t="shared" si="98"/>
        <v>0</v>
      </c>
      <c r="AI195" s="241">
        <f t="shared" si="81"/>
        <v>0</v>
      </c>
      <c r="AJ195" s="241">
        <f t="shared" si="82"/>
        <v>0</v>
      </c>
      <c r="AK195" s="241">
        <f t="shared" si="83"/>
        <v>0</v>
      </c>
      <c r="AL195" s="173">
        <f t="shared" si="99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39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94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95"/>
        <v>0</v>
      </c>
      <c r="AF196" s="241">
        <f t="shared" si="96"/>
        <v>0</v>
      </c>
      <c r="AG196" s="241">
        <f t="shared" si="97"/>
        <v>0</v>
      </c>
      <c r="AH196" s="241">
        <f t="shared" si="98"/>
        <v>0</v>
      </c>
      <c r="AI196" s="241">
        <f t="shared" si="81"/>
        <v>0</v>
      </c>
      <c r="AJ196" s="241">
        <f t="shared" si="82"/>
        <v>0</v>
      </c>
      <c r="AK196" s="241">
        <f t="shared" si="83"/>
        <v>0</v>
      </c>
      <c r="AL196" s="173">
        <f t="shared" si="99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39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94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95"/>
        <v>0</v>
      </c>
      <c r="AF197" s="241">
        <f t="shared" si="96"/>
        <v>0</v>
      </c>
      <c r="AG197" s="241">
        <f t="shared" si="97"/>
        <v>0</v>
      </c>
      <c r="AH197" s="241">
        <f t="shared" si="98"/>
        <v>0</v>
      </c>
      <c r="AI197" s="241">
        <f t="shared" si="81"/>
        <v>0</v>
      </c>
      <c r="AJ197" s="241">
        <f t="shared" si="82"/>
        <v>0</v>
      </c>
      <c r="AK197" s="241">
        <f t="shared" si="83"/>
        <v>0</v>
      </c>
      <c r="AL197" s="173">
        <f t="shared" si="99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39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94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95"/>
        <v>0</v>
      </c>
      <c r="AF198" s="241">
        <f t="shared" si="96"/>
        <v>0</v>
      </c>
      <c r="AG198" s="241">
        <f t="shared" si="97"/>
        <v>0</v>
      </c>
      <c r="AH198" s="241">
        <f t="shared" si="98"/>
        <v>0</v>
      </c>
      <c r="AI198" s="241">
        <f t="shared" si="81"/>
        <v>0</v>
      </c>
      <c r="AJ198" s="241">
        <f t="shared" si="82"/>
        <v>0</v>
      </c>
      <c r="AK198" s="241">
        <f t="shared" si="83"/>
        <v>0</v>
      </c>
      <c r="AL198" s="173">
        <f t="shared" si="99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39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94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95"/>
        <v>0</v>
      </c>
      <c r="AF199" s="241">
        <f t="shared" si="96"/>
        <v>0</v>
      </c>
      <c r="AG199" s="241">
        <f t="shared" si="97"/>
        <v>0</v>
      </c>
      <c r="AH199" s="241">
        <f t="shared" si="98"/>
        <v>0</v>
      </c>
      <c r="AI199" s="241">
        <f t="shared" si="81"/>
        <v>0</v>
      </c>
      <c r="AJ199" s="241">
        <f t="shared" si="82"/>
        <v>0</v>
      </c>
      <c r="AK199" s="241">
        <f t="shared" si="83"/>
        <v>0</v>
      </c>
      <c r="AL199" s="173">
        <f t="shared" si="99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39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94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95"/>
        <v>0</v>
      </c>
      <c r="AF200" s="241">
        <f t="shared" si="96"/>
        <v>0</v>
      </c>
      <c r="AG200" s="241">
        <f t="shared" si="97"/>
        <v>0</v>
      </c>
      <c r="AH200" s="241">
        <f t="shared" si="98"/>
        <v>0</v>
      </c>
      <c r="AI200" s="241">
        <f t="shared" si="81"/>
        <v>0</v>
      </c>
      <c r="AJ200" s="241">
        <f t="shared" si="82"/>
        <v>0</v>
      </c>
      <c r="AK200" s="241">
        <f t="shared" si="83"/>
        <v>0</v>
      </c>
      <c r="AL200" s="173">
        <f t="shared" si="99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39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94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95"/>
        <v>0</v>
      </c>
      <c r="AF201" s="241">
        <f t="shared" si="96"/>
        <v>0</v>
      </c>
      <c r="AG201" s="241">
        <f t="shared" si="97"/>
        <v>0</v>
      </c>
      <c r="AH201" s="241">
        <f t="shared" si="98"/>
        <v>0</v>
      </c>
      <c r="AI201" s="241">
        <f t="shared" si="81"/>
        <v>0</v>
      </c>
      <c r="AJ201" s="241">
        <f t="shared" si="82"/>
        <v>0</v>
      </c>
      <c r="AK201" s="241">
        <f t="shared" si="83"/>
        <v>0</v>
      </c>
      <c r="AL201" s="173">
        <f t="shared" si="99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39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94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95"/>
        <v>0</v>
      </c>
      <c r="AF202" s="241">
        <f t="shared" si="96"/>
        <v>0</v>
      </c>
      <c r="AG202" s="241">
        <f t="shared" si="97"/>
        <v>0</v>
      </c>
      <c r="AH202" s="241">
        <f t="shared" si="98"/>
        <v>0</v>
      </c>
      <c r="AI202" s="241">
        <f t="shared" si="81"/>
        <v>0</v>
      </c>
      <c r="AJ202" s="241">
        <f t="shared" si="82"/>
        <v>0</v>
      </c>
      <c r="AK202" s="241">
        <f t="shared" si="83"/>
        <v>0</v>
      </c>
      <c r="AL202" s="173">
        <f t="shared" si="99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39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94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95"/>
        <v>0</v>
      </c>
      <c r="AF203" s="241">
        <f t="shared" si="96"/>
        <v>0</v>
      </c>
      <c r="AG203" s="241">
        <f t="shared" si="97"/>
        <v>0</v>
      </c>
      <c r="AH203" s="241">
        <f t="shared" si="98"/>
        <v>0</v>
      </c>
      <c r="AI203" s="241">
        <f t="shared" si="81"/>
        <v>0</v>
      </c>
      <c r="AJ203" s="241">
        <f t="shared" si="82"/>
        <v>0</v>
      </c>
      <c r="AK203" s="241">
        <f t="shared" si="83"/>
        <v>0</v>
      </c>
      <c r="AL203" s="173">
        <f t="shared" si="99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39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>
        <f t="shared" si="94"/>
        <v>0</v>
      </c>
      <c r="T204" s="329">
        <f>SUM($G204:H204)</f>
        <v>0</v>
      </c>
      <c r="U204" s="329">
        <f>SUM($G204:I204)</f>
        <v>0</v>
      </c>
      <c r="V204" s="329">
        <f>SUM($G204:J204)</f>
        <v>0</v>
      </c>
      <c r="W204" s="329">
        <f>SUM($G204:K204)</f>
        <v>0</v>
      </c>
      <c r="X204" s="329">
        <f>SUM($G204:L204)</f>
        <v>0</v>
      </c>
      <c r="Y204" s="329">
        <f>SUM($G204:M204)</f>
        <v>0</v>
      </c>
      <c r="Z204" s="329">
        <f>SUM($G204:N204)</f>
        <v>0</v>
      </c>
      <c r="AA204" s="329">
        <f>SUM($G204:O204)</f>
        <v>0</v>
      </c>
      <c r="AB204" s="329">
        <f>SUM($G204:P204)</f>
        <v>0</v>
      </c>
      <c r="AC204" s="329">
        <f>SUM($G204:Q204)</f>
        <v>0</v>
      </c>
      <c r="AD204" s="330">
        <f>SUM($G204:R204)</f>
        <v>0</v>
      </c>
      <c r="AE204" s="241">
        <f t="shared" si="95"/>
        <v>0</v>
      </c>
      <c r="AF204" s="241">
        <f t="shared" si="96"/>
        <v>0</v>
      </c>
      <c r="AG204" s="241">
        <f t="shared" si="97"/>
        <v>0</v>
      </c>
      <c r="AH204" s="241">
        <f t="shared" si="98"/>
        <v>0</v>
      </c>
      <c r="AI204" s="241">
        <f t="shared" si="81"/>
        <v>0</v>
      </c>
      <c r="AJ204" s="241">
        <f t="shared" si="82"/>
        <v>0</v>
      </c>
      <c r="AK204" s="241">
        <f t="shared" si="83"/>
        <v>0</v>
      </c>
      <c r="AL204" s="173">
        <f t="shared" si="99"/>
        <v>0</v>
      </c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39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>
        <f t="shared" si="94"/>
        <v>0</v>
      </c>
      <c r="T205" s="329">
        <f>SUM($G205:H205)</f>
        <v>0</v>
      </c>
      <c r="U205" s="329">
        <f>SUM($G205:I205)</f>
        <v>0</v>
      </c>
      <c r="V205" s="329">
        <f>SUM($G205:J205)</f>
        <v>0</v>
      </c>
      <c r="W205" s="329">
        <f>SUM($G205:K205)</f>
        <v>0</v>
      </c>
      <c r="X205" s="329">
        <f>SUM($G205:L205)</f>
        <v>0</v>
      </c>
      <c r="Y205" s="329">
        <f>SUM($G205:M205)</f>
        <v>0</v>
      </c>
      <c r="Z205" s="329">
        <f>SUM($G205:N205)</f>
        <v>0</v>
      </c>
      <c r="AA205" s="329">
        <f>SUM($G205:O205)</f>
        <v>0</v>
      </c>
      <c r="AB205" s="329">
        <f>SUM($G205:P205)</f>
        <v>0</v>
      </c>
      <c r="AC205" s="329">
        <f>SUM($G205:Q205)</f>
        <v>0</v>
      </c>
      <c r="AD205" s="330">
        <f>SUM($G205:R205)</f>
        <v>0</v>
      </c>
      <c r="AE205" s="241">
        <f t="shared" si="95"/>
        <v>0</v>
      </c>
      <c r="AF205" s="241">
        <f t="shared" si="96"/>
        <v>0</v>
      </c>
      <c r="AG205" s="241">
        <f t="shared" si="97"/>
        <v>0</v>
      </c>
      <c r="AH205" s="241">
        <f t="shared" si="98"/>
        <v>0</v>
      </c>
      <c r="AI205" s="241">
        <f t="shared" si="81"/>
        <v>0</v>
      </c>
      <c r="AJ205" s="241">
        <f t="shared" si="82"/>
        <v>0</v>
      </c>
      <c r="AK205" s="241">
        <f t="shared" si="83"/>
        <v>0</v>
      </c>
      <c r="AL205" s="173">
        <f t="shared" si="99"/>
        <v>0</v>
      </c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39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39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39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39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39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39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30"/>
      <c r="AE211" s="241"/>
      <c r="AF211" s="241"/>
      <c r="AG211" s="241"/>
      <c r="AH211" s="241"/>
      <c r="AI211" s="241"/>
      <c r="AJ211" s="241"/>
      <c r="AK211" s="241"/>
      <c r="AL211" s="173"/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39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30"/>
      <c r="AE212" s="241"/>
      <c r="AF212" s="241"/>
      <c r="AG212" s="241"/>
      <c r="AH212" s="241"/>
      <c r="AI212" s="241"/>
      <c r="AJ212" s="241"/>
      <c r="AK212" s="241"/>
      <c r="AL212" s="173"/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39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94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95"/>
        <v>0</v>
      </c>
      <c r="AF213" s="241">
        <f t="shared" si="96"/>
        <v>0</v>
      </c>
      <c r="AG213" s="241">
        <f t="shared" si="97"/>
        <v>0</v>
      </c>
      <c r="AH213" s="241">
        <f t="shared" si="98"/>
        <v>0</v>
      </c>
      <c r="AI213" s="241">
        <f t="shared" si="81"/>
        <v>0</v>
      </c>
      <c r="AJ213" s="241">
        <f t="shared" si="82"/>
        <v>0</v>
      </c>
      <c r="AK213" s="241">
        <f t="shared" si="83"/>
        <v>0</v>
      </c>
      <c r="AL213" s="173">
        <f t="shared" si="99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39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94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95"/>
        <v>0</v>
      </c>
      <c r="AF214" s="241">
        <f t="shared" si="96"/>
        <v>0</v>
      </c>
      <c r="AG214" s="241">
        <f t="shared" si="97"/>
        <v>0</v>
      </c>
      <c r="AH214" s="241">
        <f t="shared" si="98"/>
        <v>0</v>
      </c>
      <c r="AI214" s="241">
        <f t="shared" si="81"/>
        <v>0</v>
      </c>
      <c r="AJ214" s="241">
        <f t="shared" si="82"/>
        <v>0</v>
      </c>
      <c r="AK214" s="241">
        <f t="shared" si="83"/>
        <v>0</v>
      </c>
      <c r="AL214" s="173">
        <f t="shared" si="99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39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94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95"/>
        <v>0</v>
      </c>
      <c r="AF215" s="241">
        <f t="shared" si="96"/>
        <v>0</v>
      </c>
      <c r="AG215" s="241">
        <f t="shared" si="97"/>
        <v>0</v>
      </c>
      <c r="AH215" s="241">
        <f t="shared" si="98"/>
        <v>0</v>
      </c>
      <c r="AI215" s="241">
        <f t="shared" si="81"/>
        <v>0</v>
      </c>
      <c r="AJ215" s="241">
        <f t="shared" si="82"/>
        <v>0</v>
      </c>
      <c r="AK215" s="241">
        <f t="shared" si="83"/>
        <v>0</v>
      </c>
      <c r="AL215" s="173">
        <f t="shared" si="99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39">
        <f>G35-SUM(G137:G215)</f>
        <v>0</v>
      </c>
      <c r="H216" s="240">
        <f t="shared" ref="H216:R216" si="100">H35-SUM(H137:H215)</f>
        <v>0</v>
      </c>
      <c r="I216" s="240">
        <f t="shared" si="100"/>
        <v>0</v>
      </c>
      <c r="J216" s="240">
        <f t="shared" si="100"/>
        <v>0</v>
      </c>
      <c r="K216" s="240">
        <f t="shared" si="100"/>
        <v>0</v>
      </c>
      <c r="L216" s="240">
        <f t="shared" si="100"/>
        <v>0</v>
      </c>
      <c r="M216" s="240">
        <f t="shared" si="100"/>
        <v>0</v>
      </c>
      <c r="N216" s="240">
        <f t="shared" si="100"/>
        <v>0</v>
      </c>
      <c r="O216" s="240">
        <f t="shared" si="100"/>
        <v>0</v>
      </c>
      <c r="P216" s="240">
        <f t="shared" si="100"/>
        <v>0</v>
      </c>
      <c r="Q216" s="240">
        <f t="shared" si="100"/>
        <v>0</v>
      </c>
      <c r="R216" s="240">
        <f t="shared" si="100"/>
        <v>0</v>
      </c>
      <c r="S216" s="328">
        <f t="shared" si="94"/>
        <v>0</v>
      </c>
      <c r="T216" s="329">
        <f>SUM($G216:H216)</f>
        <v>0</v>
      </c>
      <c r="U216" s="329">
        <f>SUM($G216:I216)</f>
        <v>0</v>
      </c>
      <c r="V216" s="329">
        <f>SUM($G216:J216)</f>
        <v>0</v>
      </c>
      <c r="W216" s="329">
        <f>SUM($G216:K216)</f>
        <v>0</v>
      </c>
      <c r="X216" s="329">
        <f>SUM($G216:L216)</f>
        <v>0</v>
      </c>
      <c r="Y216" s="329">
        <f>SUM($G216:M216)</f>
        <v>0</v>
      </c>
      <c r="Z216" s="329">
        <f>SUM($G216:N216)</f>
        <v>0</v>
      </c>
      <c r="AA216" s="329">
        <f>SUM($G216:O216)</f>
        <v>0</v>
      </c>
      <c r="AB216" s="329">
        <f>SUM($G216:P216)</f>
        <v>0</v>
      </c>
      <c r="AC216" s="329">
        <f>SUM($G216:Q216)</f>
        <v>0</v>
      </c>
      <c r="AD216" s="330">
        <f>SUM($G216:R216)</f>
        <v>0</v>
      </c>
      <c r="AE216" s="241">
        <f t="shared" si="95"/>
        <v>0</v>
      </c>
      <c r="AF216" s="241">
        <f t="shared" si="96"/>
        <v>0</v>
      </c>
      <c r="AG216" s="241">
        <f t="shared" si="97"/>
        <v>0</v>
      </c>
      <c r="AH216" s="241">
        <f t="shared" si="98"/>
        <v>0</v>
      </c>
      <c r="AI216" s="241">
        <f t="shared" si="81"/>
        <v>0</v>
      </c>
      <c r="AJ216" s="241">
        <f t="shared" si="82"/>
        <v>0</v>
      </c>
      <c r="AK216" s="241">
        <f t="shared" si="83"/>
        <v>0</v>
      </c>
      <c r="AL216" s="173">
        <f t="shared" si="99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3">
        <f>SUM(G137:G216)</f>
        <v>-1014.6419000000001</v>
      </c>
      <c r="H217" s="333">
        <f t="shared" ref="H217:R217" si="101">SUM(H137:H216)</f>
        <v>-920.01467999999988</v>
      </c>
      <c r="I217" s="333">
        <f t="shared" si="101"/>
        <v>-1020.8879599999999</v>
      </c>
      <c r="J217" s="333">
        <f t="shared" si="101"/>
        <v>-987.16480999999999</v>
      </c>
      <c r="K217" s="333">
        <f t="shared" si="101"/>
        <v>-1022.11316</v>
      </c>
      <c r="L217" s="333">
        <f t="shared" si="101"/>
        <v>-1016.5950399999999</v>
      </c>
      <c r="M217" s="333">
        <f t="shared" si="101"/>
        <v>-1024.1604200000002</v>
      </c>
      <c r="N217" s="333">
        <f t="shared" si="101"/>
        <v>-1277.5608999999999</v>
      </c>
      <c r="O217" s="333">
        <f t="shared" si="101"/>
        <v>-1225.1426800000002</v>
      </c>
      <c r="P217" s="333">
        <f t="shared" si="101"/>
        <v>-1191.48038</v>
      </c>
      <c r="Q217" s="333">
        <f t="shared" si="101"/>
        <v>-1133.7736100000002</v>
      </c>
      <c r="R217" s="333">
        <f t="shared" si="101"/>
        <v>-1254.2987000000001</v>
      </c>
      <c r="S217" s="334">
        <f t="shared" si="94"/>
        <v>-1014.6419000000001</v>
      </c>
      <c r="T217" s="335">
        <f>SUM($G217:H217)</f>
        <v>-1934.6565799999998</v>
      </c>
      <c r="U217" s="335">
        <f>SUM($G217:I217)</f>
        <v>-2955.5445399999999</v>
      </c>
      <c r="V217" s="335">
        <f>SUM($G217:J217)</f>
        <v>-3942.7093500000001</v>
      </c>
      <c r="W217" s="335">
        <f>SUM($G217:K217)</f>
        <v>-4964.82251</v>
      </c>
      <c r="X217" s="335">
        <f>SUM($G217:L217)</f>
        <v>-5981.4175500000001</v>
      </c>
      <c r="Y217" s="335">
        <f>SUM($G217:M217)</f>
        <v>-7005.5779700000003</v>
      </c>
      <c r="Z217" s="335">
        <f>SUM($G217:N217)</f>
        <v>-8283.1388700000007</v>
      </c>
      <c r="AA217" s="335">
        <f>SUM($G217:O217)</f>
        <v>-9508.2815500000015</v>
      </c>
      <c r="AB217" s="335">
        <f>SUM($G217:P217)</f>
        <v>-10699.761930000001</v>
      </c>
      <c r="AC217" s="335">
        <f>SUM($G217:Q217)</f>
        <v>-11833.535540000001</v>
      </c>
      <c r="AD217" s="336">
        <f>SUM($G217:R217)</f>
        <v>-13087.83424</v>
      </c>
      <c r="AE217" s="260">
        <f t="shared" si="95"/>
        <v>-2955.5445399999999</v>
      </c>
      <c r="AF217" s="260">
        <f t="shared" si="96"/>
        <v>-3025.8730100000002</v>
      </c>
      <c r="AG217" s="260">
        <f t="shared" si="97"/>
        <v>-3526.8640000000014</v>
      </c>
      <c r="AH217" s="260">
        <f t="shared" si="98"/>
        <v>-3579.5526899999986</v>
      </c>
      <c r="AI217" s="260">
        <f t="shared" si="81"/>
        <v>-5981.4175500000001</v>
      </c>
      <c r="AJ217" s="260">
        <f t="shared" si="82"/>
        <v>-7106.41669</v>
      </c>
      <c r="AK217" s="260">
        <f t="shared" si="83"/>
        <v>-13087.83424</v>
      </c>
      <c r="AL217" s="173">
        <f t="shared" si="99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39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94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95"/>
        <v>0</v>
      </c>
      <c r="AF218" s="241">
        <f t="shared" si="96"/>
        <v>0</v>
      </c>
      <c r="AG218" s="241">
        <f t="shared" si="97"/>
        <v>0</v>
      </c>
      <c r="AH218" s="241">
        <f t="shared" si="98"/>
        <v>0</v>
      </c>
      <c r="AI218" s="241">
        <f t="shared" si="81"/>
        <v>0</v>
      </c>
      <c r="AJ218" s="241">
        <f t="shared" si="82"/>
        <v>0</v>
      </c>
      <c r="AK218" s="241">
        <f t="shared" si="83"/>
        <v>0</v>
      </c>
      <c r="AL218" s="173">
        <f t="shared" si="99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39">
        <f>G150</f>
        <v>0</v>
      </c>
      <c r="H219" s="240">
        <f t="shared" ref="H219:R219" si="102">H150</f>
        <v>0</v>
      </c>
      <c r="I219" s="240">
        <f t="shared" si="102"/>
        <v>0</v>
      </c>
      <c r="J219" s="240">
        <f t="shared" si="102"/>
        <v>0</v>
      </c>
      <c r="K219" s="240">
        <f t="shared" si="102"/>
        <v>0</v>
      </c>
      <c r="L219" s="240">
        <f t="shared" si="102"/>
        <v>0</v>
      </c>
      <c r="M219" s="240">
        <f t="shared" si="102"/>
        <v>0</v>
      </c>
      <c r="N219" s="240">
        <f t="shared" si="102"/>
        <v>0</v>
      </c>
      <c r="O219" s="240">
        <f t="shared" si="102"/>
        <v>0</v>
      </c>
      <c r="P219" s="240">
        <f t="shared" si="102"/>
        <v>0</v>
      </c>
      <c r="Q219" s="240">
        <f t="shared" si="102"/>
        <v>0</v>
      </c>
      <c r="R219" s="240">
        <f t="shared" si="102"/>
        <v>0</v>
      </c>
      <c r="S219" s="328">
        <f>G219</f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>U219</f>
        <v>0</v>
      </c>
      <c r="AF219" s="241">
        <f>X219-AE219</f>
        <v>0</v>
      </c>
      <c r="AG219" s="241">
        <f>AA219-AF219-AE219</f>
        <v>0</v>
      </c>
      <c r="AH219" s="241">
        <f>AD219-AG219-AF219-AE219</f>
        <v>0</v>
      </c>
      <c r="AI219" s="241">
        <f>$AE219+$AF219</f>
        <v>0</v>
      </c>
      <c r="AJ219" s="241">
        <f>$AG219+$AH219</f>
        <v>0</v>
      </c>
      <c r="AK219" s="241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39">
        <f>G151*(1-$R$1)</f>
        <v>0</v>
      </c>
      <c r="H220" s="240">
        <f t="shared" ref="H220:R220" si="103">H151*(1-$R$1)</f>
        <v>0</v>
      </c>
      <c r="I220" s="240">
        <f t="shared" si="103"/>
        <v>0</v>
      </c>
      <c r="J220" s="240">
        <f t="shared" si="103"/>
        <v>0</v>
      </c>
      <c r="K220" s="240">
        <f t="shared" si="103"/>
        <v>0</v>
      </c>
      <c r="L220" s="240">
        <f t="shared" si="103"/>
        <v>0</v>
      </c>
      <c r="M220" s="240">
        <f t="shared" si="103"/>
        <v>0</v>
      </c>
      <c r="N220" s="240">
        <f t="shared" si="103"/>
        <v>0</v>
      </c>
      <c r="O220" s="240">
        <f t="shared" si="103"/>
        <v>0</v>
      </c>
      <c r="P220" s="240">
        <f t="shared" si="103"/>
        <v>0</v>
      </c>
      <c r="Q220" s="240">
        <f t="shared" si="103"/>
        <v>0</v>
      </c>
      <c r="R220" s="240">
        <f t="shared" si="103"/>
        <v>0</v>
      </c>
      <c r="S220" s="328">
        <f>G220</f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>U220</f>
        <v>0</v>
      </c>
      <c r="AF220" s="241">
        <f>X220-AE220</f>
        <v>0</v>
      </c>
      <c r="AG220" s="241">
        <f>AA220-AF220-AE220</f>
        <v>0</v>
      </c>
      <c r="AH220" s="241">
        <f>AD220-AG220-AF220-AE220</f>
        <v>0</v>
      </c>
      <c r="AI220" s="241">
        <f>$AE220+$AF220</f>
        <v>0</v>
      </c>
      <c r="AJ220" s="241">
        <f>$AG220+$AH220</f>
        <v>0</v>
      </c>
      <c r="AK220" s="241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39">
        <f>G153*(1-$R$1)</f>
        <v>0</v>
      </c>
      <c r="H221" s="240">
        <f t="shared" ref="H221:R222" si="104">H153*(1-$R$1)</f>
        <v>0</v>
      </c>
      <c r="I221" s="240">
        <f t="shared" si="104"/>
        <v>0</v>
      </c>
      <c r="J221" s="240">
        <f t="shared" si="104"/>
        <v>0</v>
      </c>
      <c r="K221" s="240">
        <f t="shared" si="104"/>
        <v>0</v>
      </c>
      <c r="L221" s="240">
        <f t="shared" si="104"/>
        <v>0</v>
      </c>
      <c r="M221" s="240">
        <f t="shared" si="104"/>
        <v>0</v>
      </c>
      <c r="N221" s="240">
        <f t="shared" si="104"/>
        <v>0</v>
      </c>
      <c r="O221" s="240">
        <f t="shared" si="104"/>
        <v>0</v>
      </c>
      <c r="P221" s="240">
        <f t="shared" si="104"/>
        <v>0</v>
      </c>
      <c r="Q221" s="240">
        <f t="shared" si="104"/>
        <v>0</v>
      </c>
      <c r="R221" s="240">
        <f t="shared" si="104"/>
        <v>0</v>
      </c>
      <c r="S221" s="328">
        <f>G221</f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>U221</f>
        <v>0</v>
      </c>
      <c r="AF221" s="241">
        <f>X221-AE221</f>
        <v>0</v>
      </c>
      <c r="AG221" s="241">
        <f>AA221-AF221-AE221</f>
        <v>0</v>
      </c>
      <c r="AH221" s="241">
        <f>AD221-AG221-AF221-AE221</f>
        <v>0</v>
      </c>
      <c r="AI221" s="241">
        <f>$AE221+$AF221</f>
        <v>0</v>
      </c>
      <c r="AJ221" s="241">
        <f>$AG221+$AH221</f>
        <v>0</v>
      </c>
      <c r="AK221" s="241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239">
        <f>G154*(1-$R$1)</f>
        <v>0</v>
      </c>
      <c r="H222" s="240">
        <f t="shared" si="104"/>
        <v>0</v>
      </c>
      <c r="I222" s="240">
        <f t="shared" si="104"/>
        <v>0</v>
      </c>
      <c r="J222" s="240">
        <f t="shared" si="104"/>
        <v>0</v>
      </c>
      <c r="K222" s="240">
        <f t="shared" si="104"/>
        <v>0</v>
      </c>
      <c r="L222" s="240">
        <f t="shared" si="104"/>
        <v>0</v>
      </c>
      <c r="M222" s="240">
        <f t="shared" si="104"/>
        <v>0</v>
      </c>
      <c r="N222" s="240">
        <f t="shared" si="104"/>
        <v>0</v>
      </c>
      <c r="O222" s="240">
        <f t="shared" si="104"/>
        <v>0</v>
      </c>
      <c r="P222" s="240">
        <f t="shared" si="104"/>
        <v>0</v>
      </c>
      <c r="Q222" s="240">
        <f t="shared" si="104"/>
        <v>0</v>
      </c>
      <c r="R222" s="240">
        <f t="shared" si="104"/>
        <v>0</v>
      </c>
      <c r="S222" s="328">
        <f t="shared" si="94"/>
        <v>0</v>
      </c>
      <c r="T222" s="329">
        <f>SUM($G222:H222)</f>
        <v>0</v>
      </c>
      <c r="U222" s="329">
        <f>SUM($G222:I222)</f>
        <v>0</v>
      </c>
      <c r="V222" s="329">
        <f>SUM($G222:J222)</f>
        <v>0</v>
      </c>
      <c r="W222" s="329">
        <f>SUM($G222:K222)</f>
        <v>0</v>
      </c>
      <c r="X222" s="329">
        <f>SUM($G222:L222)</f>
        <v>0</v>
      </c>
      <c r="Y222" s="329">
        <f>SUM($G222:M222)</f>
        <v>0</v>
      </c>
      <c r="Z222" s="329">
        <f>SUM($G222:N222)</f>
        <v>0</v>
      </c>
      <c r="AA222" s="329">
        <f>SUM($G222:O222)</f>
        <v>0</v>
      </c>
      <c r="AB222" s="329">
        <f>SUM($G222:P222)</f>
        <v>0</v>
      </c>
      <c r="AC222" s="329">
        <f>SUM($G222:Q222)</f>
        <v>0</v>
      </c>
      <c r="AD222" s="330">
        <f>SUM($G222:R222)</f>
        <v>0</v>
      </c>
      <c r="AE222" s="241">
        <f t="shared" si="95"/>
        <v>0</v>
      </c>
      <c r="AF222" s="241">
        <f t="shared" si="96"/>
        <v>0</v>
      </c>
      <c r="AG222" s="241">
        <f t="shared" si="97"/>
        <v>0</v>
      </c>
      <c r="AH222" s="241">
        <f t="shared" si="98"/>
        <v>0</v>
      </c>
      <c r="AI222" s="241">
        <f t="shared" si="81"/>
        <v>0</v>
      </c>
      <c r="AJ222" s="241">
        <f t="shared" si="82"/>
        <v>0</v>
      </c>
      <c r="AK222" s="241">
        <f t="shared" si="83"/>
        <v>0</v>
      </c>
      <c r="AL222" s="173">
        <f t="shared" si="99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39">
        <f t="shared" ref="G223:R224" si="105">G164*(1-$R$1)</f>
        <v>0</v>
      </c>
      <c r="H223" s="240">
        <f t="shared" si="105"/>
        <v>0</v>
      </c>
      <c r="I223" s="240">
        <f t="shared" si="105"/>
        <v>0</v>
      </c>
      <c r="J223" s="240">
        <f t="shared" si="105"/>
        <v>0</v>
      </c>
      <c r="K223" s="240">
        <f t="shared" si="105"/>
        <v>0</v>
      </c>
      <c r="L223" s="240">
        <f t="shared" si="105"/>
        <v>0</v>
      </c>
      <c r="M223" s="240">
        <f t="shared" si="105"/>
        <v>0</v>
      </c>
      <c r="N223" s="240">
        <f t="shared" si="105"/>
        <v>0</v>
      </c>
      <c r="O223" s="240">
        <f t="shared" si="105"/>
        <v>0</v>
      </c>
      <c r="P223" s="240">
        <f t="shared" si="105"/>
        <v>0</v>
      </c>
      <c r="Q223" s="240">
        <f t="shared" si="105"/>
        <v>0</v>
      </c>
      <c r="R223" s="240">
        <f t="shared" si="105"/>
        <v>0</v>
      </c>
      <c r="S223" s="328">
        <f>G223</f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>U223</f>
        <v>0</v>
      </c>
      <c r="AF223" s="241">
        <f>X223-AE223</f>
        <v>0</v>
      </c>
      <c r="AG223" s="241">
        <f>AA223-AF223-AE223</f>
        <v>0</v>
      </c>
      <c r="AH223" s="241">
        <f>AD223-AG223-AF223-AE223</f>
        <v>0</v>
      </c>
      <c r="AI223" s="241">
        <f>$AE223+$AF223</f>
        <v>0</v>
      </c>
      <c r="AJ223" s="241">
        <f>$AG223+$AH223</f>
        <v>0</v>
      </c>
      <c r="AK223" s="241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39">
        <f t="shared" si="105"/>
        <v>0</v>
      </c>
      <c r="H224" s="240">
        <f t="shared" si="105"/>
        <v>0</v>
      </c>
      <c r="I224" s="240">
        <f t="shared" si="105"/>
        <v>0</v>
      </c>
      <c r="J224" s="240">
        <f t="shared" si="105"/>
        <v>0</v>
      </c>
      <c r="K224" s="240">
        <f t="shared" si="105"/>
        <v>0</v>
      </c>
      <c r="L224" s="240">
        <f t="shared" si="105"/>
        <v>0</v>
      </c>
      <c r="M224" s="240">
        <f t="shared" si="105"/>
        <v>0</v>
      </c>
      <c r="N224" s="240">
        <f t="shared" si="105"/>
        <v>0</v>
      </c>
      <c r="O224" s="240">
        <f t="shared" si="105"/>
        <v>0</v>
      </c>
      <c r="P224" s="240">
        <f t="shared" si="105"/>
        <v>0</v>
      </c>
      <c r="Q224" s="240">
        <f t="shared" si="105"/>
        <v>0</v>
      </c>
      <c r="R224" s="240">
        <f t="shared" si="105"/>
        <v>0</v>
      </c>
      <c r="S224" s="328">
        <f>G224</f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0</v>
      </c>
      <c r="AC224" s="329">
        <f>SUM($G224:Q224)</f>
        <v>0</v>
      </c>
      <c r="AD224" s="330">
        <f>SUM($G224:R224)</f>
        <v>0</v>
      </c>
      <c r="AE224" s="241">
        <f>U224</f>
        <v>0</v>
      </c>
      <c r="AF224" s="241">
        <f>X224-AE224</f>
        <v>0</v>
      </c>
      <c r="AG224" s="241">
        <f>AA224-AF224-AE224</f>
        <v>0</v>
      </c>
      <c r="AH224" s="241">
        <f>AD224-AG224-AF224-AE224</f>
        <v>0</v>
      </c>
      <c r="AI224" s="241">
        <f>$AE224+$AF224</f>
        <v>0</v>
      </c>
      <c r="AJ224" s="241">
        <f>$AG224+$AH224</f>
        <v>0</v>
      </c>
      <c r="AK224" s="241">
        <f>$AI224+$AJ224</f>
        <v>0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39">
        <f t="shared" ref="G225:R227" si="106">G167*(1-$R$1)</f>
        <v>0</v>
      </c>
      <c r="H225" s="240">
        <f t="shared" si="106"/>
        <v>0</v>
      </c>
      <c r="I225" s="240">
        <f t="shared" si="106"/>
        <v>0</v>
      </c>
      <c r="J225" s="240">
        <f t="shared" si="106"/>
        <v>0</v>
      </c>
      <c r="K225" s="240">
        <f t="shared" si="106"/>
        <v>0</v>
      </c>
      <c r="L225" s="240">
        <f t="shared" si="106"/>
        <v>0</v>
      </c>
      <c r="M225" s="240">
        <f t="shared" si="106"/>
        <v>0</v>
      </c>
      <c r="N225" s="240">
        <f t="shared" si="106"/>
        <v>0</v>
      </c>
      <c r="O225" s="240">
        <f t="shared" si="106"/>
        <v>0</v>
      </c>
      <c r="P225" s="240">
        <f t="shared" si="106"/>
        <v>0</v>
      </c>
      <c r="Q225" s="240">
        <f t="shared" si="106"/>
        <v>0</v>
      </c>
      <c r="R225" s="240">
        <f t="shared" si="106"/>
        <v>0</v>
      </c>
      <c r="S225" s="328">
        <f>G225</f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>U225</f>
        <v>0</v>
      </c>
      <c r="AF225" s="241">
        <f>X225-AE225</f>
        <v>0</v>
      </c>
      <c r="AG225" s="241">
        <f>AA225-AF225-AE225</f>
        <v>0</v>
      </c>
      <c r="AH225" s="241">
        <f>AD225-AG225-AF225-AE225</f>
        <v>0</v>
      </c>
      <c r="AI225" s="241">
        <f>$AE225+$AF225</f>
        <v>0</v>
      </c>
      <c r="AJ225" s="241">
        <f>$AG225+$AH225</f>
        <v>0</v>
      </c>
      <c r="AK225" s="241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39">
        <f t="shared" si="106"/>
        <v>0</v>
      </c>
      <c r="H226" s="240">
        <f t="shared" si="106"/>
        <v>0</v>
      </c>
      <c r="I226" s="240">
        <f t="shared" si="106"/>
        <v>0</v>
      </c>
      <c r="J226" s="240">
        <f t="shared" si="106"/>
        <v>0</v>
      </c>
      <c r="K226" s="240">
        <f t="shared" si="106"/>
        <v>0</v>
      </c>
      <c r="L226" s="240">
        <f t="shared" si="106"/>
        <v>0</v>
      </c>
      <c r="M226" s="240">
        <f t="shared" si="106"/>
        <v>0</v>
      </c>
      <c r="N226" s="240">
        <f t="shared" si="106"/>
        <v>0</v>
      </c>
      <c r="O226" s="240">
        <f t="shared" si="106"/>
        <v>0</v>
      </c>
      <c r="P226" s="240">
        <f t="shared" si="106"/>
        <v>0</v>
      </c>
      <c r="Q226" s="240">
        <f t="shared" si="106"/>
        <v>0</v>
      </c>
      <c r="R226" s="240">
        <f t="shared" si="106"/>
        <v>0</v>
      </c>
      <c r="S226" s="328">
        <f t="shared" si="94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95"/>
        <v>0</v>
      </c>
      <c r="AF226" s="241">
        <f t="shared" si="96"/>
        <v>0</v>
      </c>
      <c r="AG226" s="241">
        <f t="shared" si="97"/>
        <v>0</v>
      </c>
      <c r="AH226" s="241">
        <f t="shared" si="98"/>
        <v>0</v>
      </c>
      <c r="AI226" s="241">
        <f t="shared" ref="AI226:AI299" si="107">$AE226+$AF226</f>
        <v>0</v>
      </c>
      <c r="AJ226" s="241">
        <f t="shared" ref="AJ226:AJ299" si="108">$AG226+$AH226</f>
        <v>0</v>
      </c>
      <c r="AK226" s="241">
        <f t="shared" ref="AK226:AK299" si="109">$AI226+$AJ226</f>
        <v>0</v>
      </c>
      <c r="AL226" s="173">
        <f t="shared" si="99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39">
        <f t="shared" si="106"/>
        <v>0</v>
      </c>
      <c r="H227" s="240">
        <f t="shared" si="106"/>
        <v>0</v>
      </c>
      <c r="I227" s="240">
        <f t="shared" si="106"/>
        <v>0</v>
      </c>
      <c r="J227" s="240">
        <f t="shared" si="106"/>
        <v>0</v>
      </c>
      <c r="K227" s="240">
        <f t="shared" si="106"/>
        <v>0</v>
      </c>
      <c r="L227" s="240">
        <f t="shared" si="106"/>
        <v>0</v>
      </c>
      <c r="M227" s="240">
        <f t="shared" si="106"/>
        <v>0</v>
      </c>
      <c r="N227" s="240">
        <f t="shared" si="106"/>
        <v>0</v>
      </c>
      <c r="O227" s="240">
        <f t="shared" si="106"/>
        <v>0</v>
      </c>
      <c r="P227" s="240">
        <f t="shared" si="106"/>
        <v>0</v>
      </c>
      <c r="Q227" s="240">
        <f t="shared" si="106"/>
        <v>0</v>
      </c>
      <c r="R227" s="240">
        <f t="shared" si="106"/>
        <v>0</v>
      </c>
      <c r="S227" s="328">
        <f t="shared" si="94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95"/>
        <v>0</v>
      </c>
      <c r="AF227" s="241">
        <f t="shared" si="96"/>
        <v>0</v>
      </c>
      <c r="AG227" s="241">
        <f t="shared" si="97"/>
        <v>0</v>
      </c>
      <c r="AH227" s="241">
        <f t="shared" si="98"/>
        <v>0</v>
      </c>
      <c r="AI227" s="241">
        <f t="shared" si="107"/>
        <v>0</v>
      </c>
      <c r="AJ227" s="241">
        <f t="shared" si="108"/>
        <v>0</v>
      </c>
      <c r="AK227" s="241">
        <f t="shared" si="109"/>
        <v>0</v>
      </c>
      <c r="AL227" s="173">
        <f t="shared" si="99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39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94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95"/>
        <v>0</v>
      </c>
      <c r="AF228" s="241">
        <f t="shared" si="96"/>
        <v>0</v>
      </c>
      <c r="AG228" s="241">
        <f t="shared" si="97"/>
        <v>0</v>
      </c>
      <c r="AH228" s="241">
        <f t="shared" si="98"/>
        <v>0</v>
      </c>
      <c r="AI228" s="241">
        <f t="shared" si="107"/>
        <v>0</v>
      </c>
      <c r="AJ228" s="241">
        <f t="shared" si="108"/>
        <v>0</v>
      </c>
      <c r="AK228" s="241">
        <f t="shared" si="109"/>
        <v>0</v>
      </c>
      <c r="AL228" s="173">
        <f t="shared" si="99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39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94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95"/>
        <v>0</v>
      </c>
      <c r="AF229" s="241">
        <f t="shared" si="96"/>
        <v>0</v>
      </c>
      <c r="AG229" s="241">
        <f t="shared" si="97"/>
        <v>0</v>
      </c>
      <c r="AH229" s="241">
        <f t="shared" si="98"/>
        <v>0</v>
      </c>
      <c r="AI229" s="241">
        <f t="shared" si="107"/>
        <v>0</v>
      </c>
      <c r="AJ229" s="241">
        <f t="shared" si="108"/>
        <v>0</v>
      </c>
      <c r="AK229" s="241">
        <f t="shared" si="109"/>
        <v>0</v>
      </c>
      <c r="AL229" s="173">
        <f t="shared" si="99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39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94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95"/>
        <v>0</v>
      </c>
      <c r="AF230" s="241">
        <f t="shared" si="96"/>
        <v>0</v>
      </c>
      <c r="AG230" s="241">
        <f t="shared" si="97"/>
        <v>0</v>
      </c>
      <c r="AH230" s="241">
        <f t="shared" si="98"/>
        <v>0</v>
      </c>
      <c r="AI230" s="241">
        <f t="shared" si="107"/>
        <v>0</v>
      </c>
      <c r="AJ230" s="241">
        <f t="shared" si="108"/>
        <v>0</v>
      </c>
      <c r="AK230" s="241">
        <f t="shared" si="109"/>
        <v>0</v>
      </c>
      <c r="AL230" s="173">
        <f t="shared" si="99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39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94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95"/>
        <v>0</v>
      </c>
      <c r="AF231" s="241">
        <f t="shared" si="96"/>
        <v>0</v>
      </c>
      <c r="AG231" s="241">
        <f t="shared" si="97"/>
        <v>0</v>
      </c>
      <c r="AH231" s="241">
        <f t="shared" si="98"/>
        <v>0</v>
      </c>
      <c r="AI231" s="241">
        <f t="shared" si="107"/>
        <v>0</v>
      </c>
      <c r="AJ231" s="241">
        <f t="shared" si="108"/>
        <v>0</v>
      </c>
      <c r="AK231" s="241">
        <f t="shared" si="109"/>
        <v>0</v>
      </c>
      <c r="AL231" s="173">
        <f t="shared" si="99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39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94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95"/>
        <v>0</v>
      </c>
      <c r="AF232" s="241">
        <f t="shared" si="96"/>
        <v>0</v>
      </c>
      <c r="AG232" s="241">
        <f t="shared" si="97"/>
        <v>0</v>
      </c>
      <c r="AH232" s="241">
        <f t="shared" si="98"/>
        <v>0</v>
      </c>
      <c r="AI232" s="241">
        <f t="shared" si="107"/>
        <v>0</v>
      </c>
      <c r="AJ232" s="241">
        <f t="shared" si="108"/>
        <v>0</v>
      </c>
      <c r="AK232" s="241">
        <f t="shared" si="109"/>
        <v>0</v>
      </c>
      <c r="AL232" s="173">
        <f t="shared" si="99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39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94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95"/>
        <v>0</v>
      </c>
      <c r="AF233" s="241">
        <f t="shared" si="96"/>
        <v>0</v>
      </c>
      <c r="AG233" s="241">
        <f t="shared" si="97"/>
        <v>0</v>
      </c>
      <c r="AH233" s="241">
        <f t="shared" si="98"/>
        <v>0</v>
      </c>
      <c r="AI233" s="241">
        <f t="shared" si="107"/>
        <v>0</v>
      </c>
      <c r="AJ233" s="241">
        <f t="shared" si="108"/>
        <v>0</v>
      </c>
      <c r="AK233" s="241">
        <f t="shared" si="109"/>
        <v>0</v>
      </c>
      <c r="AL233" s="173">
        <f t="shared" si="99"/>
        <v>0</v>
      </c>
    </row>
    <row r="234" spans="1:38" ht="24" hidden="1" customHeight="1" outlineLevel="1">
      <c r="A234" s="166" t="s">
        <v>257</v>
      </c>
      <c r="B234" s="444" t="s">
        <v>325</v>
      </c>
      <c r="C234" s="33"/>
      <c r="D234" s="34"/>
      <c r="E234" s="34"/>
      <c r="F234" s="34"/>
      <c r="G234" s="239"/>
      <c r="H234" s="240"/>
      <c r="I234" s="240"/>
      <c r="J234" s="240"/>
      <c r="K234" s="240"/>
      <c r="L234" s="240"/>
      <c r="M234" s="240"/>
      <c r="N234" s="240"/>
      <c r="O234" s="240"/>
      <c r="P234" s="240"/>
      <c r="Q234" s="240"/>
      <c r="R234" s="240"/>
      <c r="S234" s="328">
        <f t="shared" si="94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0</v>
      </c>
      <c r="Y234" s="329">
        <f>SUM($G234:M234)</f>
        <v>0</v>
      </c>
      <c r="Z234" s="329">
        <f>SUM($G234:N234)</f>
        <v>0</v>
      </c>
      <c r="AA234" s="329">
        <f>SUM($G234:O234)</f>
        <v>0</v>
      </c>
      <c r="AB234" s="329">
        <f>SUM($G234:P234)</f>
        <v>0</v>
      </c>
      <c r="AC234" s="329">
        <f>SUM($G234:Q234)</f>
        <v>0</v>
      </c>
      <c r="AD234" s="330">
        <f>SUM($G234:R234)</f>
        <v>0</v>
      </c>
      <c r="AE234" s="241">
        <f t="shared" si="95"/>
        <v>0</v>
      </c>
      <c r="AF234" s="241">
        <f t="shared" si="96"/>
        <v>0</v>
      </c>
      <c r="AG234" s="241">
        <f t="shared" si="97"/>
        <v>0</v>
      </c>
      <c r="AH234" s="241">
        <f t="shared" si="98"/>
        <v>0</v>
      </c>
      <c r="AI234" s="241">
        <f t="shared" si="107"/>
        <v>0</v>
      </c>
      <c r="AJ234" s="241">
        <f t="shared" si="108"/>
        <v>0</v>
      </c>
      <c r="AK234" s="241">
        <f t="shared" si="109"/>
        <v>0</v>
      </c>
      <c r="AL234" s="173">
        <f t="shared" si="99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39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94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95"/>
        <v>0</v>
      </c>
      <c r="AF235" s="241">
        <f t="shared" si="96"/>
        <v>0</v>
      </c>
      <c r="AG235" s="241">
        <f t="shared" si="97"/>
        <v>0</v>
      </c>
      <c r="AH235" s="241">
        <f t="shared" si="98"/>
        <v>0</v>
      </c>
      <c r="AI235" s="241">
        <f t="shared" si="107"/>
        <v>0</v>
      </c>
      <c r="AJ235" s="241">
        <f t="shared" si="108"/>
        <v>0</v>
      </c>
      <c r="AK235" s="241">
        <f t="shared" si="109"/>
        <v>0</v>
      </c>
      <c r="AL235" s="173">
        <f t="shared" si="99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39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94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95"/>
        <v>0</v>
      </c>
      <c r="AF236" s="241">
        <f t="shared" si="96"/>
        <v>0</v>
      </c>
      <c r="AG236" s="241">
        <f t="shared" si="97"/>
        <v>0</v>
      </c>
      <c r="AH236" s="241">
        <f t="shared" si="98"/>
        <v>0</v>
      </c>
      <c r="AI236" s="241">
        <f t="shared" si="107"/>
        <v>0</v>
      </c>
      <c r="AJ236" s="241">
        <f t="shared" si="108"/>
        <v>0</v>
      </c>
      <c r="AK236" s="241">
        <f t="shared" si="109"/>
        <v>0</v>
      </c>
      <c r="AL236" s="173">
        <f t="shared" si="99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39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94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95"/>
        <v>0</v>
      </c>
      <c r="AF237" s="241">
        <f t="shared" si="96"/>
        <v>0</v>
      </c>
      <c r="AG237" s="241">
        <f t="shared" si="97"/>
        <v>0</v>
      </c>
      <c r="AH237" s="241">
        <f t="shared" si="98"/>
        <v>0</v>
      </c>
      <c r="AI237" s="241">
        <f t="shared" si="107"/>
        <v>0</v>
      </c>
      <c r="AJ237" s="241">
        <f t="shared" si="108"/>
        <v>0</v>
      </c>
      <c r="AK237" s="241">
        <f t="shared" si="109"/>
        <v>0</v>
      </c>
      <c r="AL237" s="173">
        <f t="shared" si="99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39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94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95"/>
        <v>0</v>
      </c>
      <c r="AF238" s="241">
        <f t="shared" si="96"/>
        <v>0</v>
      </c>
      <c r="AG238" s="241">
        <f t="shared" si="97"/>
        <v>0</v>
      </c>
      <c r="AH238" s="241">
        <f t="shared" si="98"/>
        <v>0</v>
      </c>
      <c r="AI238" s="241">
        <f t="shared" si="107"/>
        <v>0</v>
      </c>
      <c r="AJ238" s="241">
        <f t="shared" si="108"/>
        <v>0</v>
      </c>
      <c r="AK238" s="241">
        <f t="shared" si="109"/>
        <v>0</v>
      </c>
      <c r="AL238" s="173">
        <f t="shared" si="99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39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94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95"/>
        <v>0</v>
      </c>
      <c r="AF239" s="241">
        <f t="shared" si="96"/>
        <v>0</v>
      </c>
      <c r="AG239" s="241">
        <f t="shared" si="97"/>
        <v>0</v>
      </c>
      <c r="AH239" s="241">
        <f t="shared" si="98"/>
        <v>0</v>
      </c>
      <c r="AI239" s="241">
        <f t="shared" si="107"/>
        <v>0</v>
      </c>
      <c r="AJ239" s="241">
        <f t="shared" si="108"/>
        <v>0</v>
      </c>
      <c r="AK239" s="241">
        <f t="shared" si="109"/>
        <v>0</v>
      </c>
      <c r="AL239" s="173">
        <f t="shared" si="99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39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94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95"/>
        <v>0</v>
      </c>
      <c r="AF240" s="241">
        <f t="shared" si="96"/>
        <v>0</v>
      </c>
      <c r="AG240" s="241">
        <f t="shared" si="97"/>
        <v>0</v>
      </c>
      <c r="AH240" s="241">
        <f t="shared" si="98"/>
        <v>0</v>
      </c>
      <c r="AI240" s="241">
        <f t="shared" si="107"/>
        <v>0</v>
      </c>
      <c r="AJ240" s="241">
        <f t="shared" si="108"/>
        <v>0</v>
      </c>
      <c r="AK240" s="241">
        <f t="shared" si="109"/>
        <v>0</v>
      </c>
      <c r="AL240" s="173">
        <f t="shared" si="99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39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94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95"/>
        <v>0</v>
      </c>
      <c r="AF241" s="241">
        <f t="shared" si="96"/>
        <v>0</v>
      </c>
      <c r="AG241" s="241">
        <f t="shared" si="97"/>
        <v>0</v>
      </c>
      <c r="AH241" s="241">
        <f t="shared" si="98"/>
        <v>0</v>
      </c>
      <c r="AI241" s="241">
        <f t="shared" si="107"/>
        <v>0</v>
      </c>
      <c r="AJ241" s="241">
        <f t="shared" si="108"/>
        <v>0</v>
      </c>
      <c r="AK241" s="241">
        <f t="shared" si="109"/>
        <v>0</v>
      </c>
      <c r="AL241" s="173">
        <f t="shared" si="99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39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94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95"/>
        <v>0</v>
      </c>
      <c r="AF242" s="241">
        <f t="shared" si="96"/>
        <v>0</v>
      </c>
      <c r="AG242" s="241">
        <f t="shared" si="97"/>
        <v>0</v>
      </c>
      <c r="AH242" s="241">
        <f t="shared" si="98"/>
        <v>0</v>
      </c>
      <c r="AI242" s="241">
        <f t="shared" si="107"/>
        <v>0</v>
      </c>
      <c r="AJ242" s="241">
        <f t="shared" si="108"/>
        <v>0</v>
      </c>
      <c r="AK242" s="241">
        <f t="shared" si="109"/>
        <v>0</v>
      </c>
      <c r="AL242" s="173">
        <f t="shared" si="99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39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94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95"/>
        <v>0</v>
      </c>
      <c r="AF243" s="241">
        <f t="shared" si="96"/>
        <v>0</v>
      </c>
      <c r="AG243" s="241">
        <f t="shared" si="97"/>
        <v>0</v>
      </c>
      <c r="AH243" s="241">
        <f t="shared" si="98"/>
        <v>0</v>
      </c>
      <c r="AI243" s="241">
        <f t="shared" si="107"/>
        <v>0</v>
      </c>
      <c r="AJ243" s="241">
        <f t="shared" si="108"/>
        <v>0</v>
      </c>
      <c r="AK243" s="241">
        <f t="shared" si="109"/>
        <v>0</v>
      </c>
      <c r="AL243" s="173">
        <f t="shared" si="99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39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94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95"/>
        <v>0</v>
      </c>
      <c r="AF244" s="241">
        <f t="shared" si="96"/>
        <v>0</v>
      </c>
      <c r="AG244" s="241">
        <f t="shared" si="97"/>
        <v>0</v>
      </c>
      <c r="AH244" s="241">
        <f t="shared" si="98"/>
        <v>0</v>
      </c>
      <c r="AI244" s="241">
        <f t="shared" si="107"/>
        <v>0</v>
      </c>
      <c r="AJ244" s="241">
        <f t="shared" si="108"/>
        <v>0</v>
      </c>
      <c r="AK244" s="241">
        <f t="shared" si="109"/>
        <v>0</v>
      </c>
      <c r="AL244" s="173">
        <f t="shared" si="99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39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94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95"/>
        <v>0</v>
      </c>
      <c r="AF245" s="241">
        <f t="shared" si="96"/>
        <v>0</v>
      </c>
      <c r="AG245" s="241">
        <f t="shared" si="97"/>
        <v>0</v>
      </c>
      <c r="AH245" s="241">
        <f t="shared" si="98"/>
        <v>0</v>
      </c>
      <c r="AI245" s="241">
        <f t="shared" si="107"/>
        <v>0</v>
      </c>
      <c r="AJ245" s="241">
        <f t="shared" si="108"/>
        <v>0</v>
      </c>
      <c r="AK245" s="241">
        <f t="shared" si="109"/>
        <v>0</v>
      </c>
      <c r="AL245" s="173">
        <f t="shared" si="99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39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94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95"/>
        <v>0</v>
      </c>
      <c r="AF246" s="241">
        <f t="shared" si="96"/>
        <v>0</v>
      </c>
      <c r="AG246" s="241">
        <f t="shared" si="97"/>
        <v>0</v>
      </c>
      <c r="AH246" s="241">
        <f t="shared" si="98"/>
        <v>0</v>
      </c>
      <c r="AI246" s="241">
        <f t="shared" si="107"/>
        <v>0</v>
      </c>
      <c r="AJ246" s="241">
        <f t="shared" si="108"/>
        <v>0</v>
      </c>
      <c r="AK246" s="241">
        <f t="shared" si="109"/>
        <v>0</v>
      </c>
      <c r="AL246" s="173">
        <f t="shared" si="99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39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94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95"/>
        <v>0</v>
      </c>
      <c r="AF247" s="241">
        <f t="shared" si="96"/>
        <v>0</v>
      </c>
      <c r="AG247" s="241">
        <f t="shared" si="97"/>
        <v>0</v>
      </c>
      <c r="AH247" s="241">
        <f t="shared" si="98"/>
        <v>0</v>
      </c>
      <c r="AI247" s="241">
        <f t="shared" si="107"/>
        <v>0</v>
      </c>
      <c r="AJ247" s="241">
        <f t="shared" si="108"/>
        <v>0</v>
      </c>
      <c r="AK247" s="241">
        <f t="shared" si="109"/>
        <v>0</v>
      </c>
      <c r="AL247" s="173">
        <f t="shared" si="99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39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94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95"/>
        <v>0</v>
      </c>
      <c r="AF248" s="241">
        <f t="shared" si="96"/>
        <v>0</v>
      </c>
      <c r="AG248" s="241">
        <f t="shared" si="97"/>
        <v>0</v>
      </c>
      <c r="AH248" s="241">
        <f t="shared" si="98"/>
        <v>0</v>
      </c>
      <c r="AI248" s="241">
        <f t="shared" si="107"/>
        <v>0</v>
      </c>
      <c r="AJ248" s="241">
        <f t="shared" si="108"/>
        <v>0</v>
      </c>
      <c r="AK248" s="241">
        <f t="shared" si="109"/>
        <v>0</v>
      </c>
      <c r="AL248" s="173">
        <f t="shared" si="99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333">
        <f>SUM(G218:G248)</f>
        <v>0</v>
      </c>
      <c r="H249" s="337">
        <f t="shared" ref="H249:R249" si="110">SUM(H218:H248)</f>
        <v>0</v>
      </c>
      <c r="I249" s="337">
        <f t="shared" si="110"/>
        <v>0</v>
      </c>
      <c r="J249" s="337">
        <f t="shared" si="110"/>
        <v>0</v>
      </c>
      <c r="K249" s="337">
        <f t="shared" si="110"/>
        <v>0</v>
      </c>
      <c r="L249" s="337">
        <f t="shared" si="110"/>
        <v>0</v>
      </c>
      <c r="M249" s="337">
        <f t="shared" si="110"/>
        <v>0</v>
      </c>
      <c r="N249" s="337">
        <f t="shared" si="110"/>
        <v>0</v>
      </c>
      <c r="O249" s="337">
        <f t="shared" si="110"/>
        <v>0</v>
      </c>
      <c r="P249" s="337">
        <f t="shared" si="110"/>
        <v>0</v>
      </c>
      <c r="Q249" s="337">
        <f t="shared" si="110"/>
        <v>0</v>
      </c>
      <c r="R249" s="337">
        <f t="shared" si="110"/>
        <v>0</v>
      </c>
      <c r="S249" s="334">
        <f t="shared" si="94"/>
        <v>0</v>
      </c>
      <c r="T249" s="335">
        <f>SUM($G249:H249)</f>
        <v>0</v>
      </c>
      <c r="U249" s="335">
        <f>SUM($G249:I249)</f>
        <v>0</v>
      </c>
      <c r="V249" s="335">
        <f>SUM($G249:J249)</f>
        <v>0</v>
      </c>
      <c r="W249" s="335">
        <f>SUM($G249:K249)</f>
        <v>0</v>
      </c>
      <c r="X249" s="335">
        <f>SUM($G249:L249)</f>
        <v>0</v>
      </c>
      <c r="Y249" s="335">
        <f>SUM($G249:M249)</f>
        <v>0</v>
      </c>
      <c r="Z249" s="335">
        <f>SUM($G249:N249)</f>
        <v>0</v>
      </c>
      <c r="AA249" s="335">
        <f>SUM($G249:O249)</f>
        <v>0</v>
      </c>
      <c r="AB249" s="335">
        <f>SUM($G249:P249)</f>
        <v>0</v>
      </c>
      <c r="AC249" s="335">
        <f>SUM($G249:Q249)</f>
        <v>0</v>
      </c>
      <c r="AD249" s="336">
        <f>SUM($G249:R249)</f>
        <v>0</v>
      </c>
      <c r="AE249" s="260">
        <f t="shared" si="95"/>
        <v>0</v>
      </c>
      <c r="AF249" s="260">
        <f t="shared" si="96"/>
        <v>0</v>
      </c>
      <c r="AG249" s="260">
        <f t="shared" si="97"/>
        <v>0</v>
      </c>
      <c r="AH249" s="260">
        <f t="shared" si="98"/>
        <v>0</v>
      </c>
      <c r="AI249" s="260">
        <f t="shared" si="107"/>
        <v>0</v>
      </c>
      <c r="AJ249" s="260">
        <f t="shared" si="108"/>
        <v>0</v>
      </c>
      <c r="AK249" s="260">
        <f t="shared" si="109"/>
        <v>0</v>
      </c>
      <c r="AL249" s="173">
        <f t="shared" si="99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3">
        <f>G217-G249</f>
        <v>-1014.6419000000001</v>
      </c>
      <c r="H250" s="337">
        <f t="shared" ref="H250:R250" si="111">H217-H249</f>
        <v>-920.01467999999988</v>
      </c>
      <c r="I250" s="337">
        <f t="shared" si="111"/>
        <v>-1020.8879599999999</v>
      </c>
      <c r="J250" s="337">
        <f t="shared" si="111"/>
        <v>-987.16480999999999</v>
      </c>
      <c r="K250" s="337">
        <f t="shared" si="111"/>
        <v>-1022.11316</v>
      </c>
      <c r="L250" s="337">
        <f t="shared" si="111"/>
        <v>-1016.5950399999999</v>
      </c>
      <c r="M250" s="337">
        <f t="shared" si="111"/>
        <v>-1024.1604200000002</v>
      </c>
      <c r="N250" s="337">
        <f t="shared" si="111"/>
        <v>-1277.5608999999999</v>
      </c>
      <c r="O250" s="337">
        <f t="shared" si="111"/>
        <v>-1225.1426800000002</v>
      </c>
      <c r="P250" s="337">
        <f t="shared" si="111"/>
        <v>-1191.48038</v>
      </c>
      <c r="Q250" s="337">
        <f t="shared" si="111"/>
        <v>-1133.7736100000002</v>
      </c>
      <c r="R250" s="337">
        <f t="shared" si="111"/>
        <v>-1254.2987000000001</v>
      </c>
      <c r="S250" s="334">
        <f t="shared" si="94"/>
        <v>-1014.6419000000001</v>
      </c>
      <c r="T250" s="335">
        <f>SUM($G250:H250)</f>
        <v>-1934.6565799999998</v>
      </c>
      <c r="U250" s="335">
        <f>SUM($G250:I250)</f>
        <v>-2955.5445399999999</v>
      </c>
      <c r="V250" s="335">
        <f>SUM($G250:J250)</f>
        <v>-3942.7093500000001</v>
      </c>
      <c r="W250" s="335">
        <f>SUM($G250:K250)</f>
        <v>-4964.82251</v>
      </c>
      <c r="X250" s="335">
        <f>SUM($G250:L250)</f>
        <v>-5981.4175500000001</v>
      </c>
      <c r="Y250" s="335">
        <f>SUM($G250:M250)</f>
        <v>-7005.5779700000003</v>
      </c>
      <c r="Z250" s="335">
        <f>SUM($G250:N250)</f>
        <v>-8283.1388700000007</v>
      </c>
      <c r="AA250" s="335">
        <f>SUM($G250:O250)</f>
        <v>-9508.2815500000015</v>
      </c>
      <c r="AB250" s="335">
        <f>SUM($G250:P250)</f>
        <v>-10699.761930000001</v>
      </c>
      <c r="AC250" s="335">
        <f>SUM($G250:Q250)</f>
        <v>-11833.535540000001</v>
      </c>
      <c r="AD250" s="336">
        <f>SUM($G250:R250)</f>
        <v>-13087.83424</v>
      </c>
      <c r="AE250" s="260">
        <f t="shared" si="95"/>
        <v>-2955.5445399999999</v>
      </c>
      <c r="AF250" s="260">
        <f t="shared" si="96"/>
        <v>-3025.8730100000002</v>
      </c>
      <c r="AG250" s="260">
        <f t="shared" si="97"/>
        <v>-3526.8640000000014</v>
      </c>
      <c r="AH250" s="260">
        <f t="shared" si="98"/>
        <v>-3579.5526899999986</v>
      </c>
      <c r="AI250" s="260">
        <f t="shared" si="107"/>
        <v>-5981.4175500000001</v>
      </c>
      <c r="AJ250" s="260">
        <f t="shared" si="108"/>
        <v>-7106.41669</v>
      </c>
      <c r="AK250" s="260">
        <f t="shared" si="109"/>
        <v>-13087.83424</v>
      </c>
      <c r="AL250" s="173">
        <f t="shared" si="99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39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94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95"/>
        <v>0</v>
      </c>
      <c r="AF251" s="241">
        <f t="shared" si="96"/>
        <v>0</v>
      </c>
      <c r="AG251" s="241">
        <f t="shared" si="97"/>
        <v>0</v>
      </c>
      <c r="AH251" s="241">
        <f t="shared" si="98"/>
        <v>0</v>
      </c>
      <c r="AI251" s="241">
        <f t="shared" si="107"/>
        <v>0</v>
      </c>
      <c r="AJ251" s="241">
        <f t="shared" si="108"/>
        <v>0</v>
      </c>
      <c r="AK251" s="241">
        <f t="shared" si="109"/>
        <v>0</v>
      </c>
      <c r="AL251" s="173">
        <f t="shared" si="99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39">
        <f>G155*(1-$R$1)</f>
        <v>0</v>
      </c>
      <c r="H252" s="240">
        <f t="shared" ref="H252:R252" si="112">H155*(1-$R$1)</f>
        <v>0</v>
      </c>
      <c r="I252" s="240">
        <f t="shared" si="112"/>
        <v>0</v>
      </c>
      <c r="J252" s="240">
        <f t="shared" si="112"/>
        <v>0</v>
      </c>
      <c r="K252" s="240">
        <f t="shared" si="112"/>
        <v>0</v>
      </c>
      <c r="L252" s="240">
        <f t="shared" si="112"/>
        <v>0</v>
      </c>
      <c r="M252" s="240">
        <f t="shared" si="112"/>
        <v>0</v>
      </c>
      <c r="N252" s="240">
        <f t="shared" si="112"/>
        <v>0</v>
      </c>
      <c r="O252" s="240">
        <f t="shared" si="112"/>
        <v>0</v>
      </c>
      <c r="P252" s="240">
        <f t="shared" si="112"/>
        <v>0</v>
      </c>
      <c r="Q252" s="240">
        <f t="shared" si="112"/>
        <v>0</v>
      </c>
      <c r="R252" s="240">
        <f t="shared" si="112"/>
        <v>0</v>
      </c>
      <c r="S252" s="328">
        <f t="shared" si="94"/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si="95"/>
        <v>0</v>
      </c>
      <c r="AF252" s="241">
        <f t="shared" si="96"/>
        <v>0</v>
      </c>
      <c r="AG252" s="241">
        <f t="shared" si="97"/>
        <v>0</v>
      </c>
      <c r="AH252" s="241">
        <f t="shared" si="98"/>
        <v>0</v>
      </c>
      <c r="AI252" s="241">
        <f t="shared" si="107"/>
        <v>0</v>
      </c>
      <c r="AJ252" s="241">
        <f t="shared" si="108"/>
        <v>0</v>
      </c>
      <c r="AK252" s="241">
        <f t="shared" si="109"/>
        <v>0</v>
      </c>
      <c r="AL252" s="173">
        <f t="shared" si="99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239">
        <f>G222</f>
        <v>0</v>
      </c>
      <c r="H253" s="240">
        <f t="shared" ref="H253:R253" si="113">H222</f>
        <v>0</v>
      </c>
      <c r="I253" s="240">
        <f t="shared" si="113"/>
        <v>0</v>
      </c>
      <c r="J253" s="240">
        <f t="shared" si="113"/>
        <v>0</v>
      </c>
      <c r="K253" s="240">
        <f t="shared" si="113"/>
        <v>0</v>
      </c>
      <c r="L253" s="240">
        <f t="shared" si="113"/>
        <v>0</v>
      </c>
      <c r="M253" s="240">
        <f t="shared" si="113"/>
        <v>0</v>
      </c>
      <c r="N253" s="240">
        <f t="shared" si="113"/>
        <v>0</v>
      </c>
      <c r="O253" s="240">
        <f t="shared" si="113"/>
        <v>0</v>
      </c>
      <c r="P253" s="240">
        <f t="shared" si="113"/>
        <v>0</v>
      </c>
      <c r="Q253" s="240">
        <f t="shared" si="113"/>
        <v>0</v>
      </c>
      <c r="R253" s="240">
        <f t="shared" si="113"/>
        <v>0</v>
      </c>
      <c r="S253" s="328">
        <f t="shared" si="94"/>
        <v>0</v>
      </c>
      <c r="T253" s="329">
        <f>SUM($G253:H253)</f>
        <v>0</v>
      </c>
      <c r="U253" s="329">
        <f>SUM($G253:I253)</f>
        <v>0</v>
      </c>
      <c r="V253" s="329">
        <f>SUM($G253:J253)</f>
        <v>0</v>
      </c>
      <c r="W253" s="329">
        <f>SUM($G253:K253)</f>
        <v>0</v>
      </c>
      <c r="X253" s="329">
        <f>SUM($G253:L253)</f>
        <v>0</v>
      </c>
      <c r="Y253" s="329">
        <f>SUM($G253:M253)</f>
        <v>0</v>
      </c>
      <c r="Z253" s="329">
        <f>SUM($G253:N253)</f>
        <v>0</v>
      </c>
      <c r="AA253" s="329">
        <f>SUM($G253:O253)</f>
        <v>0</v>
      </c>
      <c r="AB253" s="329">
        <f>SUM($G253:P253)</f>
        <v>0</v>
      </c>
      <c r="AC253" s="329">
        <f>SUM($G253:Q253)</f>
        <v>0</v>
      </c>
      <c r="AD253" s="330">
        <f>SUM($G253:R253)</f>
        <v>0</v>
      </c>
      <c r="AE253" s="241">
        <f t="shared" si="95"/>
        <v>0</v>
      </c>
      <c r="AF253" s="241">
        <f t="shared" si="96"/>
        <v>0</v>
      </c>
      <c r="AG253" s="241">
        <f t="shared" si="97"/>
        <v>0</v>
      </c>
      <c r="AH253" s="241">
        <f t="shared" si="98"/>
        <v>0</v>
      </c>
      <c r="AI253" s="241">
        <f t="shared" si="107"/>
        <v>0</v>
      </c>
      <c r="AJ253" s="241">
        <f t="shared" si="108"/>
        <v>0</v>
      </c>
      <c r="AK253" s="241">
        <f t="shared" si="109"/>
        <v>0</v>
      </c>
      <c r="AL253" s="173">
        <f t="shared" si="99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39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94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95"/>
        <v>0</v>
      </c>
      <c r="AF254" s="241">
        <f t="shared" si="96"/>
        <v>0</v>
      </c>
      <c r="AG254" s="241">
        <f t="shared" si="97"/>
        <v>0</v>
      </c>
      <c r="AH254" s="241">
        <f t="shared" si="98"/>
        <v>0</v>
      </c>
      <c r="AI254" s="241">
        <f t="shared" si="107"/>
        <v>0</v>
      </c>
      <c r="AJ254" s="241">
        <f t="shared" si="108"/>
        <v>0</v>
      </c>
      <c r="AK254" s="241">
        <f t="shared" si="109"/>
        <v>0</v>
      </c>
      <c r="AL254" s="173">
        <f t="shared" si="99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39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94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95"/>
        <v>0</v>
      </c>
      <c r="AF255" s="241">
        <f t="shared" si="96"/>
        <v>0</v>
      </c>
      <c r="AG255" s="241">
        <f t="shared" si="97"/>
        <v>0</v>
      </c>
      <c r="AH255" s="241">
        <f t="shared" si="98"/>
        <v>0</v>
      </c>
      <c r="AI255" s="241">
        <f t="shared" si="107"/>
        <v>0</v>
      </c>
      <c r="AJ255" s="241">
        <f t="shared" si="108"/>
        <v>0</v>
      </c>
      <c r="AK255" s="241">
        <f t="shared" si="109"/>
        <v>0</v>
      </c>
      <c r="AL255" s="173">
        <f t="shared" ref="AL255:AL259" si="114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39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94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95"/>
        <v>0</v>
      </c>
      <c r="AF256" s="241">
        <f t="shared" si="96"/>
        <v>0</v>
      </c>
      <c r="AG256" s="241">
        <f t="shared" si="97"/>
        <v>0</v>
      </c>
      <c r="AH256" s="241">
        <f t="shared" si="98"/>
        <v>0</v>
      </c>
      <c r="AI256" s="241">
        <f t="shared" si="107"/>
        <v>0</v>
      </c>
      <c r="AJ256" s="241">
        <f t="shared" si="108"/>
        <v>0</v>
      </c>
      <c r="AK256" s="241">
        <f t="shared" si="109"/>
        <v>0</v>
      </c>
      <c r="AL256" s="173">
        <f t="shared" si="114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39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94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95"/>
        <v>0</v>
      </c>
      <c r="AF257" s="241">
        <f t="shared" si="96"/>
        <v>0</v>
      </c>
      <c r="AG257" s="241">
        <f t="shared" si="97"/>
        <v>0</v>
      </c>
      <c r="AH257" s="241">
        <f t="shared" si="98"/>
        <v>0</v>
      </c>
      <c r="AI257" s="241">
        <f t="shared" si="107"/>
        <v>0</v>
      </c>
      <c r="AJ257" s="241">
        <f t="shared" si="108"/>
        <v>0</v>
      </c>
      <c r="AK257" s="241">
        <f t="shared" si="109"/>
        <v>0</v>
      </c>
      <c r="AL257" s="173">
        <f t="shared" si="114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39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94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95"/>
        <v>0</v>
      </c>
      <c r="AF258" s="241">
        <f t="shared" si="96"/>
        <v>0</v>
      </c>
      <c r="AG258" s="241">
        <f t="shared" si="97"/>
        <v>0</v>
      </c>
      <c r="AH258" s="241">
        <f t="shared" si="98"/>
        <v>0</v>
      </c>
      <c r="AI258" s="241">
        <f t="shared" si="107"/>
        <v>0</v>
      </c>
      <c r="AJ258" s="241">
        <f t="shared" si="108"/>
        <v>0</v>
      </c>
      <c r="AK258" s="241">
        <f t="shared" si="109"/>
        <v>0</v>
      </c>
      <c r="AL258" s="173">
        <f t="shared" si="114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39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94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95"/>
        <v>0</v>
      </c>
      <c r="AF259" s="241">
        <f t="shared" si="96"/>
        <v>0</v>
      </c>
      <c r="AG259" s="241">
        <f t="shared" si="97"/>
        <v>0</v>
      </c>
      <c r="AH259" s="241">
        <f t="shared" si="98"/>
        <v>0</v>
      </c>
      <c r="AI259" s="241">
        <f t="shared" si="107"/>
        <v>0</v>
      </c>
      <c r="AJ259" s="241">
        <f t="shared" si="108"/>
        <v>0</v>
      </c>
      <c r="AK259" s="241">
        <f t="shared" si="109"/>
        <v>0</v>
      </c>
      <c r="AL259" s="173">
        <f t="shared" si="114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39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94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95"/>
        <v>0</v>
      </c>
      <c r="AF260" s="241">
        <f t="shared" si="96"/>
        <v>0</v>
      </c>
      <c r="AG260" s="241">
        <f t="shared" si="97"/>
        <v>0</v>
      </c>
      <c r="AH260" s="241">
        <f t="shared" si="98"/>
        <v>0</v>
      </c>
      <c r="AI260" s="241">
        <f t="shared" si="107"/>
        <v>0</v>
      </c>
      <c r="AJ260" s="241">
        <f t="shared" si="108"/>
        <v>0</v>
      </c>
      <c r="AK260" s="241">
        <f t="shared" si="109"/>
        <v>0</v>
      </c>
      <c r="AL260" s="173">
        <f t="shared" si="99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39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94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95"/>
        <v>0</v>
      </c>
      <c r="AF261" s="241">
        <f t="shared" si="96"/>
        <v>0</v>
      </c>
      <c r="AG261" s="241">
        <f t="shared" si="97"/>
        <v>0</v>
      </c>
      <c r="AH261" s="241">
        <f t="shared" si="98"/>
        <v>0</v>
      </c>
      <c r="AI261" s="241">
        <f t="shared" si="107"/>
        <v>0</v>
      </c>
      <c r="AJ261" s="241">
        <f t="shared" si="108"/>
        <v>0</v>
      </c>
      <c r="AK261" s="241">
        <f t="shared" si="109"/>
        <v>0</v>
      </c>
      <c r="AL261" s="173">
        <f t="shared" si="99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39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94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95"/>
        <v>0</v>
      </c>
      <c r="AF262" s="241">
        <f t="shared" si="96"/>
        <v>0</v>
      </c>
      <c r="AG262" s="241">
        <f t="shared" si="97"/>
        <v>0</v>
      </c>
      <c r="AH262" s="241">
        <f t="shared" si="98"/>
        <v>0</v>
      </c>
      <c r="AI262" s="241">
        <f t="shared" si="107"/>
        <v>0</v>
      </c>
      <c r="AJ262" s="241">
        <f t="shared" si="108"/>
        <v>0</v>
      </c>
      <c r="AK262" s="241">
        <f t="shared" si="109"/>
        <v>0</v>
      </c>
      <c r="AL262" s="173">
        <f t="shared" si="99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39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ref="S263:S328" si="115">G263</f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ref="AE263:AE328" si="116">U263</f>
        <v>0</v>
      </c>
      <c r="AF263" s="241">
        <f t="shared" ref="AF263:AF328" si="117">X263-AE263</f>
        <v>0</v>
      </c>
      <c r="AG263" s="241">
        <f t="shared" ref="AG263:AG328" si="118">AA263-AF263-AE263</f>
        <v>0</v>
      </c>
      <c r="AH263" s="241">
        <f t="shared" ref="AH263:AH328" si="119">AD263-AG263-AF263-AE263</f>
        <v>0</v>
      </c>
      <c r="AI263" s="241">
        <f t="shared" si="107"/>
        <v>0</v>
      </c>
      <c r="AJ263" s="241">
        <f t="shared" si="108"/>
        <v>0</v>
      </c>
      <c r="AK263" s="241">
        <f t="shared" si="109"/>
        <v>0</v>
      </c>
      <c r="AL263" s="173">
        <f t="shared" si="99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39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15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16"/>
        <v>0</v>
      </c>
      <c r="AF264" s="241">
        <f t="shared" si="117"/>
        <v>0</v>
      </c>
      <c r="AG264" s="241">
        <f t="shared" si="118"/>
        <v>0</v>
      </c>
      <c r="AH264" s="241">
        <f t="shared" si="119"/>
        <v>0</v>
      </c>
      <c r="AI264" s="241">
        <f t="shared" si="107"/>
        <v>0</v>
      </c>
      <c r="AJ264" s="241">
        <f t="shared" si="108"/>
        <v>0</v>
      </c>
      <c r="AK264" s="241">
        <f t="shared" si="109"/>
        <v>0</v>
      </c>
      <c r="AL264" s="173">
        <f t="shared" si="99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39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15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16"/>
        <v>0</v>
      </c>
      <c r="AF265" s="241">
        <f t="shared" si="117"/>
        <v>0</v>
      </c>
      <c r="AG265" s="241">
        <f t="shared" si="118"/>
        <v>0</v>
      </c>
      <c r="AH265" s="241">
        <f t="shared" si="119"/>
        <v>0</v>
      </c>
      <c r="AI265" s="241">
        <f t="shared" si="107"/>
        <v>0</v>
      </c>
      <c r="AJ265" s="241">
        <f t="shared" si="108"/>
        <v>0</v>
      </c>
      <c r="AK265" s="241">
        <f t="shared" si="109"/>
        <v>0</v>
      </c>
      <c r="AL265" s="173">
        <f t="shared" si="99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39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15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16"/>
        <v>0</v>
      </c>
      <c r="AF266" s="241">
        <f t="shared" si="117"/>
        <v>0</v>
      </c>
      <c r="AG266" s="241">
        <f t="shared" si="118"/>
        <v>0</v>
      </c>
      <c r="AH266" s="241">
        <f t="shared" si="119"/>
        <v>0</v>
      </c>
      <c r="AI266" s="241">
        <f t="shared" si="107"/>
        <v>0</v>
      </c>
      <c r="AJ266" s="241">
        <f t="shared" si="108"/>
        <v>0</v>
      </c>
      <c r="AK266" s="241">
        <f t="shared" si="109"/>
        <v>0</v>
      </c>
      <c r="AL266" s="173">
        <f t="shared" si="99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39">
        <f>G166</f>
        <v>0</v>
      </c>
      <c r="H267" s="240">
        <f t="shared" ref="H267:R267" si="120">H166</f>
        <v>0</v>
      </c>
      <c r="I267" s="240">
        <f t="shared" si="120"/>
        <v>0</v>
      </c>
      <c r="J267" s="240">
        <f t="shared" si="120"/>
        <v>0</v>
      </c>
      <c r="K267" s="240">
        <f t="shared" si="120"/>
        <v>0</v>
      </c>
      <c r="L267" s="240">
        <f t="shared" si="120"/>
        <v>0</v>
      </c>
      <c r="M267" s="240">
        <f t="shared" si="120"/>
        <v>0</v>
      </c>
      <c r="N267" s="240">
        <f t="shared" si="120"/>
        <v>0</v>
      </c>
      <c r="O267" s="240">
        <f t="shared" si="120"/>
        <v>0</v>
      </c>
      <c r="P267" s="240">
        <f t="shared" si="120"/>
        <v>0</v>
      </c>
      <c r="Q267" s="240">
        <f t="shared" si="120"/>
        <v>0</v>
      </c>
      <c r="R267" s="240">
        <f t="shared" si="120"/>
        <v>0</v>
      </c>
      <c r="S267" s="328">
        <f t="shared" si="115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16"/>
        <v>0</v>
      </c>
      <c r="AF267" s="241">
        <f t="shared" si="117"/>
        <v>0</v>
      </c>
      <c r="AG267" s="241">
        <f t="shared" si="118"/>
        <v>0</v>
      </c>
      <c r="AH267" s="241">
        <f t="shared" si="119"/>
        <v>0</v>
      </c>
      <c r="AI267" s="241">
        <f t="shared" si="107"/>
        <v>0</v>
      </c>
      <c r="AJ267" s="241">
        <f t="shared" si="108"/>
        <v>0</v>
      </c>
      <c r="AK267" s="241">
        <f t="shared" si="109"/>
        <v>0</v>
      </c>
      <c r="AL267" s="173">
        <f t="shared" ref="AL267:AL328" si="121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39">
        <f>G228</f>
        <v>0</v>
      </c>
      <c r="H268" s="240">
        <f t="shared" ref="H268:R268" si="122">H228</f>
        <v>0</v>
      </c>
      <c r="I268" s="240">
        <f t="shared" si="122"/>
        <v>0</v>
      </c>
      <c r="J268" s="240">
        <f t="shared" si="122"/>
        <v>0</v>
      </c>
      <c r="K268" s="240">
        <f t="shared" si="122"/>
        <v>0</v>
      </c>
      <c r="L268" s="240">
        <f t="shared" si="122"/>
        <v>0</v>
      </c>
      <c r="M268" s="240">
        <f t="shared" si="122"/>
        <v>0</v>
      </c>
      <c r="N268" s="240">
        <f t="shared" si="122"/>
        <v>0</v>
      </c>
      <c r="O268" s="240">
        <f t="shared" si="122"/>
        <v>0</v>
      </c>
      <c r="P268" s="240">
        <f t="shared" si="122"/>
        <v>0</v>
      </c>
      <c r="Q268" s="240">
        <f t="shared" si="122"/>
        <v>0</v>
      </c>
      <c r="R268" s="240">
        <f t="shared" si="122"/>
        <v>0</v>
      </c>
      <c r="S268" s="328">
        <f t="shared" si="115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16"/>
        <v>0</v>
      </c>
      <c r="AF268" s="241">
        <f t="shared" si="117"/>
        <v>0</v>
      </c>
      <c r="AG268" s="241">
        <f t="shared" si="118"/>
        <v>0</v>
      </c>
      <c r="AH268" s="241">
        <f t="shared" si="119"/>
        <v>0</v>
      </c>
      <c r="AI268" s="241">
        <f t="shared" si="107"/>
        <v>0</v>
      </c>
      <c r="AJ268" s="241">
        <f t="shared" si="108"/>
        <v>0</v>
      </c>
      <c r="AK268" s="241">
        <f t="shared" si="109"/>
        <v>0</v>
      </c>
      <c r="AL268" s="173">
        <f t="shared" si="121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39">
        <f>G224</f>
        <v>0</v>
      </c>
      <c r="H269" s="240">
        <f t="shared" ref="H269:R269" si="123">H224</f>
        <v>0</v>
      </c>
      <c r="I269" s="240">
        <f t="shared" si="123"/>
        <v>0</v>
      </c>
      <c r="J269" s="240">
        <f t="shared" si="123"/>
        <v>0</v>
      </c>
      <c r="K269" s="240">
        <f t="shared" si="123"/>
        <v>0</v>
      </c>
      <c r="L269" s="240">
        <f t="shared" si="123"/>
        <v>0</v>
      </c>
      <c r="M269" s="240">
        <f t="shared" si="123"/>
        <v>0</v>
      </c>
      <c r="N269" s="240">
        <f t="shared" si="123"/>
        <v>0</v>
      </c>
      <c r="O269" s="240">
        <f t="shared" si="123"/>
        <v>0</v>
      </c>
      <c r="P269" s="240">
        <f t="shared" si="123"/>
        <v>0</v>
      </c>
      <c r="Q269" s="240">
        <f t="shared" si="123"/>
        <v>0</v>
      </c>
      <c r="R269" s="240">
        <f t="shared" si="123"/>
        <v>0</v>
      </c>
      <c r="S269" s="328">
        <f t="shared" si="115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0</v>
      </c>
      <c r="AC269" s="329">
        <f>SUM($G269:Q269)</f>
        <v>0</v>
      </c>
      <c r="AD269" s="330">
        <f>SUM($G269:R269)</f>
        <v>0</v>
      </c>
      <c r="AE269" s="241">
        <f t="shared" si="116"/>
        <v>0</v>
      </c>
      <c r="AF269" s="241">
        <f t="shared" si="117"/>
        <v>0</v>
      </c>
      <c r="AG269" s="241">
        <f t="shared" si="118"/>
        <v>0</v>
      </c>
      <c r="AH269" s="241">
        <f t="shared" si="119"/>
        <v>0</v>
      </c>
      <c r="AI269" s="241">
        <f t="shared" si="107"/>
        <v>0</v>
      </c>
      <c r="AJ269" s="241">
        <f t="shared" si="108"/>
        <v>0</v>
      </c>
      <c r="AK269" s="241">
        <f t="shared" si="109"/>
        <v>0</v>
      </c>
      <c r="AL269" s="173">
        <f t="shared" si="121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39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15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16"/>
        <v>0</v>
      </c>
      <c r="AF270" s="241">
        <f t="shared" si="117"/>
        <v>0</v>
      </c>
      <c r="AG270" s="241">
        <f t="shared" si="118"/>
        <v>0</v>
      </c>
      <c r="AH270" s="241">
        <f t="shared" si="119"/>
        <v>0</v>
      </c>
      <c r="AI270" s="241">
        <f t="shared" si="107"/>
        <v>0</v>
      </c>
      <c r="AJ270" s="241">
        <f t="shared" si="108"/>
        <v>0</v>
      </c>
      <c r="AK270" s="241">
        <f t="shared" si="109"/>
        <v>0</v>
      </c>
      <c r="AL270" s="173">
        <f t="shared" ref="AL270:AL274" si="124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39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15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16"/>
        <v>0</v>
      </c>
      <c r="AF271" s="241">
        <f t="shared" si="117"/>
        <v>0</v>
      </c>
      <c r="AG271" s="241">
        <f t="shared" si="118"/>
        <v>0</v>
      </c>
      <c r="AH271" s="241">
        <f t="shared" si="119"/>
        <v>0</v>
      </c>
      <c r="AI271" s="241">
        <f t="shared" si="107"/>
        <v>0</v>
      </c>
      <c r="AJ271" s="241">
        <f t="shared" si="108"/>
        <v>0</v>
      </c>
      <c r="AK271" s="241">
        <f t="shared" si="109"/>
        <v>0</v>
      </c>
      <c r="AL271" s="173">
        <f t="shared" si="124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39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15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16"/>
        <v>0</v>
      </c>
      <c r="AF272" s="241">
        <f t="shared" si="117"/>
        <v>0</v>
      </c>
      <c r="AG272" s="241">
        <f t="shared" si="118"/>
        <v>0</v>
      </c>
      <c r="AH272" s="241">
        <f t="shared" si="119"/>
        <v>0</v>
      </c>
      <c r="AI272" s="241">
        <f t="shared" si="107"/>
        <v>0</v>
      </c>
      <c r="AJ272" s="241">
        <f t="shared" si="108"/>
        <v>0</v>
      </c>
      <c r="AK272" s="241">
        <f t="shared" si="109"/>
        <v>0</v>
      </c>
      <c r="AL272" s="173">
        <f t="shared" si="124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39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15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16"/>
        <v>0</v>
      </c>
      <c r="AF273" s="241">
        <f t="shared" si="117"/>
        <v>0</v>
      </c>
      <c r="AG273" s="241">
        <f t="shared" si="118"/>
        <v>0</v>
      </c>
      <c r="AH273" s="241">
        <f t="shared" si="119"/>
        <v>0</v>
      </c>
      <c r="AI273" s="241">
        <f t="shared" si="107"/>
        <v>0</v>
      </c>
      <c r="AJ273" s="241">
        <f t="shared" si="108"/>
        <v>0</v>
      </c>
      <c r="AK273" s="241">
        <f t="shared" si="109"/>
        <v>0</v>
      </c>
      <c r="AL273" s="173">
        <f t="shared" si="124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39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15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16"/>
        <v>0</v>
      </c>
      <c r="AF274" s="241">
        <f t="shared" si="117"/>
        <v>0</v>
      </c>
      <c r="AG274" s="241">
        <f t="shared" si="118"/>
        <v>0</v>
      </c>
      <c r="AH274" s="241">
        <f t="shared" si="119"/>
        <v>0</v>
      </c>
      <c r="AI274" s="241">
        <f t="shared" si="107"/>
        <v>0</v>
      </c>
      <c r="AJ274" s="241">
        <f t="shared" si="108"/>
        <v>0</v>
      </c>
      <c r="AK274" s="241">
        <f t="shared" si="109"/>
        <v>0</v>
      </c>
      <c r="AL274" s="173">
        <f t="shared" si="124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39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15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16"/>
        <v>0</v>
      </c>
      <c r="AF275" s="241">
        <f t="shared" si="117"/>
        <v>0</v>
      </c>
      <c r="AG275" s="241">
        <f t="shared" si="118"/>
        <v>0</v>
      </c>
      <c r="AH275" s="241">
        <f t="shared" si="119"/>
        <v>0</v>
      </c>
      <c r="AI275" s="241">
        <f t="shared" si="107"/>
        <v>0</v>
      </c>
      <c r="AJ275" s="241">
        <f t="shared" si="108"/>
        <v>0</v>
      </c>
      <c r="AK275" s="241">
        <f t="shared" si="109"/>
        <v>0</v>
      </c>
      <c r="AL275" s="173">
        <f t="shared" si="121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39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15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16"/>
        <v>0</v>
      </c>
      <c r="AF276" s="241">
        <f t="shared" si="117"/>
        <v>0</v>
      </c>
      <c r="AG276" s="241">
        <f t="shared" si="118"/>
        <v>0</v>
      </c>
      <c r="AH276" s="241">
        <f t="shared" si="119"/>
        <v>0</v>
      </c>
      <c r="AI276" s="241">
        <f t="shared" si="107"/>
        <v>0</v>
      </c>
      <c r="AJ276" s="241">
        <f t="shared" si="108"/>
        <v>0</v>
      </c>
      <c r="AK276" s="241">
        <f t="shared" si="109"/>
        <v>0</v>
      </c>
      <c r="AL276" s="173">
        <f t="shared" si="121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39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15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16"/>
        <v>0</v>
      </c>
      <c r="AF277" s="241">
        <f t="shared" si="117"/>
        <v>0</v>
      </c>
      <c r="AG277" s="241">
        <f t="shared" si="118"/>
        <v>0</v>
      </c>
      <c r="AH277" s="241">
        <f t="shared" si="119"/>
        <v>0</v>
      </c>
      <c r="AI277" s="241">
        <f t="shared" si="107"/>
        <v>0</v>
      </c>
      <c r="AJ277" s="241">
        <f t="shared" si="108"/>
        <v>0</v>
      </c>
      <c r="AK277" s="241">
        <f t="shared" si="109"/>
        <v>0</v>
      </c>
      <c r="AL277" s="173">
        <f t="shared" si="121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39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15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16"/>
        <v>0</v>
      </c>
      <c r="AF278" s="241">
        <f t="shared" si="117"/>
        <v>0</v>
      </c>
      <c r="AG278" s="241">
        <f t="shared" si="118"/>
        <v>0</v>
      </c>
      <c r="AH278" s="241">
        <f t="shared" si="119"/>
        <v>0</v>
      </c>
      <c r="AI278" s="241">
        <f t="shared" si="107"/>
        <v>0</v>
      </c>
      <c r="AJ278" s="241">
        <f t="shared" si="108"/>
        <v>0</v>
      </c>
      <c r="AK278" s="241">
        <f t="shared" si="109"/>
        <v>0</v>
      </c>
      <c r="AL278" s="173">
        <f t="shared" si="121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39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15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16"/>
        <v>0</v>
      </c>
      <c r="AF279" s="241">
        <f t="shared" si="117"/>
        <v>0</v>
      </c>
      <c r="AG279" s="241">
        <f t="shared" si="118"/>
        <v>0</v>
      </c>
      <c r="AH279" s="241">
        <f t="shared" si="119"/>
        <v>0</v>
      </c>
      <c r="AI279" s="241">
        <f t="shared" si="107"/>
        <v>0</v>
      </c>
      <c r="AJ279" s="241">
        <f t="shared" si="108"/>
        <v>0</v>
      </c>
      <c r="AK279" s="241">
        <f t="shared" si="109"/>
        <v>0</v>
      </c>
      <c r="AL279" s="173">
        <f t="shared" si="121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39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15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16"/>
        <v>0</v>
      </c>
      <c r="AF280" s="241">
        <f t="shared" si="117"/>
        <v>0</v>
      </c>
      <c r="AG280" s="241">
        <f t="shared" si="118"/>
        <v>0</v>
      </c>
      <c r="AH280" s="241">
        <f t="shared" si="119"/>
        <v>0</v>
      </c>
      <c r="AI280" s="241">
        <f t="shared" si="107"/>
        <v>0</v>
      </c>
      <c r="AJ280" s="241">
        <f t="shared" si="108"/>
        <v>0</v>
      </c>
      <c r="AK280" s="241">
        <f t="shared" si="109"/>
        <v>0</v>
      </c>
      <c r="AL280" s="173">
        <f t="shared" si="121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39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15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16"/>
        <v>0</v>
      </c>
      <c r="AF281" s="241">
        <f t="shared" si="117"/>
        <v>0</v>
      </c>
      <c r="AG281" s="241">
        <f t="shared" si="118"/>
        <v>0</v>
      </c>
      <c r="AH281" s="241">
        <f t="shared" si="119"/>
        <v>0</v>
      </c>
      <c r="AI281" s="241">
        <f t="shared" si="107"/>
        <v>0</v>
      </c>
      <c r="AJ281" s="241">
        <f t="shared" si="108"/>
        <v>0</v>
      </c>
      <c r="AK281" s="241">
        <f t="shared" si="109"/>
        <v>0</v>
      </c>
      <c r="AL281" s="173">
        <f t="shared" si="121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39">
        <f>G229</f>
        <v>0</v>
      </c>
      <c r="H282" s="240">
        <f t="shared" ref="H282:R282" si="125">H229</f>
        <v>0</v>
      </c>
      <c r="I282" s="240">
        <f t="shared" si="125"/>
        <v>0</v>
      </c>
      <c r="J282" s="240">
        <f t="shared" si="125"/>
        <v>0</v>
      </c>
      <c r="K282" s="240">
        <f t="shared" si="125"/>
        <v>0</v>
      </c>
      <c r="L282" s="240">
        <f t="shared" si="125"/>
        <v>0</v>
      </c>
      <c r="M282" s="240">
        <f t="shared" si="125"/>
        <v>0</v>
      </c>
      <c r="N282" s="240">
        <f t="shared" si="125"/>
        <v>0</v>
      </c>
      <c r="O282" s="240">
        <f t="shared" si="125"/>
        <v>0</v>
      </c>
      <c r="P282" s="240">
        <f t="shared" si="125"/>
        <v>0</v>
      </c>
      <c r="Q282" s="240">
        <f t="shared" si="125"/>
        <v>0</v>
      </c>
      <c r="R282" s="240">
        <f t="shared" si="125"/>
        <v>0</v>
      </c>
      <c r="S282" s="328">
        <f t="shared" si="115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16"/>
        <v>0</v>
      </c>
      <c r="AF282" s="241">
        <f t="shared" si="117"/>
        <v>0</v>
      </c>
      <c r="AG282" s="241">
        <f t="shared" si="118"/>
        <v>0</v>
      </c>
      <c r="AH282" s="241">
        <f t="shared" si="119"/>
        <v>0</v>
      </c>
      <c r="AI282" s="241">
        <f t="shared" si="107"/>
        <v>0</v>
      </c>
      <c r="AJ282" s="241">
        <f t="shared" si="108"/>
        <v>0</v>
      </c>
      <c r="AK282" s="241">
        <f t="shared" si="109"/>
        <v>0</v>
      </c>
      <c r="AL282" s="173">
        <f t="shared" si="121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39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15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16"/>
        <v>0</v>
      </c>
      <c r="AF283" s="241">
        <f t="shared" si="117"/>
        <v>0</v>
      </c>
      <c r="AG283" s="241">
        <f t="shared" si="118"/>
        <v>0</v>
      </c>
      <c r="AH283" s="241">
        <f t="shared" si="119"/>
        <v>0</v>
      </c>
      <c r="AI283" s="241">
        <f t="shared" si="107"/>
        <v>0</v>
      </c>
      <c r="AJ283" s="241">
        <f t="shared" si="108"/>
        <v>0</v>
      </c>
      <c r="AK283" s="241">
        <f t="shared" si="109"/>
        <v>0</v>
      </c>
      <c r="AL283" s="173">
        <f t="shared" si="121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39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15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16"/>
        <v>0</v>
      </c>
      <c r="AF284" s="241">
        <f t="shared" si="117"/>
        <v>0</v>
      </c>
      <c r="AG284" s="241">
        <f t="shared" si="118"/>
        <v>0</v>
      </c>
      <c r="AH284" s="241">
        <f t="shared" si="119"/>
        <v>0</v>
      </c>
      <c r="AI284" s="241">
        <f t="shared" si="107"/>
        <v>0</v>
      </c>
      <c r="AJ284" s="241">
        <f t="shared" si="108"/>
        <v>0</v>
      </c>
      <c r="AK284" s="241">
        <f t="shared" si="109"/>
        <v>0</v>
      </c>
      <c r="AL284" s="173">
        <f t="shared" ref="AL284:AL288" si="126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39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15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16"/>
        <v>0</v>
      </c>
      <c r="AF285" s="241">
        <f t="shared" si="117"/>
        <v>0</v>
      </c>
      <c r="AG285" s="241">
        <f t="shared" si="118"/>
        <v>0</v>
      </c>
      <c r="AH285" s="241">
        <f t="shared" si="119"/>
        <v>0</v>
      </c>
      <c r="AI285" s="241">
        <f t="shared" si="107"/>
        <v>0</v>
      </c>
      <c r="AJ285" s="241">
        <f t="shared" si="108"/>
        <v>0</v>
      </c>
      <c r="AK285" s="241">
        <f t="shared" si="109"/>
        <v>0</v>
      </c>
      <c r="AL285" s="173">
        <f t="shared" si="126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39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15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16"/>
        <v>0</v>
      </c>
      <c r="AF286" s="241">
        <f t="shared" si="117"/>
        <v>0</v>
      </c>
      <c r="AG286" s="241">
        <f t="shared" si="118"/>
        <v>0</v>
      </c>
      <c r="AH286" s="241">
        <f t="shared" si="119"/>
        <v>0</v>
      </c>
      <c r="AI286" s="241">
        <f t="shared" si="107"/>
        <v>0</v>
      </c>
      <c r="AJ286" s="241">
        <f t="shared" si="108"/>
        <v>0</v>
      </c>
      <c r="AK286" s="241">
        <f t="shared" si="109"/>
        <v>0</v>
      </c>
      <c r="AL286" s="173">
        <f t="shared" si="126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39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15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16"/>
        <v>0</v>
      </c>
      <c r="AF287" s="241">
        <f t="shared" si="117"/>
        <v>0</v>
      </c>
      <c r="AG287" s="241">
        <f t="shared" si="118"/>
        <v>0</v>
      </c>
      <c r="AH287" s="241">
        <f t="shared" si="119"/>
        <v>0</v>
      </c>
      <c r="AI287" s="241">
        <f t="shared" si="107"/>
        <v>0</v>
      </c>
      <c r="AJ287" s="241">
        <f t="shared" si="108"/>
        <v>0</v>
      </c>
      <c r="AK287" s="241">
        <f t="shared" si="109"/>
        <v>0</v>
      </c>
      <c r="AL287" s="173">
        <f t="shared" si="126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39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15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16"/>
        <v>0</v>
      </c>
      <c r="AF288" s="241">
        <f t="shared" si="117"/>
        <v>0</v>
      </c>
      <c r="AG288" s="241">
        <f t="shared" si="118"/>
        <v>0</v>
      </c>
      <c r="AH288" s="241">
        <f t="shared" si="119"/>
        <v>0</v>
      </c>
      <c r="AI288" s="241">
        <f t="shared" si="107"/>
        <v>0</v>
      </c>
      <c r="AJ288" s="241">
        <f t="shared" si="108"/>
        <v>0</v>
      </c>
      <c r="AK288" s="241">
        <f t="shared" si="109"/>
        <v>0</v>
      </c>
      <c r="AL288" s="173">
        <f t="shared" si="126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39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15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16"/>
        <v>0</v>
      </c>
      <c r="AF289" s="241">
        <f t="shared" si="117"/>
        <v>0</v>
      </c>
      <c r="AG289" s="241">
        <f t="shared" si="118"/>
        <v>0</v>
      </c>
      <c r="AH289" s="241">
        <f t="shared" si="119"/>
        <v>0</v>
      </c>
      <c r="AI289" s="241">
        <f t="shared" si="107"/>
        <v>0</v>
      </c>
      <c r="AJ289" s="241">
        <f t="shared" si="108"/>
        <v>0</v>
      </c>
      <c r="AK289" s="241">
        <f t="shared" si="109"/>
        <v>0</v>
      </c>
      <c r="AL289" s="173">
        <f t="shared" si="121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39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15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16"/>
        <v>0</v>
      </c>
      <c r="AF290" s="241">
        <f t="shared" si="117"/>
        <v>0</v>
      </c>
      <c r="AG290" s="241">
        <f t="shared" si="118"/>
        <v>0</v>
      </c>
      <c r="AH290" s="241">
        <f t="shared" si="119"/>
        <v>0</v>
      </c>
      <c r="AI290" s="241">
        <f t="shared" si="107"/>
        <v>0</v>
      </c>
      <c r="AJ290" s="241">
        <f t="shared" si="108"/>
        <v>0</v>
      </c>
      <c r="AK290" s="241">
        <f t="shared" si="109"/>
        <v>0</v>
      </c>
      <c r="AL290" s="173">
        <f t="shared" si="121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39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15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16"/>
        <v>0</v>
      </c>
      <c r="AF291" s="241">
        <f t="shared" si="117"/>
        <v>0</v>
      </c>
      <c r="AG291" s="241">
        <f t="shared" si="118"/>
        <v>0</v>
      </c>
      <c r="AH291" s="241">
        <f t="shared" si="119"/>
        <v>0</v>
      </c>
      <c r="AI291" s="241">
        <f t="shared" si="107"/>
        <v>0</v>
      </c>
      <c r="AJ291" s="241">
        <f t="shared" si="108"/>
        <v>0</v>
      </c>
      <c r="AK291" s="241">
        <f t="shared" si="109"/>
        <v>0</v>
      </c>
      <c r="AL291" s="173">
        <f t="shared" si="121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39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15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16"/>
        <v>0</v>
      </c>
      <c r="AF292" s="241">
        <f t="shared" si="117"/>
        <v>0</v>
      </c>
      <c r="AG292" s="241">
        <f t="shared" si="118"/>
        <v>0</v>
      </c>
      <c r="AH292" s="241">
        <f t="shared" si="119"/>
        <v>0</v>
      </c>
      <c r="AI292" s="241">
        <f t="shared" si="107"/>
        <v>0</v>
      </c>
      <c r="AJ292" s="241">
        <f t="shared" si="108"/>
        <v>0</v>
      </c>
      <c r="AK292" s="241">
        <f t="shared" si="109"/>
        <v>0</v>
      </c>
      <c r="AL292" s="173">
        <f t="shared" si="121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39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15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16"/>
        <v>0</v>
      </c>
      <c r="AF293" s="241">
        <f t="shared" si="117"/>
        <v>0</v>
      </c>
      <c r="AG293" s="241">
        <f t="shared" si="118"/>
        <v>0</v>
      </c>
      <c r="AH293" s="241">
        <f t="shared" si="119"/>
        <v>0</v>
      </c>
      <c r="AI293" s="241">
        <f t="shared" si="107"/>
        <v>0</v>
      </c>
      <c r="AJ293" s="241">
        <f t="shared" si="108"/>
        <v>0</v>
      </c>
      <c r="AK293" s="241">
        <f t="shared" si="109"/>
        <v>0</v>
      </c>
      <c r="AL293" s="173">
        <f t="shared" si="121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39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15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16"/>
        <v>0</v>
      </c>
      <c r="AF294" s="241">
        <f t="shared" si="117"/>
        <v>0</v>
      </c>
      <c r="AG294" s="241">
        <f t="shared" si="118"/>
        <v>0</v>
      </c>
      <c r="AH294" s="241">
        <f t="shared" si="119"/>
        <v>0</v>
      </c>
      <c r="AI294" s="241">
        <f t="shared" si="107"/>
        <v>0</v>
      </c>
      <c r="AJ294" s="241">
        <f t="shared" si="108"/>
        <v>0</v>
      </c>
      <c r="AK294" s="241">
        <f t="shared" si="109"/>
        <v>0</v>
      </c>
      <c r="AL294" s="173">
        <f t="shared" si="121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39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15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16"/>
        <v>0</v>
      </c>
      <c r="AF295" s="241">
        <f t="shared" si="117"/>
        <v>0</v>
      </c>
      <c r="AG295" s="241">
        <f t="shared" si="118"/>
        <v>0</v>
      </c>
      <c r="AH295" s="241">
        <f t="shared" si="119"/>
        <v>0</v>
      </c>
      <c r="AI295" s="241">
        <f t="shared" si="107"/>
        <v>0</v>
      </c>
      <c r="AJ295" s="241">
        <f t="shared" si="108"/>
        <v>0</v>
      </c>
      <c r="AK295" s="241">
        <f t="shared" si="109"/>
        <v>0</v>
      </c>
      <c r="AL295" s="173">
        <f t="shared" si="121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39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15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16"/>
        <v>0</v>
      </c>
      <c r="AF296" s="241">
        <f t="shared" si="117"/>
        <v>0</v>
      </c>
      <c r="AG296" s="241">
        <f t="shared" si="118"/>
        <v>0</v>
      </c>
      <c r="AH296" s="241">
        <f t="shared" si="119"/>
        <v>0</v>
      </c>
      <c r="AI296" s="241">
        <f t="shared" si="107"/>
        <v>0</v>
      </c>
      <c r="AJ296" s="241">
        <f t="shared" si="108"/>
        <v>0</v>
      </c>
      <c r="AK296" s="241">
        <f t="shared" si="109"/>
        <v>0</v>
      </c>
      <c r="AL296" s="173">
        <f t="shared" si="121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39">
        <f>G219</f>
        <v>0</v>
      </c>
      <c r="H297" s="240">
        <f t="shared" ref="H297:R297" si="127">H219</f>
        <v>0</v>
      </c>
      <c r="I297" s="240">
        <f t="shared" si="127"/>
        <v>0</v>
      </c>
      <c r="J297" s="240">
        <f t="shared" si="127"/>
        <v>0</v>
      </c>
      <c r="K297" s="240">
        <f t="shared" si="127"/>
        <v>0</v>
      </c>
      <c r="L297" s="240">
        <f t="shared" si="127"/>
        <v>0</v>
      </c>
      <c r="M297" s="240">
        <f t="shared" si="127"/>
        <v>0</v>
      </c>
      <c r="N297" s="240">
        <f t="shared" si="127"/>
        <v>0</v>
      </c>
      <c r="O297" s="240">
        <f t="shared" si="127"/>
        <v>0</v>
      </c>
      <c r="P297" s="240">
        <f t="shared" si="127"/>
        <v>0</v>
      </c>
      <c r="Q297" s="240">
        <f t="shared" si="127"/>
        <v>0</v>
      </c>
      <c r="R297" s="240">
        <f t="shared" si="127"/>
        <v>0</v>
      </c>
      <c r="S297" s="328">
        <f t="shared" si="115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16"/>
        <v>0</v>
      </c>
      <c r="AF297" s="241">
        <f t="shared" si="117"/>
        <v>0</v>
      </c>
      <c r="AG297" s="241">
        <f t="shared" si="118"/>
        <v>0</v>
      </c>
      <c r="AH297" s="241">
        <f t="shared" si="119"/>
        <v>0</v>
      </c>
      <c r="AI297" s="241">
        <f t="shared" si="107"/>
        <v>0</v>
      </c>
      <c r="AJ297" s="241">
        <f t="shared" si="108"/>
        <v>0</v>
      </c>
      <c r="AK297" s="241">
        <f t="shared" si="109"/>
        <v>0</v>
      </c>
      <c r="AL297" s="173">
        <f t="shared" si="121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39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15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16"/>
        <v>0</v>
      </c>
      <c r="AF298" s="241">
        <f t="shared" si="117"/>
        <v>0</v>
      </c>
      <c r="AG298" s="241">
        <f t="shared" si="118"/>
        <v>0</v>
      </c>
      <c r="AH298" s="241">
        <f t="shared" si="119"/>
        <v>0</v>
      </c>
      <c r="AI298" s="241">
        <f t="shared" si="107"/>
        <v>0</v>
      </c>
      <c r="AJ298" s="241">
        <f t="shared" si="108"/>
        <v>0</v>
      </c>
      <c r="AK298" s="241">
        <f t="shared" si="109"/>
        <v>0</v>
      </c>
      <c r="AL298" s="173">
        <f t="shared" si="121"/>
        <v>0</v>
      </c>
    </row>
    <row r="299" spans="1:38" ht="24" hidden="1" customHeight="1" outlineLevel="1">
      <c r="A299" s="166" t="s">
        <v>257</v>
      </c>
      <c r="B299" s="444" t="s">
        <v>407</v>
      </c>
      <c r="C299" s="33"/>
      <c r="D299" s="34"/>
      <c r="E299" s="34"/>
      <c r="F299" s="34"/>
      <c r="G299" s="239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15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16"/>
        <v>0</v>
      </c>
      <c r="AF299" s="241">
        <f t="shared" si="117"/>
        <v>0</v>
      </c>
      <c r="AG299" s="241">
        <f t="shared" si="118"/>
        <v>0</v>
      </c>
      <c r="AH299" s="241">
        <f t="shared" si="119"/>
        <v>0</v>
      </c>
      <c r="AI299" s="241">
        <f t="shared" si="107"/>
        <v>0</v>
      </c>
      <c r="AJ299" s="241">
        <f t="shared" si="108"/>
        <v>0</v>
      </c>
      <c r="AK299" s="241">
        <f t="shared" si="109"/>
        <v>0</v>
      </c>
      <c r="AL299" s="173">
        <f t="shared" si="121"/>
        <v>0</v>
      </c>
    </row>
    <row r="300" spans="1:38" ht="24" hidden="1" customHeight="1" outlineLevel="1">
      <c r="A300" s="166" t="s">
        <v>257</v>
      </c>
      <c r="B300" s="444" t="s">
        <v>408</v>
      </c>
      <c r="C300" s="33"/>
      <c r="D300" s="34"/>
      <c r="E300" s="34"/>
      <c r="F300" s="34"/>
      <c r="G300" s="239"/>
      <c r="H300" s="240"/>
      <c r="I300" s="240"/>
      <c r="J300" s="240"/>
      <c r="K300" s="240"/>
      <c r="L300" s="240"/>
      <c r="M300" s="240"/>
      <c r="N300" s="240"/>
      <c r="O300" s="240"/>
      <c r="P300" s="240"/>
      <c r="Q300" s="240"/>
      <c r="R300" s="240"/>
      <c r="S300" s="328">
        <f t="shared" si="115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0</v>
      </c>
      <c r="Y300" s="329">
        <f>SUM($G300:M300)</f>
        <v>0</v>
      </c>
      <c r="Z300" s="329">
        <f>SUM($G300:N300)</f>
        <v>0</v>
      </c>
      <c r="AA300" s="329">
        <f>SUM($G300:O300)</f>
        <v>0</v>
      </c>
      <c r="AB300" s="329">
        <f>SUM($G300:P300)</f>
        <v>0</v>
      </c>
      <c r="AC300" s="329">
        <f>SUM($G300:Q300)</f>
        <v>0</v>
      </c>
      <c r="AD300" s="330">
        <f>SUM($G300:R300)</f>
        <v>0</v>
      </c>
      <c r="AE300" s="241">
        <f t="shared" si="116"/>
        <v>0</v>
      </c>
      <c r="AF300" s="241">
        <f t="shared" si="117"/>
        <v>0</v>
      </c>
      <c r="AG300" s="241">
        <f t="shared" si="118"/>
        <v>0</v>
      </c>
      <c r="AH300" s="241">
        <f t="shared" si="119"/>
        <v>0</v>
      </c>
      <c r="AI300" s="241">
        <f t="shared" ref="AI300:AI328" si="128">$AE300+$AF300</f>
        <v>0</v>
      </c>
      <c r="AJ300" s="241">
        <f t="shared" ref="AJ300:AJ328" si="129">$AG300+$AH300</f>
        <v>0</v>
      </c>
      <c r="AK300" s="241">
        <f t="shared" ref="AK300:AK328" si="130">$AI300+$AJ300</f>
        <v>0</v>
      </c>
      <c r="AL300" s="173">
        <f t="shared" si="121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39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15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16"/>
        <v>0</v>
      </c>
      <c r="AF301" s="241">
        <f t="shared" si="117"/>
        <v>0</v>
      </c>
      <c r="AG301" s="241">
        <f t="shared" si="118"/>
        <v>0</v>
      </c>
      <c r="AH301" s="241">
        <f t="shared" si="119"/>
        <v>0</v>
      </c>
      <c r="AI301" s="241">
        <f t="shared" si="128"/>
        <v>0</v>
      </c>
      <c r="AJ301" s="241">
        <f t="shared" si="129"/>
        <v>0</v>
      </c>
      <c r="AK301" s="241">
        <f t="shared" si="130"/>
        <v>0</v>
      </c>
      <c r="AL301" s="173">
        <f t="shared" si="121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39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15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16"/>
        <v>0</v>
      </c>
      <c r="AF302" s="241">
        <f t="shared" si="117"/>
        <v>0</v>
      </c>
      <c r="AG302" s="241">
        <f t="shared" si="118"/>
        <v>0</v>
      </c>
      <c r="AH302" s="241">
        <f t="shared" si="119"/>
        <v>0</v>
      </c>
      <c r="AI302" s="241">
        <f t="shared" si="128"/>
        <v>0</v>
      </c>
      <c r="AJ302" s="241">
        <f t="shared" si="129"/>
        <v>0</v>
      </c>
      <c r="AK302" s="241">
        <f t="shared" si="130"/>
        <v>0</v>
      </c>
      <c r="AL302" s="173">
        <f t="shared" si="121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39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15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16"/>
        <v>0</v>
      </c>
      <c r="AF303" s="241">
        <f t="shared" si="117"/>
        <v>0</v>
      </c>
      <c r="AG303" s="241">
        <f t="shared" si="118"/>
        <v>0</v>
      </c>
      <c r="AH303" s="241">
        <f t="shared" si="119"/>
        <v>0</v>
      </c>
      <c r="AI303" s="241">
        <f t="shared" si="128"/>
        <v>0</v>
      </c>
      <c r="AJ303" s="241">
        <f t="shared" si="129"/>
        <v>0</v>
      </c>
      <c r="AK303" s="241">
        <f t="shared" si="130"/>
        <v>0</v>
      </c>
      <c r="AL303" s="173">
        <f t="shared" ref="AL303:AL307" si="131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39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15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16"/>
        <v>0</v>
      </c>
      <c r="AF304" s="241">
        <f t="shared" si="117"/>
        <v>0</v>
      </c>
      <c r="AG304" s="241">
        <f t="shared" si="118"/>
        <v>0</v>
      </c>
      <c r="AH304" s="241">
        <f t="shared" si="119"/>
        <v>0</v>
      </c>
      <c r="AI304" s="241">
        <f t="shared" si="128"/>
        <v>0</v>
      </c>
      <c r="AJ304" s="241">
        <f t="shared" si="129"/>
        <v>0</v>
      </c>
      <c r="AK304" s="241">
        <f t="shared" si="130"/>
        <v>0</v>
      </c>
      <c r="AL304" s="173">
        <f t="shared" si="131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39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15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16"/>
        <v>0</v>
      </c>
      <c r="AF305" s="241">
        <f t="shared" si="117"/>
        <v>0</v>
      </c>
      <c r="AG305" s="241">
        <f t="shared" si="118"/>
        <v>0</v>
      </c>
      <c r="AH305" s="241">
        <f t="shared" si="119"/>
        <v>0</v>
      </c>
      <c r="AI305" s="241">
        <f t="shared" si="128"/>
        <v>0</v>
      </c>
      <c r="AJ305" s="241">
        <f t="shared" si="129"/>
        <v>0</v>
      </c>
      <c r="AK305" s="241">
        <f t="shared" si="130"/>
        <v>0</v>
      </c>
      <c r="AL305" s="173">
        <f t="shared" si="131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39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15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16"/>
        <v>0</v>
      </c>
      <c r="AF306" s="241">
        <f t="shared" si="117"/>
        <v>0</v>
      </c>
      <c r="AG306" s="241">
        <f t="shared" si="118"/>
        <v>0</v>
      </c>
      <c r="AH306" s="241">
        <f t="shared" si="119"/>
        <v>0</v>
      </c>
      <c r="AI306" s="241">
        <f t="shared" si="128"/>
        <v>0</v>
      </c>
      <c r="AJ306" s="241">
        <f t="shared" si="129"/>
        <v>0</v>
      </c>
      <c r="AK306" s="241">
        <f t="shared" si="130"/>
        <v>0</v>
      </c>
      <c r="AL306" s="173">
        <f t="shared" si="131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39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15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16"/>
        <v>0</v>
      </c>
      <c r="AF307" s="241">
        <f t="shared" si="117"/>
        <v>0</v>
      </c>
      <c r="AG307" s="241">
        <f t="shared" si="118"/>
        <v>0</v>
      </c>
      <c r="AH307" s="241">
        <f t="shared" si="119"/>
        <v>0</v>
      </c>
      <c r="AI307" s="241">
        <f t="shared" si="128"/>
        <v>0</v>
      </c>
      <c r="AJ307" s="241">
        <f t="shared" si="129"/>
        <v>0</v>
      </c>
      <c r="AK307" s="241">
        <f t="shared" si="130"/>
        <v>0</v>
      </c>
      <c r="AL307" s="173">
        <f t="shared" si="131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39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15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16"/>
        <v>0</v>
      </c>
      <c r="AF308" s="241">
        <f t="shared" si="117"/>
        <v>0</v>
      </c>
      <c r="AG308" s="241">
        <f t="shared" si="118"/>
        <v>0</v>
      </c>
      <c r="AH308" s="241">
        <f t="shared" si="119"/>
        <v>0</v>
      </c>
      <c r="AI308" s="241">
        <f t="shared" si="128"/>
        <v>0</v>
      </c>
      <c r="AJ308" s="241">
        <f t="shared" si="129"/>
        <v>0</v>
      </c>
      <c r="AK308" s="241">
        <f t="shared" si="130"/>
        <v>0</v>
      </c>
      <c r="AL308" s="173">
        <f t="shared" si="121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39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15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16"/>
        <v>0</v>
      </c>
      <c r="AF309" s="241">
        <f t="shared" si="117"/>
        <v>0</v>
      </c>
      <c r="AG309" s="241">
        <f t="shared" si="118"/>
        <v>0</v>
      </c>
      <c r="AH309" s="241">
        <f t="shared" si="119"/>
        <v>0</v>
      </c>
      <c r="AI309" s="241">
        <f t="shared" si="128"/>
        <v>0</v>
      </c>
      <c r="AJ309" s="241">
        <f t="shared" si="129"/>
        <v>0</v>
      </c>
      <c r="AK309" s="241">
        <f t="shared" si="130"/>
        <v>0</v>
      </c>
      <c r="AL309" s="173">
        <f t="shared" si="121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39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15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16"/>
        <v>0</v>
      </c>
      <c r="AF310" s="241">
        <f t="shared" si="117"/>
        <v>0</v>
      </c>
      <c r="AG310" s="241">
        <f t="shared" si="118"/>
        <v>0</v>
      </c>
      <c r="AH310" s="241">
        <f t="shared" si="119"/>
        <v>0</v>
      </c>
      <c r="AI310" s="241">
        <f t="shared" si="128"/>
        <v>0</v>
      </c>
      <c r="AJ310" s="241">
        <f t="shared" si="129"/>
        <v>0</v>
      </c>
      <c r="AK310" s="241">
        <f t="shared" si="130"/>
        <v>0</v>
      </c>
      <c r="AL310" s="173">
        <f t="shared" si="121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39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15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16"/>
        <v>0</v>
      </c>
      <c r="AF311" s="241">
        <f t="shared" si="117"/>
        <v>0</v>
      </c>
      <c r="AG311" s="241">
        <f t="shared" si="118"/>
        <v>0</v>
      </c>
      <c r="AH311" s="241">
        <f t="shared" si="119"/>
        <v>0</v>
      </c>
      <c r="AI311" s="241">
        <f t="shared" si="128"/>
        <v>0</v>
      </c>
      <c r="AJ311" s="241">
        <f t="shared" si="129"/>
        <v>0</v>
      </c>
      <c r="AK311" s="241">
        <f t="shared" si="130"/>
        <v>0</v>
      </c>
      <c r="AL311" s="173">
        <f t="shared" si="121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39">
        <f>G160*(1-$R$1)</f>
        <v>0</v>
      </c>
      <c r="H312" s="240">
        <f t="shared" ref="H312:R312" si="132">H160*(1-$R$1)</f>
        <v>0</v>
      </c>
      <c r="I312" s="240">
        <f t="shared" si="132"/>
        <v>0</v>
      </c>
      <c r="J312" s="240">
        <f t="shared" si="132"/>
        <v>0</v>
      </c>
      <c r="K312" s="240">
        <f t="shared" si="132"/>
        <v>0</v>
      </c>
      <c r="L312" s="240">
        <f t="shared" si="132"/>
        <v>0</v>
      </c>
      <c r="M312" s="240">
        <f t="shared" si="132"/>
        <v>0</v>
      </c>
      <c r="N312" s="240">
        <f t="shared" si="132"/>
        <v>0</v>
      </c>
      <c r="O312" s="240">
        <f t="shared" si="132"/>
        <v>0</v>
      </c>
      <c r="P312" s="240">
        <f t="shared" si="132"/>
        <v>0</v>
      </c>
      <c r="Q312" s="240">
        <f t="shared" si="132"/>
        <v>0</v>
      </c>
      <c r="R312" s="240">
        <f t="shared" si="132"/>
        <v>0</v>
      </c>
      <c r="S312" s="328">
        <f t="shared" si="115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16"/>
        <v>0</v>
      </c>
      <c r="AF312" s="241">
        <f t="shared" si="117"/>
        <v>0</v>
      </c>
      <c r="AG312" s="241">
        <f t="shared" si="118"/>
        <v>0</v>
      </c>
      <c r="AH312" s="241">
        <f t="shared" si="119"/>
        <v>0</v>
      </c>
      <c r="AI312" s="241">
        <f t="shared" si="128"/>
        <v>0</v>
      </c>
      <c r="AJ312" s="241">
        <f t="shared" si="129"/>
        <v>0</v>
      </c>
      <c r="AK312" s="241">
        <f t="shared" si="130"/>
        <v>0</v>
      </c>
      <c r="AL312" s="173">
        <f t="shared" si="121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39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15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16"/>
        <v>0</v>
      </c>
      <c r="AF313" s="241">
        <f t="shared" si="117"/>
        <v>0</v>
      </c>
      <c r="AG313" s="241">
        <f t="shared" si="118"/>
        <v>0</v>
      </c>
      <c r="AH313" s="241">
        <f t="shared" si="119"/>
        <v>0</v>
      </c>
      <c r="AI313" s="241">
        <f t="shared" si="128"/>
        <v>0</v>
      </c>
      <c r="AJ313" s="241">
        <f t="shared" si="129"/>
        <v>0</v>
      </c>
      <c r="AK313" s="241">
        <f t="shared" si="130"/>
        <v>0</v>
      </c>
      <c r="AL313" s="173">
        <f t="shared" si="121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39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15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16"/>
        <v>0</v>
      </c>
      <c r="AF314" s="241">
        <f t="shared" si="117"/>
        <v>0</v>
      </c>
      <c r="AG314" s="241">
        <f t="shared" si="118"/>
        <v>0</v>
      </c>
      <c r="AH314" s="241">
        <f t="shared" si="119"/>
        <v>0</v>
      </c>
      <c r="AI314" s="241">
        <f t="shared" si="128"/>
        <v>0</v>
      </c>
      <c r="AJ314" s="241">
        <f t="shared" si="129"/>
        <v>0</v>
      </c>
      <c r="AK314" s="241">
        <f t="shared" si="130"/>
        <v>0</v>
      </c>
      <c r="AL314" s="173">
        <f t="shared" si="121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39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15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16"/>
        <v>0</v>
      </c>
      <c r="AF315" s="241">
        <f t="shared" si="117"/>
        <v>0</v>
      </c>
      <c r="AG315" s="241">
        <f t="shared" si="118"/>
        <v>0</v>
      </c>
      <c r="AH315" s="241">
        <f t="shared" si="119"/>
        <v>0</v>
      </c>
      <c r="AI315" s="241">
        <f t="shared" si="128"/>
        <v>0</v>
      </c>
      <c r="AJ315" s="241">
        <f t="shared" si="129"/>
        <v>0</v>
      </c>
      <c r="AK315" s="241">
        <f t="shared" si="130"/>
        <v>0</v>
      </c>
      <c r="AL315" s="173">
        <f t="shared" ref="AL315:AL320" si="133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39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si="115"/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si="116"/>
        <v>0</v>
      </c>
      <c r="AF316" s="241">
        <f t="shared" si="117"/>
        <v>0</v>
      </c>
      <c r="AG316" s="241">
        <f t="shared" si="118"/>
        <v>0</v>
      </c>
      <c r="AH316" s="241">
        <f t="shared" si="119"/>
        <v>0</v>
      </c>
      <c r="AI316" s="241">
        <f t="shared" si="128"/>
        <v>0</v>
      </c>
      <c r="AJ316" s="241">
        <f t="shared" si="129"/>
        <v>0</v>
      </c>
      <c r="AK316" s="241">
        <f t="shared" si="130"/>
        <v>0</v>
      </c>
      <c r="AL316" s="173">
        <f t="shared" si="133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39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15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16"/>
        <v>0</v>
      </c>
      <c r="AF317" s="241">
        <f t="shared" si="117"/>
        <v>0</v>
      </c>
      <c r="AG317" s="241">
        <f t="shared" si="118"/>
        <v>0</v>
      </c>
      <c r="AH317" s="241">
        <f t="shared" si="119"/>
        <v>0</v>
      </c>
      <c r="AI317" s="241">
        <f t="shared" si="128"/>
        <v>0</v>
      </c>
      <c r="AJ317" s="241">
        <f t="shared" si="129"/>
        <v>0</v>
      </c>
      <c r="AK317" s="241">
        <f t="shared" si="130"/>
        <v>0</v>
      </c>
      <c r="AL317" s="173">
        <f t="shared" si="133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39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15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16"/>
        <v>0</v>
      </c>
      <c r="AF318" s="241">
        <f t="shared" si="117"/>
        <v>0</v>
      </c>
      <c r="AG318" s="241">
        <f t="shared" si="118"/>
        <v>0</v>
      </c>
      <c r="AH318" s="241">
        <f t="shared" si="119"/>
        <v>0</v>
      </c>
      <c r="AI318" s="241">
        <f t="shared" si="128"/>
        <v>0</v>
      </c>
      <c r="AJ318" s="241">
        <f t="shared" si="129"/>
        <v>0</v>
      </c>
      <c r="AK318" s="241">
        <f t="shared" si="130"/>
        <v>0</v>
      </c>
      <c r="AL318" s="173">
        <f t="shared" si="133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39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15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16"/>
        <v>0</v>
      </c>
      <c r="AF319" s="241">
        <f t="shared" si="117"/>
        <v>0</v>
      </c>
      <c r="AG319" s="241">
        <f t="shared" si="118"/>
        <v>0</v>
      </c>
      <c r="AH319" s="241">
        <f t="shared" si="119"/>
        <v>0</v>
      </c>
      <c r="AI319" s="241">
        <f t="shared" si="128"/>
        <v>0</v>
      </c>
      <c r="AJ319" s="241">
        <f t="shared" si="129"/>
        <v>0</v>
      </c>
      <c r="AK319" s="241">
        <f t="shared" si="130"/>
        <v>0</v>
      </c>
      <c r="AL319" s="173">
        <f t="shared" si="133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39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15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16"/>
        <v>0</v>
      </c>
      <c r="AF320" s="241">
        <f t="shared" si="117"/>
        <v>0</v>
      </c>
      <c r="AG320" s="241">
        <f t="shared" si="118"/>
        <v>0</v>
      </c>
      <c r="AH320" s="241">
        <f t="shared" si="119"/>
        <v>0</v>
      </c>
      <c r="AI320" s="241">
        <f t="shared" si="128"/>
        <v>0</v>
      </c>
      <c r="AJ320" s="241">
        <f t="shared" si="129"/>
        <v>0</v>
      </c>
      <c r="AK320" s="241">
        <f t="shared" si="130"/>
        <v>0</v>
      </c>
      <c r="AL320" s="173">
        <f t="shared" si="133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39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15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16"/>
        <v>0</v>
      </c>
      <c r="AF321" s="241">
        <f t="shared" si="117"/>
        <v>0</v>
      </c>
      <c r="AG321" s="241">
        <f t="shared" si="118"/>
        <v>0</v>
      </c>
      <c r="AH321" s="241">
        <f t="shared" si="119"/>
        <v>0</v>
      </c>
      <c r="AI321" s="241">
        <f t="shared" si="128"/>
        <v>0</v>
      </c>
      <c r="AJ321" s="241">
        <f t="shared" si="129"/>
        <v>0</v>
      </c>
      <c r="AK321" s="241">
        <f t="shared" si="130"/>
        <v>0</v>
      </c>
      <c r="AL321" s="173">
        <f t="shared" si="121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39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15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16"/>
        <v>0</v>
      </c>
      <c r="AF322" s="241">
        <f t="shared" si="117"/>
        <v>0</v>
      </c>
      <c r="AG322" s="241">
        <f t="shared" si="118"/>
        <v>0</v>
      </c>
      <c r="AH322" s="241">
        <f t="shared" si="119"/>
        <v>0</v>
      </c>
      <c r="AI322" s="241">
        <f t="shared" si="128"/>
        <v>0</v>
      </c>
      <c r="AJ322" s="241">
        <f t="shared" si="129"/>
        <v>0</v>
      </c>
      <c r="AK322" s="241">
        <f t="shared" si="130"/>
        <v>0</v>
      </c>
      <c r="AL322" s="173">
        <f t="shared" si="121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39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15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16"/>
        <v>0</v>
      </c>
      <c r="AF323" s="241">
        <f t="shared" si="117"/>
        <v>0</v>
      </c>
      <c r="AG323" s="241">
        <f t="shared" si="118"/>
        <v>0</v>
      </c>
      <c r="AH323" s="241">
        <f t="shared" si="119"/>
        <v>0</v>
      </c>
      <c r="AI323" s="241">
        <f t="shared" si="128"/>
        <v>0</v>
      </c>
      <c r="AJ323" s="241">
        <f t="shared" si="129"/>
        <v>0</v>
      </c>
      <c r="AK323" s="241">
        <f t="shared" si="130"/>
        <v>0</v>
      </c>
      <c r="AL323" s="173">
        <f t="shared" si="121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39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15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16"/>
        <v>0</v>
      </c>
      <c r="AF324" s="241">
        <f t="shared" si="117"/>
        <v>0</v>
      </c>
      <c r="AG324" s="241">
        <f t="shared" si="118"/>
        <v>0</v>
      </c>
      <c r="AH324" s="241">
        <f t="shared" si="119"/>
        <v>0</v>
      </c>
      <c r="AI324" s="241">
        <f t="shared" si="128"/>
        <v>0</v>
      </c>
      <c r="AJ324" s="241">
        <f t="shared" si="129"/>
        <v>0</v>
      </c>
      <c r="AK324" s="241">
        <f t="shared" si="130"/>
        <v>0</v>
      </c>
      <c r="AL324" s="173">
        <f t="shared" si="121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39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15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16"/>
        <v>0</v>
      </c>
      <c r="AF325" s="241">
        <f t="shared" si="117"/>
        <v>0</v>
      </c>
      <c r="AG325" s="241">
        <f t="shared" si="118"/>
        <v>0</v>
      </c>
      <c r="AH325" s="241">
        <f t="shared" si="119"/>
        <v>0</v>
      </c>
      <c r="AI325" s="241">
        <f t="shared" si="128"/>
        <v>0</v>
      </c>
      <c r="AJ325" s="241">
        <f t="shared" si="129"/>
        <v>0</v>
      </c>
      <c r="AK325" s="241">
        <f t="shared" si="130"/>
        <v>0</v>
      </c>
      <c r="AL325" s="173">
        <f t="shared" si="121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39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15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16"/>
        <v>0</v>
      </c>
      <c r="AF326" s="241">
        <f t="shared" si="117"/>
        <v>0</v>
      </c>
      <c r="AG326" s="241">
        <f t="shared" si="118"/>
        <v>0</v>
      </c>
      <c r="AH326" s="241">
        <f t="shared" si="119"/>
        <v>0</v>
      </c>
      <c r="AI326" s="241">
        <f t="shared" si="128"/>
        <v>0</v>
      </c>
      <c r="AJ326" s="241">
        <f t="shared" si="129"/>
        <v>0</v>
      </c>
      <c r="AK326" s="241">
        <f t="shared" si="130"/>
        <v>0</v>
      </c>
      <c r="AL326" s="173">
        <f t="shared" si="121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333">
        <f>SUM(G251:G326)</f>
        <v>0</v>
      </c>
      <c r="H327" s="337">
        <f t="shared" ref="H327:R327" si="134">SUM(H251:H326)</f>
        <v>0</v>
      </c>
      <c r="I327" s="337">
        <f t="shared" si="134"/>
        <v>0</v>
      </c>
      <c r="J327" s="337">
        <f t="shared" si="134"/>
        <v>0</v>
      </c>
      <c r="K327" s="337">
        <f t="shared" si="134"/>
        <v>0</v>
      </c>
      <c r="L327" s="337">
        <f t="shared" si="134"/>
        <v>0</v>
      </c>
      <c r="M327" s="337">
        <f t="shared" si="134"/>
        <v>0</v>
      </c>
      <c r="N327" s="337">
        <f t="shared" si="134"/>
        <v>0</v>
      </c>
      <c r="O327" s="337">
        <f t="shared" si="134"/>
        <v>0</v>
      </c>
      <c r="P327" s="337">
        <f t="shared" si="134"/>
        <v>0</v>
      </c>
      <c r="Q327" s="337">
        <f t="shared" si="134"/>
        <v>0</v>
      </c>
      <c r="R327" s="337">
        <f t="shared" si="134"/>
        <v>0</v>
      </c>
      <c r="S327" s="334">
        <f t="shared" si="115"/>
        <v>0</v>
      </c>
      <c r="T327" s="335">
        <f>SUM($G327:H327)</f>
        <v>0</v>
      </c>
      <c r="U327" s="335">
        <f>SUM($G327:I327)</f>
        <v>0</v>
      </c>
      <c r="V327" s="335">
        <f>SUM($G327:J327)</f>
        <v>0</v>
      </c>
      <c r="W327" s="335">
        <f>SUM($G327:K327)</f>
        <v>0</v>
      </c>
      <c r="X327" s="335">
        <f>SUM($G327:L327)</f>
        <v>0</v>
      </c>
      <c r="Y327" s="335">
        <f>SUM($G327:M327)</f>
        <v>0</v>
      </c>
      <c r="Z327" s="335">
        <f>SUM($G327:N327)</f>
        <v>0</v>
      </c>
      <c r="AA327" s="335">
        <f>SUM($G327:O327)</f>
        <v>0</v>
      </c>
      <c r="AB327" s="335">
        <f>SUM($G327:P327)</f>
        <v>0</v>
      </c>
      <c r="AC327" s="335">
        <f>SUM($G327:Q327)</f>
        <v>0</v>
      </c>
      <c r="AD327" s="336">
        <f>SUM($G327:R327)</f>
        <v>0</v>
      </c>
      <c r="AE327" s="260">
        <f t="shared" si="116"/>
        <v>0</v>
      </c>
      <c r="AF327" s="260">
        <f t="shared" si="117"/>
        <v>0</v>
      </c>
      <c r="AG327" s="260">
        <f t="shared" si="118"/>
        <v>0</v>
      </c>
      <c r="AH327" s="260">
        <f t="shared" si="119"/>
        <v>0</v>
      </c>
      <c r="AI327" s="260">
        <f t="shared" si="128"/>
        <v>0</v>
      </c>
      <c r="AJ327" s="260">
        <f t="shared" si="129"/>
        <v>0</v>
      </c>
      <c r="AK327" s="260">
        <f t="shared" si="130"/>
        <v>0</v>
      </c>
      <c r="AL327" s="173">
        <f t="shared" ref="AL327" si="135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3">
        <f>G217-G327</f>
        <v>-1014.6419000000001</v>
      </c>
      <c r="H328" s="337">
        <f t="shared" ref="H328:R328" si="136">H217-H327</f>
        <v>-920.01467999999988</v>
      </c>
      <c r="I328" s="337">
        <f t="shared" si="136"/>
        <v>-1020.8879599999999</v>
      </c>
      <c r="J328" s="337">
        <f t="shared" si="136"/>
        <v>-987.16480999999999</v>
      </c>
      <c r="K328" s="337">
        <f t="shared" si="136"/>
        <v>-1022.11316</v>
      </c>
      <c r="L328" s="337">
        <f t="shared" si="136"/>
        <v>-1016.5950399999999</v>
      </c>
      <c r="M328" s="337">
        <f t="shared" si="136"/>
        <v>-1024.1604200000002</v>
      </c>
      <c r="N328" s="337">
        <f t="shared" si="136"/>
        <v>-1277.5608999999999</v>
      </c>
      <c r="O328" s="337">
        <f t="shared" si="136"/>
        <v>-1225.1426800000002</v>
      </c>
      <c r="P328" s="337">
        <f t="shared" si="136"/>
        <v>-1191.48038</v>
      </c>
      <c r="Q328" s="337">
        <f t="shared" si="136"/>
        <v>-1133.7736100000002</v>
      </c>
      <c r="R328" s="337">
        <f t="shared" si="136"/>
        <v>-1254.2987000000001</v>
      </c>
      <c r="S328" s="334">
        <f t="shared" si="115"/>
        <v>-1014.6419000000001</v>
      </c>
      <c r="T328" s="335">
        <f>SUM($G328:H328)</f>
        <v>-1934.6565799999998</v>
      </c>
      <c r="U328" s="335">
        <f>SUM($G328:I328)</f>
        <v>-2955.5445399999999</v>
      </c>
      <c r="V328" s="335">
        <f>SUM($G328:J328)</f>
        <v>-3942.7093500000001</v>
      </c>
      <c r="W328" s="335">
        <f>SUM($G328:K328)</f>
        <v>-4964.82251</v>
      </c>
      <c r="X328" s="335">
        <f>SUM($G328:L328)</f>
        <v>-5981.4175500000001</v>
      </c>
      <c r="Y328" s="335">
        <f>SUM($G328:M328)</f>
        <v>-7005.5779700000003</v>
      </c>
      <c r="Z328" s="335">
        <f>SUM($G328:N328)</f>
        <v>-8283.1388700000007</v>
      </c>
      <c r="AA328" s="335">
        <f>SUM($G328:O328)</f>
        <v>-9508.2815500000015</v>
      </c>
      <c r="AB328" s="335">
        <f>SUM($G328:P328)</f>
        <v>-10699.761930000001</v>
      </c>
      <c r="AC328" s="335">
        <f>SUM($G328:Q328)</f>
        <v>-11833.535540000001</v>
      </c>
      <c r="AD328" s="336">
        <f>SUM($G328:R328)</f>
        <v>-13087.83424</v>
      </c>
      <c r="AE328" s="260">
        <f t="shared" si="116"/>
        <v>-2955.5445399999999</v>
      </c>
      <c r="AF328" s="260">
        <f t="shared" si="117"/>
        <v>-3025.8730100000002</v>
      </c>
      <c r="AG328" s="260">
        <f t="shared" si="118"/>
        <v>-3526.8640000000014</v>
      </c>
      <c r="AH328" s="260">
        <f t="shared" si="119"/>
        <v>-3579.5526899999986</v>
      </c>
      <c r="AI328" s="260">
        <f t="shared" si="128"/>
        <v>-5981.4175500000001</v>
      </c>
      <c r="AJ328" s="260">
        <f t="shared" si="129"/>
        <v>-7106.41669</v>
      </c>
      <c r="AK328" s="260">
        <f t="shared" si="130"/>
        <v>-13087.83424</v>
      </c>
      <c r="AL328" s="173">
        <f t="shared" si="121"/>
        <v>0</v>
      </c>
    </row>
    <row r="330" spans="1:38" s="339" customFormat="1" ht="24.75" customHeight="1">
      <c r="A330" s="326"/>
      <c r="B330" s="338"/>
      <c r="C330" s="234" t="s">
        <v>442</v>
      </c>
      <c r="D330" s="235"/>
      <c r="E330" s="235"/>
      <c r="F330" s="235"/>
      <c r="G330" s="173">
        <f t="shared" ref="G330:AK330" si="137">G137-G41</f>
        <v>0</v>
      </c>
      <c r="H330" s="173">
        <f t="shared" si="137"/>
        <v>0</v>
      </c>
      <c r="I330" s="173">
        <f t="shared" si="137"/>
        <v>0</v>
      </c>
      <c r="J330" s="173">
        <f t="shared" si="137"/>
        <v>0</v>
      </c>
      <c r="K330" s="173">
        <f t="shared" si="137"/>
        <v>0</v>
      </c>
      <c r="L330" s="173">
        <f t="shared" si="137"/>
        <v>0</v>
      </c>
      <c r="M330" s="173">
        <f t="shared" si="137"/>
        <v>0</v>
      </c>
      <c r="N330" s="173">
        <f t="shared" si="137"/>
        <v>0</v>
      </c>
      <c r="O330" s="173">
        <f t="shared" si="137"/>
        <v>0</v>
      </c>
      <c r="P330" s="173">
        <f t="shared" si="137"/>
        <v>0</v>
      </c>
      <c r="Q330" s="173">
        <f t="shared" si="137"/>
        <v>0</v>
      </c>
      <c r="R330" s="173">
        <f t="shared" si="137"/>
        <v>0</v>
      </c>
      <c r="S330" s="173">
        <f t="shared" si="137"/>
        <v>0</v>
      </c>
      <c r="T330" s="173">
        <f t="shared" si="137"/>
        <v>0</v>
      </c>
      <c r="U330" s="173">
        <f t="shared" si="137"/>
        <v>0</v>
      </c>
      <c r="V330" s="173">
        <f t="shared" si="137"/>
        <v>0</v>
      </c>
      <c r="W330" s="173">
        <f t="shared" si="137"/>
        <v>0</v>
      </c>
      <c r="X330" s="173">
        <f t="shared" si="137"/>
        <v>0</v>
      </c>
      <c r="Y330" s="173">
        <f t="shared" si="137"/>
        <v>0</v>
      </c>
      <c r="Z330" s="173">
        <f t="shared" si="137"/>
        <v>0</v>
      </c>
      <c r="AA330" s="173">
        <f t="shared" si="137"/>
        <v>0</v>
      </c>
      <c r="AB330" s="173">
        <f t="shared" si="137"/>
        <v>0</v>
      </c>
      <c r="AC330" s="173">
        <f t="shared" si="137"/>
        <v>0</v>
      </c>
      <c r="AD330" s="173">
        <f t="shared" si="137"/>
        <v>0</v>
      </c>
      <c r="AE330" s="173">
        <f t="shared" si="137"/>
        <v>0</v>
      </c>
      <c r="AF330" s="173">
        <f t="shared" si="137"/>
        <v>0</v>
      </c>
      <c r="AG330" s="173">
        <f t="shared" si="137"/>
        <v>0</v>
      </c>
      <c r="AH330" s="173">
        <f t="shared" si="137"/>
        <v>0</v>
      </c>
      <c r="AI330" s="173">
        <f t="shared" si="137"/>
        <v>0</v>
      </c>
      <c r="AJ330" s="173">
        <f t="shared" si="137"/>
        <v>0</v>
      </c>
      <c r="AK330" s="173">
        <f t="shared" si="137"/>
        <v>0</v>
      </c>
    </row>
    <row r="331" spans="1:38" s="339" customFormat="1" ht="24.75" customHeight="1">
      <c r="A331" s="326"/>
      <c r="B331" s="338"/>
      <c r="C331" s="234" t="s">
        <v>443</v>
      </c>
      <c r="D331" s="235"/>
      <c r="E331" s="235"/>
      <c r="F331" s="235"/>
      <c r="G331" s="237">
        <f t="shared" ref="G331:AK331" si="138">G217-G35</f>
        <v>0</v>
      </c>
      <c r="H331" s="237">
        <f t="shared" si="138"/>
        <v>0</v>
      </c>
      <c r="I331" s="237">
        <f t="shared" si="138"/>
        <v>0</v>
      </c>
      <c r="J331" s="237">
        <f t="shared" si="138"/>
        <v>0</v>
      </c>
      <c r="K331" s="237">
        <f t="shared" si="138"/>
        <v>0</v>
      </c>
      <c r="L331" s="237">
        <f t="shared" si="138"/>
        <v>0</v>
      </c>
      <c r="M331" s="237">
        <f t="shared" si="138"/>
        <v>0</v>
      </c>
      <c r="N331" s="237">
        <f t="shared" si="138"/>
        <v>0</v>
      </c>
      <c r="O331" s="237">
        <f t="shared" si="138"/>
        <v>0</v>
      </c>
      <c r="P331" s="237">
        <f t="shared" si="138"/>
        <v>0</v>
      </c>
      <c r="Q331" s="237">
        <f t="shared" si="138"/>
        <v>0</v>
      </c>
      <c r="R331" s="237">
        <f t="shared" si="138"/>
        <v>0</v>
      </c>
      <c r="S331" s="173">
        <f t="shared" si="138"/>
        <v>0</v>
      </c>
      <c r="T331" s="173">
        <f t="shared" si="138"/>
        <v>0</v>
      </c>
      <c r="U331" s="173">
        <f t="shared" si="138"/>
        <v>0</v>
      </c>
      <c r="V331" s="173">
        <f t="shared" si="138"/>
        <v>0</v>
      </c>
      <c r="W331" s="173">
        <f t="shared" si="138"/>
        <v>0</v>
      </c>
      <c r="X331" s="173">
        <f t="shared" si="138"/>
        <v>0</v>
      </c>
      <c r="Y331" s="173">
        <f t="shared" si="138"/>
        <v>0</v>
      </c>
      <c r="Z331" s="173">
        <f t="shared" si="138"/>
        <v>0</v>
      </c>
      <c r="AA331" s="173">
        <f t="shared" si="138"/>
        <v>0</v>
      </c>
      <c r="AB331" s="173">
        <f t="shared" si="138"/>
        <v>0</v>
      </c>
      <c r="AC331" s="173">
        <f t="shared" si="138"/>
        <v>0</v>
      </c>
      <c r="AD331" s="173">
        <f t="shared" si="138"/>
        <v>0</v>
      </c>
      <c r="AE331" s="173">
        <f t="shared" si="138"/>
        <v>0</v>
      </c>
      <c r="AF331" s="173">
        <f t="shared" si="138"/>
        <v>0</v>
      </c>
      <c r="AG331" s="173">
        <f t="shared" si="138"/>
        <v>0</v>
      </c>
      <c r="AH331" s="173">
        <f t="shared" si="138"/>
        <v>0</v>
      </c>
      <c r="AI331" s="173">
        <f t="shared" si="138"/>
        <v>0</v>
      </c>
      <c r="AJ331" s="173">
        <f t="shared" si="138"/>
        <v>0</v>
      </c>
      <c r="AK331" s="173">
        <f t="shared" si="138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AL331"/>
  <sheetViews>
    <sheetView showGridLines="0" showZeros="0" zoomScale="70" zoomScaleNormal="70" workbookViewId="0">
      <pane xSplit="6" ySplit="5" topLeftCell="O14" activePane="bottomRight" state="frozen"/>
      <selection pane="bottomRight" activeCell="O14" sqref="O14"/>
      <selection pane="bottomLeft" activeCell="A6" sqref="A6"/>
      <selection pane="topRight" activeCell="G1" sqref="G1"/>
    </sheetView>
  </sheetViews>
  <sheetFormatPr defaultColWidth="8.125" defaultRowHeight="24.75" customHeight="1" outlineLevelRow="1" outlineLevelCol="1"/>
  <cols>
    <col min="1" max="1" width="6" style="326" hidden="1" customWidth="1"/>
    <col min="2" max="2" width="7.37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447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0</v>
      </c>
      <c r="H6" s="240">
        <v>0</v>
      </c>
      <c r="I6" s="240">
        <v>0</v>
      </c>
      <c r="J6" s="240">
        <v>0</v>
      </c>
      <c r="K6" s="240">
        <v>0</v>
      </c>
      <c r="L6" s="240">
        <v>0</v>
      </c>
      <c r="M6" s="240">
        <v>0</v>
      </c>
      <c r="N6" s="240">
        <v>0</v>
      </c>
      <c r="O6" s="240">
        <v>0</v>
      </c>
      <c r="P6" s="240">
        <v>0</v>
      </c>
      <c r="Q6" s="240">
        <v>0</v>
      </c>
      <c r="R6" s="240">
        <v>0</v>
      </c>
      <c r="S6" s="169">
        <f>G6</f>
        <v>0</v>
      </c>
      <c r="T6" s="170">
        <f>SUM($G6:H6)</f>
        <v>0</v>
      </c>
      <c r="U6" s="170">
        <f>SUM($G6:I6)</f>
        <v>0</v>
      </c>
      <c r="V6" s="170">
        <f>SUM($G6:J6)</f>
        <v>0</v>
      </c>
      <c r="W6" s="170">
        <f>SUM($G6:K6)</f>
        <v>0</v>
      </c>
      <c r="X6" s="170">
        <f>SUM($G6:L6)</f>
        <v>0</v>
      </c>
      <c r="Y6" s="170">
        <f>SUM($G6:M6)</f>
        <v>0</v>
      </c>
      <c r="Z6" s="170">
        <f>SUM($G6:N6)</f>
        <v>0</v>
      </c>
      <c r="AA6" s="170">
        <f>SUM($G6:O6)</f>
        <v>0</v>
      </c>
      <c r="AB6" s="170">
        <f>SUM($G6:P6)</f>
        <v>0</v>
      </c>
      <c r="AC6" s="170">
        <f>SUM($G6:Q6)</f>
        <v>0</v>
      </c>
      <c r="AD6" s="171">
        <f>SUM($G6:R6)</f>
        <v>0</v>
      </c>
      <c r="AE6" s="241">
        <f t="shared" ref="AE6:AE10" si="0">U6</f>
        <v>0</v>
      </c>
      <c r="AF6" s="241">
        <f t="shared" ref="AF6:AF10" si="1">X6-AE6</f>
        <v>0</v>
      </c>
      <c r="AG6" s="241">
        <f t="shared" ref="AG6:AG10" si="2">AA6-AF6-AE6</f>
        <v>0</v>
      </c>
      <c r="AH6" s="241">
        <f t="shared" ref="AH6:AH10" si="3">AD6-AG6-AF6-AE6</f>
        <v>0</v>
      </c>
      <c r="AI6" s="241">
        <f t="shared" ref="AI6:AI10" si="4">$AE6+$AF6</f>
        <v>0</v>
      </c>
      <c r="AJ6" s="241">
        <f t="shared" ref="AJ6:AJ10" si="5">$AG6+$AH6</f>
        <v>0</v>
      </c>
      <c r="AK6" s="241">
        <f t="shared" ref="AK6:AK10" si="6">$AI6+$AJ6</f>
        <v>0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 t="shared" si="0"/>
        <v>0</v>
      </c>
      <c r="AF7" s="241">
        <f t="shared" si="1"/>
        <v>0</v>
      </c>
      <c r="AG7" s="241">
        <f t="shared" si="2"/>
        <v>0</v>
      </c>
      <c r="AH7" s="241">
        <f t="shared" si="3"/>
        <v>0</v>
      </c>
      <c r="AI7" s="241">
        <f t="shared" si="4"/>
        <v>0</v>
      </c>
      <c r="AJ7" s="241">
        <f t="shared" si="5"/>
        <v>0</v>
      </c>
      <c r="AK7" s="241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 t="shared" si="0"/>
        <v>0</v>
      </c>
      <c r="AF8" s="241">
        <f t="shared" si="1"/>
        <v>0</v>
      </c>
      <c r="AG8" s="241">
        <f t="shared" si="2"/>
        <v>0</v>
      </c>
      <c r="AH8" s="241">
        <f t="shared" si="3"/>
        <v>0</v>
      </c>
      <c r="AI8" s="241">
        <f t="shared" si="4"/>
        <v>0</v>
      </c>
      <c r="AJ8" s="241">
        <f t="shared" si="5"/>
        <v>0</v>
      </c>
      <c r="AK8" s="241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 t="shared" si="0"/>
        <v>0</v>
      </c>
      <c r="AF9" s="241">
        <f t="shared" si="1"/>
        <v>0</v>
      </c>
      <c r="AG9" s="241">
        <f t="shared" si="2"/>
        <v>0</v>
      </c>
      <c r="AH9" s="241">
        <f t="shared" si="3"/>
        <v>0</v>
      </c>
      <c r="AI9" s="241">
        <f t="shared" si="4"/>
        <v>0</v>
      </c>
      <c r="AJ9" s="241">
        <f t="shared" si="5"/>
        <v>0</v>
      </c>
      <c r="AK9" s="241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 t="shared" si="0"/>
        <v>0</v>
      </c>
      <c r="AF10" s="244">
        <f t="shared" si="1"/>
        <v>0</v>
      </c>
      <c r="AG10" s="244">
        <f t="shared" si="2"/>
        <v>0</v>
      </c>
      <c r="AH10" s="244">
        <f t="shared" si="3"/>
        <v>0</v>
      </c>
      <c r="AI10" s="244">
        <f t="shared" si="4"/>
        <v>0</v>
      </c>
      <c r="AJ10" s="244">
        <f t="shared" si="5"/>
        <v>0</v>
      </c>
      <c r="AK10" s="244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>SUM(G6:G10)</f>
        <v>0</v>
      </c>
      <c r="H11" s="240">
        <f t="shared" ref="H11:R11" si="9">SUM(H6:H10)</f>
        <v>0</v>
      </c>
      <c r="I11" s="240">
        <f t="shared" si="9"/>
        <v>0</v>
      </c>
      <c r="J11" s="240">
        <f t="shared" si="9"/>
        <v>0</v>
      </c>
      <c r="K11" s="240">
        <f t="shared" si="9"/>
        <v>0</v>
      </c>
      <c r="L11" s="240">
        <f t="shared" si="9"/>
        <v>0</v>
      </c>
      <c r="M11" s="240">
        <f t="shared" si="9"/>
        <v>0</v>
      </c>
      <c r="N11" s="240">
        <f t="shared" si="9"/>
        <v>0</v>
      </c>
      <c r="O11" s="240">
        <f t="shared" si="9"/>
        <v>0</v>
      </c>
      <c r="P11" s="240">
        <f t="shared" si="9"/>
        <v>0</v>
      </c>
      <c r="Q11" s="240">
        <f t="shared" si="9"/>
        <v>0</v>
      </c>
      <c r="R11" s="240">
        <f t="shared" si="9"/>
        <v>0</v>
      </c>
      <c r="S11" s="169">
        <f>SUM(S6:S10)</f>
        <v>0</v>
      </c>
      <c r="T11" s="170">
        <f t="shared" ref="T11:AK11" si="10">SUM(T6:T10)</f>
        <v>0</v>
      </c>
      <c r="U11" s="170">
        <f t="shared" si="10"/>
        <v>0</v>
      </c>
      <c r="V11" s="170">
        <f t="shared" si="10"/>
        <v>0</v>
      </c>
      <c r="W11" s="170">
        <f t="shared" si="10"/>
        <v>0</v>
      </c>
      <c r="X11" s="170">
        <f t="shared" si="10"/>
        <v>0</v>
      </c>
      <c r="Y11" s="170">
        <f t="shared" si="10"/>
        <v>0</v>
      </c>
      <c r="Z11" s="170">
        <f t="shared" si="10"/>
        <v>0</v>
      </c>
      <c r="AA11" s="170">
        <f t="shared" si="10"/>
        <v>0</v>
      </c>
      <c r="AB11" s="170">
        <f t="shared" si="10"/>
        <v>0</v>
      </c>
      <c r="AC11" s="170">
        <f t="shared" si="10"/>
        <v>0</v>
      </c>
      <c r="AD11" s="171">
        <f t="shared" si="10"/>
        <v>0</v>
      </c>
      <c r="AE11" s="241">
        <f t="shared" si="10"/>
        <v>0</v>
      </c>
      <c r="AF11" s="241">
        <f t="shared" si="10"/>
        <v>0</v>
      </c>
      <c r="AG11" s="241">
        <f t="shared" si="10"/>
        <v>0</v>
      </c>
      <c r="AH11" s="241">
        <f t="shared" si="10"/>
        <v>0</v>
      </c>
      <c r="AI11" s="241">
        <f t="shared" si="10"/>
        <v>0</v>
      </c>
      <c r="AJ11" s="241">
        <f t="shared" si="10"/>
        <v>0</v>
      </c>
      <c r="AK11" s="241">
        <f t="shared" si="10"/>
        <v>0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176">
        <f>G12</f>
        <v>0</v>
      </c>
      <c r="T12" s="177">
        <f>SUM($G12:H12)</f>
        <v>0</v>
      </c>
      <c r="U12" s="177">
        <f>SUM($G12:I12)</f>
        <v>0</v>
      </c>
      <c r="V12" s="177">
        <f>SUM($G12:J12)</f>
        <v>0</v>
      </c>
      <c r="W12" s="177">
        <f>SUM($G12:K12)</f>
        <v>0</v>
      </c>
      <c r="X12" s="177">
        <f>SUM($G12:L12)</f>
        <v>0</v>
      </c>
      <c r="Y12" s="177">
        <f>SUM($G12:M12)</f>
        <v>0</v>
      </c>
      <c r="Z12" s="177">
        <f>SUM($G12:N12)</f>
        <v>0</v>
      </c>
      <c r="AA12" s="177">
        <f>SUM($G12:O12)</f>
        <v>0</v>
      </c>
      <c r="AB12" s="177">
        <f>SUM($G12:P12)</f>
        <v>0</v>
      </c>
      <c r="AC12" s="177">
        <f>SUM($G12:Q12)</f>
        <v>0</v>
      </c>
      <c r="AD12" s="178">
        <f>SUM($G12:R12)</f>
        <v>0</v>
      </c>
      <c r="AE12" s="244">
        <f>U12</f>
        <v>0</v>
      </c>
      <c r="AF12" s="244">
        <f>X12-AE12</f>
        <v>0</v>
      </c>
      <c r="AG12" s="244">
        <f>AA12-AF12-AE12</f>
        <v>0</v>
      </c>
      <c r="AH12" s="244">
        <f>AD12-AG12-AF12-AE12</f>
        <v>0</v>
      </c>
      <c r="AI12" s="244">
        <f>$AE12+$AF12</f>
        <v>0</v>
      </c>
      <c r="AJ12" s="244">
        <f>$AG12+$AH12</f>
        <v>0</v>
      </c>
      <c r="AK12" s="244">
        <f>$AI12+$AJ12</f>
        <v>0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11">SUM(G11:G12)</f>
        <v>0</v>
      </c>
      <c r="H13" s="240">
        <f t="shared" si="11"/>
        <v>0</v>
      </c>
      <c r="I13" s="240">
        <f t="shared" si="11"/>
        <v>0</v>
      </c>
      <c r="J13" s="240">
        <f t="shared" si="11"/>
        <v>0</v>
      </c>
      <c r="K13" s="240">
        <f t="shared" si="11"/>
        <v>0</v>
      </c>
      <c r="L13" s="240">
        <f t="shared" si="11"/>
        <v>0</v>
      </c>
      <c r="M13" s="240">
        <f t="shared" si="11"/>
        <v>0</v>
      </c>
      <c r="N13" s="240">
        <f t="shared" si="11"/>
        <v>0</v>
      </c>
      <c r="O13" s="240">
        <f t="shared" si="11"/>
        <v>0</v>
      </c>
      <c r="P13" s="240">
        <f t="shared" si="11"/>
        <v>0</v>
      </c>
      <c r="Q13" s="240">
        <f t="shared" si="11"/>
        <v>0</v>
      </c>
      <c r="R13" s="240">
        <f t="shared" si="11"/>
        <v>0</v>
      </c>
      <c r="S13" s="169">
        <f t="shared" si="11"/>
        <v>0</v>
      </c>
      <c r="T13" s="170">
        <f t="shared" si="11"/>
        <v>0</v>
      </c>
      <c r="U13" s="170">
        <f t="shared" si="11"/>
        <v>0</v>
      </c>
      <c r="V13" s="170">
        <f t="shared" si="11"/>
        <v>0</v>
      </c>
      <c r="W13" s="170">
        <f t="shared" si="11"/>
        <v>0</v>
      </c>
      <c r="X13" s="170">
        <f t="shared" si="11"/>
        <v>0</v>
      </c>
      <c r="Y13" s="170">
        <f t="shared" si="11"/>
        <v>0</v>
      </c>
      <c r="Z13" s="170">
        <f t="shared" si="11"/>
        <v>0</v>
      </c>
      <c r="AA13" s="170">
        <f t="shared" si="11"/>
        <v>0</v>
      </c>
      <c r="AB13" s="170">
        <f t="shared" si="11"/>
        <v>0</v>
      </c>
      <c r="AC13" s="170">
        <f t="shared" si="11"/>
        <v>0</v>
      </c>
      <c r="AD13" s="171">
        <f t="shared" si="11"/>
        <v>0</v>
      </c>
      <c r="AE13" s="241">
        <f t="shared" si="11"/>
        <v>0</v>
      </c>
      <c r="AF13" s="241">
        <f t="shared" si="11"/>
        <v>0</v>
      </c>
      <c r="AG13" s="241">
        <f t="shared" si="11"/>
        <v>0</v>
      </c>
      <c r="AH13" s="241">
        <f t="shared" si="11"/>
        <v>0</v>
      </c>
      <c r="AI13" s="241">
        <f t="shared" si="11"/>
        <v>0</v>
      </c>
      <c r="AJ13" s="241">
        <f t="shared" si="11"/>
        <v>0</v>
      </c>
      <c r="AK13" s="241">
        <f t="shared" si="11"/>
        <v>0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0</v>
      </c>
      <c r="M14" s="243">
        <v>0</v>
      </c>
      <c r="N14" s="243">
        <v>0</v>
      </c>
      <c r="O14" s="243">
        <v>0</v>
      </c>
      <c r="P14" s="243">
        <v>0</v>
      </c>
      <c r="Q14" s="243">
        <v>0</v>
      </c>
      <c r="R14" s="243">
        <v>0</v>
      </c>
      <c r="S14" s="176">
        <f>G14</f>
        <v>0</v>
      </c>
      <c r="T14" s="177">
        <f>SUM($G14:H14)</f>
        <v>0</v>
      </c>
      <c r="U14" s="177">
        <f>SUM($G14:I14)</f>
        <v>0</v>
      </c>
      <c r="V14" s="177">
        <f>SUM($G14:J14)</f>
        <v>0</v>
      </c>
      <c r="W14" s="177">
        <f>SUM($G14:K14)</f>
        <v>0</v>
      </c>
      <c r="X14" s="177">
        <f>SUM($G14:L14)</f>
        <v>0</v>
      </c>
      <c r="Y14" s="177">
        <f>SUM($G14:M14)</f>
        <v>0</v>
      </c>
      <c r="Z14" s="177">
        <f>SUM($G14:N14)</f>
        <v>0</v>
      </c>
      <c r="AA14" s="177">
        <f>SUM($G14:O14)</f>
        <v>0</v>
      </c>
      <c r="AB14" s="177">
        <f>SUM($G14:P14)</f>
        <v>0</v>
      </c>
      <c r="AC14" s="177">
        <f>SUM($G14:Q14)</f>
        <v>0</v>
      </c>
      <c r="AD14" s="178">
        <f>SUM($G14:R14)</f>
        <v>0</v>
      </c>
      <c r="AE14" s="244">
        <f>U14</f>
        <v>0</v>
      </c>
      <c r="AF14" s="244">
        <f>X14-AE14</f>
        <v>0</v>
      </c>
      <c r="AG14" s="244">
        <f>AA14-AF14-AE14</f>
        <v>0</v>
      </c>
      <c r="AH14" s="244">
        <f>AD14-AG14-AF14-AE14</f>
        <v>0</v>
      </c>
      <c r="AI14" s="244">
        <f>$AE14+$AF14</f>
        <v>0</v>
      </c>
      <c r="AJ14" s="244">
        <f>$AG14+$AH14</f>
        <v>0</v>
      </c>
      <c r="AK14" s="244">
        <f>$AI14+$AJ14</f>
        <v>0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12">SUM(G13:G14)</f>
        <v>0</v>
      </c>
      <c r="H15" s="240">
        <f t="shared" si="12"/>
        <v>0</v>
      </c>
      <c r="I15" s="240">
        <f t="shared" si="12"/>
        <v>0</v>
      </c>
      <c r="J15" s="240">
        <f t="shared" si="12"/>
        <v>0</v>
      </c>
      <c r="K15" s="240">
        <f t="shared" si="12"/>
        <v>0</v>
      </c>
      <c r="L15" s="240">
        <f t="shared" si="12"/>
        <v>0</v>
      </c>
      <c r="M15" s="240">
        <f t="shared" si="12"/>
        <v>0</v>
      </c>
      <c r="N15" s="240">
        <f t="shared" si="12"/>
        <v>0</v>
      </c>
      <c r="O15" s="240">
        <f t="shared" si="12"/>
        <v>0</v>
      </c>
      <c r="P15" s="240">
        <f t="shared" si="12"/>
        <v>0</v>
      </c>
      <c r="Q15" s="240">
        <f t="shared" si="12"/>
        <v>0</v>
      </c>
      <c r="R15" s="240">
        <f t="shared" si="12"/>
        <v>0</v>
      </c>
      <c r="S15" s="169">
        <f t="shared" si="12"/>
        <v>0</v>
      </c>
      <c r="T15" s="170">
        <f t="shared" si="12"/>
        <v>0</v>
      </c>
      <c r="U15" s="170">
        <f t="shared" si="12"/>
        <v>0</v>
      </c>
      <c r="V15" s="170">
        <f t="shared" si="12"/>
        <v>0</v>
      </c>
      <c r="W15" s="170">
        <f t="shared" si="12"/>
        <v>0</v>
      </c>
      <c r="X15" s="170">
        <f t="shared" si="12"/>
        <v>0</v>
      </c>
      <c r="Y15" s="170">
        <f t="shared" si="12"/>
        <v>0</v>
      </c>
      <c r="Z15" s="170">
        <f t="shared" si="12"/>
        <v>0</v>
      </c>
      <c r="AA15" s="170">
        <f t="shared" si="12"/>
        <v>0</v>
      </c>
      <c r="AB15" s="170">
        <f t="shared" si="12"/>
        <v>0</v>
      </c>
      <c r="AC15" s="170">
        <f t="shared" si="12"/>
        <v>0</v>
      </c>
      <c r="AD15" s="171">
        <f t="shared" si="12"/>
        <v>0</v>
      </c>
      <c r="AE15" s="241">
        <f t="shared" si="12"/>
        <v>0</v>
      </c>
      <c r="AF15" s="241">
        <f t="shared" si="12"/>
        <v>0</v>
      </c>
      <c r="AG15" s="241">
        <f t="shared" si="12"/>
        <v>0</v>
      </c>
      <c r="AH15" s="241">
        <f t="shared" si="12"/>
        <v>0</v>
      </c>
      <c r="AI15" s="241">
        <f t="shared" si="12"/>
        <v>0</v>
      </c>
      <c r="AJ15" s="241">
        <f t="shared" si="12"/>
        <v>0</v>
      </c>
      <c r="AK15" s="241">
        <f t="shared" si="12"/>
        <v>0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241">
        <f>U16</f>
        <v>0</v>
      </c>
      <c r="AF16" s="241">
        <f>X16-AE16</f>
        <v>0</v>
      </c>
      <c r="AG16" s="241">
        <f>AA16-AF16-AE16</f>
        <v>0</v>
      </c>
      <c r="AH16" s="241">
        <f>AD16-AG16-AF16-AE16</f>
        <v>0</v>
      </c>
      <c r="AI16" s="241">
        <f>$AE16+$AF16</f>
        <v>0</v>
      </c>
      <c r="AJ16" s="241">
        <f>$AG16+$AH16</f>
        <v>0</v>
      </c>
      <c r="AK16" s="241">
        <f>$AI16+$AJ16</f>
        <v>0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244">
        <f>U17</f>
        <v>0</v>
      </c>
      <c r="AF17" s="244">
        <f>X17-AE17</f>
        <v>0</v>
      </c>
      <c r="AG17" s="244">
        <f>AA17-AF17-AE17</f>
        <v>0</v>
      </c>
      <c r="AH17" s="244">
        <f>AD17-AG17-AF17-AE17</f>
        <v>0</v>
      </c>
      <c r="AI17" s="244">
        <f>$AE17+$AF17</f>
        <v>0</v>
      </c>
      <c r="AJ17" s="244">
        <f>$AG17+$AH17</f>
        <v>0</v>
      </c>
      <c r="AK17" s="244">
        <f>$AI17+$AJ17</f>
        <v>0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13">SUM(G15:G17)</f>
        <v>0</v>
      </c>
      <c r="H18" s="246">
        <f t="shared" si="13"/>
        <v>0</v>
      </c>
      <c r="I18" s="246">
        <f t="shared" si="13"/>
        <v>0</v>
      </c>
      <c r="J18" s="246">
        <f t="shared" si="13"/>
        <v>0</v>
      </c>
      <c r="K18" s="246">
        <f t="shared" si="13"/>
        <v>0</v>
      </c>
      <c r="L18" s="246">
        <f t="shared" si="13"/>
        <v>0</v>
      </c>
      <c r="M18" s="246">
        <f t="shared" si="13"/>
        <v>0</v>
      </c>
      <c r="N18" s="246">
        <f t="shared" si="13"/>
        <v>0</v>
      </c>
      <c r="O18" s="246">
        <f t="shared" si="13"/>
        <v>0</v>
      </c>
      <c r="P18" s="246">
        <f t="shared" si="13"/>
        <v>0</v>
      </c>
      <c r="Q18" s="246">
        <f t="shared" si="13"/>
        <v>0</v>
      </c>
      <c r="R18" s="246">
        <f t="shared" si="13"/>
        <v>0</v>
      </c>
      <c r="S18" s="169">
        <f t="shared" si="13"/>
        <v>0</v>
      </c>
      <c r="T18" s="170">
        <f t="shared" si="13"/>
        <v>0</v>
      </c>
      <c r="U18" s="170">
        <f t="shared" si="13"/>
        <v>0</v>
      </c>
      <c r="V18" s="170">
        <f t="shared" si="13"/>
        <v>0</v>
      </c>
      <c r="W18" s="170">
        <f t="shared" si="13"/>
        <v>0</v>
      </c>
      <c r="X18" s="170">
        <f t="shared" si="13"/>
        <v>0</v>
      </c>
      <c r="Y18" s="170">
        <f t="shared" si="13"/>
        <v>0</v>
      </c>
      <c r="Z18" s="170">
        <f t="shared" si="13"/>
        <v>0</v>
      </c>
      <c r="AA18" s="170">
        <f t="shared" si="13"/>
        <v>0</v>
      </c>
      <c r="AB18" s="170">
        <f t="shared" si="13"/>
        <v>0</v>
      </c>
      <c r="AC18" s="170">
        <f t="shared" si="13"/>
        <v>0</v>
      </c>
      <c r="AD18" s="171">
        <f t="shared" si="13"/>
        <v>0</v>
      </c>
      <c r="AE18" s="241">
        <f t="shared" si="13"/>
        <v>0</v>
      </c>
      <c r="AF18" s="241">
        <f t="shared" si="13"/>
        <v>0</v>
      </c>
      <c r="AG18" s="241">
        <f t="shared" si="13"/>
        <v>0</v>
      </c>
      <c r="AH18" s="241">
        <f t="shared" si="13"/>
        <v>0</v>
      </c>
      <c r="AI18" s="241">
        <f t="shared" si="13"/>
        <v>0</v>
      </c>
      <c r="AJ18" s="241">
        <f t="shared" si="13"/>
        <v>0</v>
      </c>
      <c r="AK18" s="241">
        <f t="shared" si="13"/>
        <v>0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0</v>
      </c>
      <c r="H19" s="240">
        <v>0</v>
      </c>
      <c r="I19" s="240">
        <v>0</v>
      </c>
      <c r="J19" s="240">
        <v>0</v>
      </c>
      <c r="K19" s="240">
        <v>0</v>
      </c>
      <c r="L19" s="240">
        <v>0</v>
      </c>
      <c r="M19" s="240">
        <v>0</v>
      </c>
      <c r="N19" s="240">
        <v>0</v>
      </c>
      <c r="O19" s="240">
        <v>0</v>
      </c>
      <c r="P19" s="240">
        <v>0</v>
      </c>
      <c r="Q19" s="240">
        <v>0</v>
      </c>
      <c r="R19" s="240">
        <v>0</v>
      </c>
      <c r="S19" s="169">
        <f>G19</f>
        <v>0</v>
      </c>
      <c r="T19" s="170">
        <f>SUM($G19:H19)</f>
        <v>0</v>
      </c>
      <c r="U19" s="170">
        <f>SUM($G19:I19)</f>
        <v>0</v>
      </c>
      <c r="V19" s="170">
        <f>SUM($G19:J19)</f>
        <v>0</v>
      </c>
      <c r="W19" s="170">
        <f>SUM($G19:K19)</f>
        <v>0</v>
      </c>
      <c r="X19" s="170">
        <f>SUM($G19:L19)</f>
        <v>0</v>
      </c>
      <c r="Y19" s="170">
        <f>SUM($G19:M19)</f>
        <v>0</v>
      </c>
      <c r="Z19" s="170">
        <f>SUM($G19:N19)</f>
        <v>0</v>
      </c>
      <c r="AA19" s="170">
        <f>SUM($G19:O19)</f>
        <v>0</v>
      </c>
      <c r="AB19" s="170">
        <f>SUM($G19:P19)</f>
        <v>0</v>
      </c>
      <c r="AC19" s="170">
        <f>SUM($G19:Q19)</f>
        <v>0</v>
      </c>
      <c r="AD19" s="171">
        <f>SUM($G19:R19)</f>
        <v>0</v>
      </c>
      <c r="AE19" s="241">
        <f>U19</f>
        <v>0</v>
      </c>
      <c r="AF19" s="241">
        <f>X19-AE19</f>
        <v>0</v>
      </c>
      <c r="AG19" s="241">
        <f>AA19-AF19-AE19</f>
        <v>0</v>
      </c>
      <c r="AH19" s="241">
        <f>AD19-AG19-AF19-AE19</f>
        <v>0</v>
      </c>
      <c r="AI19" s="241">
        <f>$AE19+$AF19</f>
        <v>0</v>
      </c>
      <c r="AJ19" s="241">
        <f>$AG19+$AH19</f>
        <v>0</v>
      </c>
      <c r="AK19" s="241">
        <f>$AI19+$AJ19</f>
        <v>0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169">
        <f>G20</f>
        <v>0</v>
      </c>
      <c r="T20" s="170">
        <f>SUM($G20:H20)</f>
        <v>0</v>
      </c>
      <c r="U20" s="170">
        <f>SUM($G20:I20)</f>
        <v>0</v>
      </c>
      <c r="V20" s="170">
        <f>SUM($G20:J20)</f>
        <v>0</v>
      </c>
      <c r="W20" s="170">
        <f>SUM($G20:K20)</f>
        <v>0</v>
      </c>
      <c r="X20" s="170">
        <f>SUM($G20:L20)</f>
        <v>0</v>
      </c>
      <c r="Y20" s="170">
        <f>SUM($G20:M20)</f>
        <v>0</v>
      </c>
      <c r="Z20" s="170">
        <f>SUM($G20:N20)</f>
        <v>0</v>
      </c>
      <c r="AA20" s="170">
        <f>SUM($G20:O20)</f>
        <v>0</v>
      </c>
      <c r="AB20" s="170">
        <f>SUM($G20:P20)</f>
        <v>0</v>
      </c>
      <c r="AC20" s="170">
        <f>SUM($G20:Q20)</f>
        <v>0</v>
      </c>
      <c r="AD20" s="171">
        <f>SUM($G20:R20)</f>
        <v>0</v>
      </c>
      <c r="AE20" s="241">
        <f>U20</f>
        <v>0</v>
      </c>
      <c r="AF20" s="241">
        <f>X20-AE20</f>
        <v>0</v>
      </c>
      <c r="AG20" s="241">
        <f>AA20-AF20-AE20</f>
        <v>0</v>
      </c>
      <c r="AH20" s="241">
        <f>AD20-AG20-AF20-AE20</f>
        <v>0</v>
      </c>
      <c r="AI20" s="241">
        <f>$AE20+$AF20</f>
        <v>0</v>
      </c>
      <c r="AJ20" s="241">
        <f>$AG20+$AH20</f>
        <v>0</v>
      </c>
      <c r="AK20" s="241">
        <f>$AI20+$AJ20</f>
        <v>0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0</v>
      </c>
      <c r="P21" s="243">
        <v>0</v>
      </c>
      <c r="Q21" s="243">
        <v>0</v>
      </c>
      <c r="R21" s="243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244">
        <f>U21</f>
        <v>0</v>
      </c>
      <c r="AF21" s="244">
        <f>X21-AE21</f>
        <v>0</v>
      </c>
      <c r="AG21" s="244">
        <f>AA21-AF21-AE21</f>
        <v>0</v>
      </c>
      <c r="AH21" s="244">
        <f>AD21-AG21-AF21-AE21</f>
        <v>0</v>
      </c>
      <c r="AI21" s="244">
        <f>$AE21+$AF21</f>
        <v>0</v>
      </c>
      <c r="AJ21" s="244">
        <f>$AG21+$AH21</f>
        <v>0</v>
      </c>
      <c r="AK21" s="244">
        <f>$AI21+$AJ21</f>
        <v>0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14">SUM(G18:G21)</f>
        <v>0</v>
      </c>
      <c r="H22" s="240">
        <f t="shared" si="14"/>
        <v>0</v>
      </c>
      <c r="I22" s="240">
        <f t="shared" si="14"/>
        <v>0</v>
      </c>
      <c r="J22" s="240">
        <f t="shared" si="14"/>
        <v>0</v>
      </c>
      <c r="K22" s="240">
        <f t="shared" si="14"/>
        <v>0</v>
      </c>
      <c r="L22" s="240">
        <f t="shared" si="14"/>
        <v>0</v>
      </c>
      <c r="M22" s="240">
        <f t="shared" si="14"/>
        <v>0</v>
      </c>
      <c r="N22" s="240">
        <f t="shared" si="14"/>
        <v>0</v>
      </c>
      <c r="O22" s="240">
        <f t="shared" si="14"/>
        <v>0</v>
      </c>
      <c r="P22" s="240">
        <f t="shared" si="14"/>
        <v>0</v>
      </c>
      <c r="Q22" s="240">
        <f t="shared" si="14"/>
        <v>0</v>
      </c>
      <c r="R22" s="240">
        <f t="shared" si="14"/>
        <v>0</v>
      </c>
      <c r="S22" s="169">
        <f t="shared" si="14"/>
        <v>0</v>
      </c>
      <c r="T22" s="170">
        <f t="shared" si="14"/>
        <v>0</v>
      </c>
      <c r="U22" s="170">
        <f t="shared" si="14"/>
        <v>0</v>
      </c>
      <c r="V22" s="170">
        <f t="shared" si="14"/>
        <v>0</v>
      </c>
      <c r="W22" s="170">
        <f t="shared" si="14"/>
        <v>0</v>
      </c>
      <c r="X22" s="170">
        <f t="shared" si="14"/>
        <v>0</v>
      </c>
      <c r="Y22" s="170">
        <f t="shared" si="14"/>
        <v>0</v>
      </c>
      <c r="Z22" s="170">
        <f t="shared" si="14"/>
        <v>0</v>
      </c>
      <c r="AA22" s="170">
        <f t="shared" si="14"/>
        <v>0</v>
      </c>
      <c r="AB22" s="170">
        <f t="shared" si="14"/>
        <v>0</v>
      </c>
      <c r="AC22" s="170">
        <f t="shared" si="14"/>
        <v>0</v>
      </c>
      <c r="AD22" s="171">
        <f t="shared" si="14"/>
        <v>0</v>
      </c>
      <c r="AE22" s="241">
        <f t="shared" si="14"/>
        <v>0</v>
      </c>
      <c r="AF22" s="241">
        <f t="shared" si="14"/>
        <v>0</v>
      </c>
      <c r="AG22" s="241">
        <f t="shared" si="14"/>
        <v>0</v>
      </c>
      <c r="AH22" s="241">
        <f t="shared" si="14"/>
        <v>0</v>
      </c>
      <c r="AI22" s="241">
        <f t="shared" si="14"/>
        <v>0</v>
      </c>
      <c r="AJ22" s="241">
        <f t="shared" si="14"/>
        <v>0</v>
      </c>
      <c r="AK22" s="241">
        <f t="shared" si="14"/>
        <v>0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-13.74499</v>
      </c>
      <c r="H23" s="240">
        <v>-64.378140000000002</v>
      </c>
      <c r="I23" s="240">
        <v>-15.050690000000001</v>
      </c>
      <c r="J23" s="240">
        <v>-13.54499</v>
      </c>
      <c r="K23" s="240">
        <v>-14.54499</v>
      </c>
      <c r="L23" s="240">
        <v>-15.250690000000001</v>
      </c>
      <c r="M23" s="240">
        <v>-13.54499</v>
      </c>
      <c r="N23" s="240">
        <v>-14.42001</v>
      </c>
      <c r="O23" s="240">
        <v>-15.550690000000001</v>
      </c>
      <c r="P23" s="240">
        <v>-11.46166</v>
      </c>
      <c r="Q23" s="240">
        <v>-13.54499</v>
      </c>
      <c r="R23" s="240">
        <v>-7405.8470299999999</v>
      </c>
      <c r="S23" s="169">
        <f>G23</f>
        <v>-13.74499</v>
      </c>
      <c r="T23" s="170">
        <f>SUM($G23:H23)</f>
        <v>-78.123130000000003</v>
      </c>
      <c r="U23" s="170">
        <f>SUM($G23:I23)</f>
        <v>-93.173820000000006</v>
      </c>
      <c r="V23" s="170">
        <f>SUM($G23:J23)</f>
        <v>-106.71881</v>
      </c>
      <c r="W23" s="170">
        <f>SUM($G23:K23)</f>
        <v>-121.2638</v>
      </c>
      <c r="X23" s="170">
        <f>SUM($G23:L23)</f>
        <v>-136.51449</v>
      </c>
      <c r="Y23" s="170">
        <f>SUM($G23:M23)</f>
        <v>-150.05948000000001</v>
      </c>
      <c r="Z23" s="170">
        <f>SUM($G23:N23)</f>
        <v>-164.47949</v>
      </c>
      <c r="AA23" s="170">
        <f>SUM($G23:O23)</f>
        <v>-180.03018</v>
      </c>
      <c r="AB23" s="170">
        <f>SUM($G23:P23)</f>
        <v>-191.49184</v>
      </c>
      <c r="AC23" s="170">
        <f>SUM($G23:Q23)</f>
        <v>-205.03683000000001</v>
      </c>
      <c r="AD23" s="171">
        <f>SUM($G23:R23)</f>
        <v>-7610.8838599999999</v>
      </c>
      <c r="AE23" s="241">
        <f>U23</f>
        <v>-93.173820000000006</v>
      </c>
      <c r="AF23" s="241">
        <f>X23-AE23</f>
        <v>-43.340669999999989</v>
      </c>
      <c r="AG23" s="241">
        <f>AA23-AF23-AE23</f>
        <v>-43.515690000000006</v>
      </c>
      <c r="AH23" s="241">
        <f>AD23-AG23-AF23-AE23</f>
        <v>-7430.8536800000002</v>
      </c>
      <c r="AI23" s="241">
        <f>$AE23+$AF23</f>
        <v>-136.51449</v>
      </c>
      <c r="AJ23" s="241">
        <f>$AG23+$AH23</f>
        <v>-7474.3693700000003</v>
      </c>
      <c r="AK23" s="241">
        <f>$AI23+$AJ23</f>
        <v>-7610.8838599999999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0</v>
      </c>
      <c r="H24" s="240">
        <v>0</v>
      </c>
      <c r="I24" s="240">
        <v>0</v>
      </c>
      <c r="J24" s="240">
        <v>0</v>
      </c>
      <c r="K24" s="240">
        <v>0</v>
      </c>
      <c r="L24" s="240">
        <v>0</v>
      </c>
      <c r="M24" s="240">
        <v>0</v>
      </c>
      <c r="N24" s="240">
        <v>0</v>
      </c>
      <c r="O24" s="240">
        <v>0</v>
      </c>
      <c r="P24" s="240">
        <v>0</v>
      </c>
      <c r="Q24" s="240">
        <v>0</v>
      </c>
      <c r="R24" s="240">
        <v>0</v>
      </c>
      <c r="S24" s="169">
        <f>G24</f>
        <v>0</v>
      </c>
      <c r="T24" s="170">
        <f>SUM($G24:H24)</f>
        <v>0</v>
      </c>
      <c r="U24" s="170">
        <f>SUM($G24:I24)</f>
        <v>0</v>
      </c>
      <c r="V24" s="170">
        <f>SUM($G24:J24)</f>
        <v>0</v>
      </c>
      <c r="W24" s="170">
        <f>SUM($G24:K24)</f>
        <v>0</v>
      </c>
      <c r="X24" s="170">
        <f>SUM($G24:L24)</f>
        <v>0</v>
      </c>
      <c r="Y24" s="170">
        <f>SUM($G24:M24)</f>
        <v>0</v>
      </c>
      <c r="Z24" s="170">
        <f>SUM($G24:N24)</f>
        <v>0</v>
      </c>
      <c r="AA24" s="170">
        <f>SUM($G24:O24)</f>
        <v>0</v>
      </c>
      <c r="AB24" s="170">
        <f>SUM($G24:P24)</f>
        <v>0</v>
      </c>
      <c r="AC24" s="170">
        <f>SUM($G24:Q24)</f>
        <v>0</v>
      </c>
      <c r="AD24" s="171">
        <f>SUM($G24:R24)</f>
        <v>0</v>
      </c>
      <c r="AE24" s="241">
        <f>U24</f>
        <v>0</v>
      </c>
      <c r="AF24" s="241">
        <f>X24-AE24</f>
        <v>0</v>
      </c>
      <c r="AG24" s="241">
        <f>AA24-AF24-AE24</f>
        <v>0</v>
      </c>
      <c r="AH24" s="241">
        <f>AD24-AG24-AF24-AE24</f>
        <v>0</v>
      </c>
      <c r="AI24" s="241">
        <f>$AE24+$AF24</f>
        <v>0</v>
      </c>
      <c r="AJ24" s="241">
        <f>$AG24+$AH24</f>
        <v>0</v>
      </c>
      <c r="AK24" s="241">
        <f>$AI24+$AJ24</f>
        <v>0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-23351.197210000002</v>
      </c>
      <c r="H25" s="240">
        <v>-28151.93029</v>
      </c>
      <c r="I25" s="240">
        <v>27070.45937</v>
      </c>
      <c r="J25" s="240">
        <v>-43012.855060000002</v>
      </c>
      <c r="K25" s="240">
        <v>23909.22927</v>
      </c>
      <c r="L25" s="240">
        <v>5635.8028400000003</v>
      </c>
      <c r="M25" s="240">
        <v>19945.079969999999</v>
      </c>
      <c r="N25" s="240">
        <v>-32391.251809999998</v>
      </c>
      <c r="O25" s="240">
        <v>26767.53586</v>
      </c>
      <c r="P25" s="240">
        <v>26777.29407</v>
      </c>
      <c r="Q25" s="240">
        <v>-52820.173270000007</v>
      </c>
      <c r="R25" s="240">
        <v>10152.186169999999</v>
      </c>
      <c r="S25" s="169">
        <f>G25</f>
        <v>-23351.197210000002</v>
      </c>
      <c r="T25" s="170">
        <f>SUM($G25:H25)</f>
        <v>-51503.127500000002</v>
      </c>
      <c r="U25" s="170">
        <f>SUM($G25:I25)</f>
        <v>-24432.668130000002</v>
      </c>
      <c r="V25" s="170">
        <f>SUM($G25:J25)</f>
        <v>-67445.523190000007</v>
      </c>
      <c r="W25" s="170">
        <f>SUM($G25:K25)</f>
        <v>-43536.293920000011</v>
      </c>
      <c r="X25" s="170">
        <f>SUM($G25:L25)</f>
        <v>-37900.491080000007</v>
      </c>
      <c r="Y25" s="170">
        <f>SUM($G25:M25)</f>
        <v>-17955.411110000008</v>
      </c>
      <c r="Z25" s="170">
        <f>SUM($G25:N25)</f>
        <v>-50346.662920000002</v>
      </c>
      <c r="AA25" s="170">
        <f>SUM($G25:O25)</f>
        <v>-23579.127060000003</v>
      </c>
      <c r="AB25" s="170">
        <f>SUM($G25:P25)</f>
        <v>3198.1670099999974</v>
      </c>
      <c r="AC25" s="170">
        <f>SUM($G25:Q25)</f>
        <v>-49622.006260000009</v>
      </c>
      <c r="AD25" s="171">
        <f>SUM($G25:R25)</f>
        <v>-39469.820090000008</v>
      </c>
      <c r="AE25" s="241">
        <f>U25</f>
        <v>-24432.668130000002</v>
      </c>
      <c r="AF25" s="241">
        <f>X25-AE25</f>
        <v>-13467.822950000005</v>
      </c>
      <c r="AG25" s="241">
        <f>AA25-AF25-AE25</f>
        <v>14321.364020000005</v>
      </c>
      <c r="AH25" s="241">
        <f>AD25-AG25-AF25-AE25</f>
        <v>-15890.693030000013</v>
      </c>
      <c r="AI25" s="241">
        <f>$AE25+$AF25</f>
        <v>-37900.491080000007</v>
      </c>
      <c r="AJ25" s="241">
        <f>$AG25+$AH25</f>
        <v>-1569.3290100000086</v>
      </c>
      <c r="AK25" s="241">
        <f>$AI25+$AJ25</f>
        <v>-39469.820090000016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0</v>
      </c>
      <c r="H26" s="240">
        <v>-3.7118899999999999</v>
      </c>
      <c r="I26" s="240">
        <v>0</v>
      </c>
      <c r="J26" s="240">
        <v>0</v>
      </c>
      <c r="K26" s="240">
        <v>0</v>
      </c>
      <c r="L26" s="240">
        <v>-17.802019999999999</v>
      </c>
      <c r="M26" s="240">
        <v>0</v>
      </c>
      <c r="N26" s="240">
        <v>0</v>
      </c>
      <c r="O26" s="240">
        <v>0</v>
      </c>
      <c r="P26" s="240">
        <v>0</v>
      </c>
      <c r="Q26" s="240">
        <v>0</v>
      </c>
      <c r="R26" s="240">
        <v>0</v>
      </c>
      <c r="S26" s="176">
        <f>G26</f>
        <v>0</v>
      </c>
      <c r="T26" s="177">
        <f>SUM($G26:H26)</f>
        <v>-3.7118899999999999</v>
      </c>
      <c r="U26" s="177">
        <f>SUM($G26:I26)</f>
        <v>-3.7118899999999999</v>
      </c>
      <c r="V26" s="177">
        <f>SUM($G26:J26)</f>
        <v>-3.7118899999999999</v>
      </c>
      <c r="W26" s="177">
        <f>SUM($G26:K26)</f>
        <v>-3.7118899999999999</v>
      </c>
      <c r="X26" s="177">
        <f>SUM($G26:L26)</f>
        <v>-21.513909999999999</v>
      </c>
      <c r="Y26" s="177">
        <f>SUM($G26:M26)</f>
        <v>-21.513909999999999</v>
      </c>
      <c r="Z26" s="177">
        <f>SUM($G26:N26)</f>
        <v>-21.513909999999999</v>
      </c>
      <c r="AA26" s="177">
        <f>SUM($G26:O26)</f>
        <v>-21.513909999999999</v>
      </c>
      <c r="AB26" s="177">
        <f>SUM($G26:P26)</f>
        <v>-21.513909999999999</v>
      </c>
      <c r="AC26" s="177">
        <f>SUM($G26:Q26)</f>
        <v>-21.513909999999999</v>
      </c>
      <c r="AD26" s="178">
        <f>SUM($G26:R26)</f>
        <v>-21.513909999999999</v>
      </c>
      <c r="AE26" s="244">
        <f>U26</f>
        <v>-3.7118899999999999</v>
      </c>
      <c r="AF26" s="244">
        <f>X26-AE26</f>
        <v>-17.802019999999999</v>
      </c>
      <c r="AG26" s="244">
        <f>AA26-AF26-AE26</f>
        <v>0</v>
      </c>
      <c r="AH26" s="244">
        <f>AD26-AG26-AF26-AE26</f>
        <v>0</v>
      </c>
      <c r="AI26" s="244">
        <f>$AE26+$AF26</f>
        <v>-21.513909999999999</v>
      </c>
      <c r="AJ26" s="244">
        <f>$AG26+$AH26</f>
        <v>0</v>
      </c>
      <c r="AK26" s="244">
        <f>$AI26+$AJ26</f>
        <v>-21.513909999999999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15">SUM(G22:G26)</f>
        <v>-23364.942200000001</v>
      </c>
      <c r="H27" s="248">
        <f t="shared" si="15"/>
        <v>-28220.02032</v>
      </c>
      <c r="I27" s="248">
        <f t="shared" si="15"/>
        <v>27055.40868</v>
      </c>
      <c r="J27" s="248">
        <f t="shared" si="15"/>
        <v>-43026.400050000004</v>
      </c>
      <c r="K27" s="248">
        <f t="shared" si="15"/>
        <v>23894.684280000001</v>
      </c>
      <c r="L27" s="248">
        <f t="shared" si="15"/>
        <v>5602.7501300000004</v>
      </c>
      <c r="M27" s="248">
        <f t="shared" si="15"/>
        <v>19931.53498</v>
      </c>
      <c r="N27" s="248">
        <f t="shared" si="15"/>
        <v>-32405.67182</v>
      </c>
      <c r="O27" s="248">
        <f t="shared" si="15"/>
        <v>26751.98517</v>
      </c>
      <c r="P27" s="248">
        <f t="shared" si="15"/>
        <v>26765.832409999999</v>
      </c>
      <c r="Q27" s="248">
        <f t="shared" si="15"/>
        <v>-52833.718260000009</v>
      </c>
      <c r="R27" s="248">
        <f t="shared" si="15"/>
        <v>2746.3391399999991</v>
      </c>
      <c r="S27" s="169">
        <f t="shared" si="15"/>
        <v>-23364.942200000001</v>
      </c>
      <c r="T27" s="170">
        <f t="shared" si="15"/>
        <v>-51584.962520000001</v>
      </c>
      <c r="U27" s="170">
        <f t="shared" si="15"/>
        <v>-24529.55384</v>
      </c>
      <c r="V27" s="170">
        <f t="shared" si="15"/>
        <v>-67555.953890000019</v>
      </c>
      <c r="W27" s="170">
        <f t="shared" si="15"/>
        <v>-43661.26961000001</v>
      </c>
      <c r="X27" s="170">
        <f t="shared" si="15"/>
        <v>-38058.51948000001</v>
      </c>
      <c r="Y27" s="170">
        <f t="shared" si="15"/>
        <v>-18126.98450000001</v>
      </c>
      <c r="Z27" s="170">
        <f t="shared" si="15"/>
        <v>-50532.656320000002</v>
      </c>
      <c r="AA27" s="170">
        <f t="shared" si="15"/>
        <v>-23780.671150000006</v>
      </c>
      <c r="AB27" s="170">
        <f t="shared" si="15"/>
        <v>2985.1612599999971</v>
      </c>
      <c r="AC27" s="170">
        <f t="shared" si="15"/>
        <v>-49848.557000000008</v>
      </c>
      <c r="AD27" s="171">
        <f t="shared" si="15"/>
        <v>-47102.217860000012</v>
      </c>
      <c r="AE27" s="241">
        <f t="shared" si="15"/>
        <v>-24529.55384</v>
      </c>
      <c r="AF27" s="241">
        <f t="shared" si="15"/>
        <v>-13528.965640000004</v>
      </c>
      <c r="AG27" s="241">
        <f t="shared" si="15"/>
        <v>14277.848330000004</v>
      </c>
      <c r="AH27" s="241">
        <f t="shared" si="15"/>
        <v>-23321.546710000013</v>
      </c>
      <c r="AI27" s="241">
        <f t="shared" si="15"/>
        <v>-38058.51948000001</v>
      </c>
      <c r="AJ27" s="241">
        <f t="shared" si="15"/>
        <v>-9043.6983800000089</v>
      </c>
      <c r="AK27" s="241">
        <f t="shared" si="15"/>
        <v>-47102.217860000019</v>
      </c>
      <c r="AL27" s="173">
        <f t="shared" si="8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3915.7101499999999</v>
      </c>
      <c r="H28" s="243">
        <v>3453.8535899999997</v>
      </c>
      <c r="I28" s="243">
        <v>3826.6938399999999</v>
      </c>
      <c r="J28" s="243">
        <v>3598.1572299999998</v>
      </c>
      <c r="K28" s="243">
        <v>3778.5179500000004</v>
      </c>
      <c r="L28" s="243">
        <v>3670.1097</v>
      </c>
      <c r="M28" s="243">
        <v>3841.9443799999999</v>
      </c>
      <c r="N28" s="243">
        <v>3955.9873399999997</v>
      </c>
      <c r="O28" s="243">
        <v>3476.7842099999998</v>
      </c>
      <c r="P28" s="243">
        <v>3877.9499599999999</v>
      </c>
      <c r="Q28" s="243">
        <v>3626.6726200000003</v>
      </c>
      <c r="R28" s="243">
        <v>3700.9017400000002</v>
      </c>
      <c r="S28" s="176">
        <f>G28</f>
        <v>3915.7101499999999</v>
      </c>
      <c r="T28" s="177">
        <f>SUM($G28:H28)</f>
        <v>7369.5637399999996</v>
      </c>
      <c r="U28" s="177">
        <f>SUM($G28:I28)</f>
        <v>11196.25758</v>
      </c>
      <c r="V28" s="177">
        <f>SUM($G28:J28)</f>
        <v>14794.414809999998</v>
      </c>
      <c r="W28" s="177">
        <f>SUM($G28:K28)</f>
        <v>18572.93276</v>
      </c>
      <c r="X28" s="177">
        <f>SUM($G28:L28)</f>
        <v>22243.042460000001</v>
      </c>
      <c r="Y28" s="177">
        <f>SUM($G28:M28)</f>
        <v>26084.986840000001</v>
      </c>
      <c r="Z28" s="177">
        <f>SUM($G28:N28)</f>
        <v>30040.974180000001</v>
      </c>
      <c r="AA28" s="177">
        <f>SUM($G28:O28)</f>
        <v>33517.758390000003</v>
      </c>
      <c r="AB28" s="177">
        <f>SUM($G28:P28)</f>
        <v>37395.708350000001</v>
      </c>
      <c r="AC28" s="177">
        <f>SUM($G28:Q28)</f>
        <v>41022.380969999998</v>
      </c>
      <c r="AD28" s="178">
        <f>SUM($G28:R28)</f>
        <v>44723.282709999999</v>
      </c>
      <c r="AE28" s="244">
        <f>U28</f>
        <v>11196.25758</v>
      </c>
      <c r="AF28" s="244">
        <f>X28-AE28</f>
        <v>11046.784880000001</v>
      </c>
      <c r="AG28" s="244">
        <f>AA28-AF28-AE28</f>
        <v>11274.715930000004</v>
      </c>
      <c r="AH28" s="244">
        <f>AD28-AG28-AF28-AE28</f>
        <v>11205.524319999995</v>
      </c>
      <c r="AI28" s="244">
        <f>$AE28+$AF28</f>
        <v>22243.042460000001</v>
      </c>
      <c r="AJ28" s="244">
        <f>$AG28+$AH28</f>
        <v>22480.240249999999</v>
      </c>
      <c r="AK28" s="244">
        <f>$AI28+$AJ28</f>
        <v>44723.282709999999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16">SUM(G27:G28)</f>
        <v>-19449.232050000002</v>
      </c>
      <c r="H29" s="248">
        <f t="shared" si="16"/>
        <v>-24766.166730000001</v>
      </c>
      <c r="I29" s="248">
        <f t="shared" si="16"/>
        <v>30882.10252</v>
      </c>
      <c r="J29" s="248">
        <f t="shared" si="16"/>
        <v>-39428.242820000007</v>
      </c>
      <c r="K29" s="248">
        <f t="shared" si="16"/>
        <v>27673.202230000003</v>
      </c>
      <c r="L29" s="248">
        <f t="shared" si="16"/>
        <v>9272.8598300000012</v>
      </c>
      <c r="M29" s="248">
        <f t="shared" si="16"/>
        <v>23773.479360000001</v>
      </c>
      <c r="N29" s="248">
        <f t="shared" si="16"/>
        <v>-28449.68448</v>
      </c>
      <c r="O29" s="248">
        <f t="shared" si="16"/>
        <v>30228.769379999998</v>
      </c>
      <c r="P29" s="248">
        <f t="shared" si="16"/>
        <v>30643.782370000001</v>
      </c>
      <c r="Q29" s="248">
        <f t="shared" si="16"/>
        <v>-49207.045640000011</v>
      </c>
      <c r="R29" s="248">
        <f t="shared" si="16"/>
        <v>6447.2408799999994</v>
      </c>
      <c r="S29" s="184">
        <f t="shared" si="16"/>
        <v>-19449.232050000002</v>
      </c>
      <c r="T29" s="185">
        <f t="shared" si="16"/>
        <v>-44215.398780000003</v>
      </c>
      <c r="U29" s="185">
        <f t="shared" si="16"/>
        <v>-13333.296260000001</v>
      </c>
      <c r="V29" s="185">
        <f t="shared" si="16"/>
        <v>-52761.539080000017</v>
      </c>
      <c r="W29" s="185">
        <f t="shared" si="16"/>
        <v>-25088.336850000011</v>
      </c>
      <c r="X29" s="185">
        <f t="shared" si="16"/>
        <v>-15815.477020000009</v>
      </c>
      <c r="Y29" s="185">
        <f t="shared" si="16"/>
        <v>7958.0023399999918</v>
      </c>
      <c r="Z29" s="185">
        <f t="shared" si="16"/>
        <v>-20491.682140000001</v>
      </c>
      <c r="AA29" s="185">
        <f t="shared" si="16"/>
        <v>9737.0872399999971</v>
      </c>
      <c r="AB29" s="185">
        <f t="shared" si="16"/>
        <v>40380.869609999994</v>
      </c>
      <c r="AC29" s="185">
        <f t="shared" si="16"/>
        <v>-8826.1760300000096</v>
      </c>
      <c r="AD29" s="186">
        <f t="shared" si="16"/>
        <v>-2378.9351500000121</v>
      </c>
      <c r="AE29" s="249">
        <f t="shared" si="16"/>
        <v>-13333.296260000001</v>
      </c>
      <c r="AF29" s="249">
        <f t="shared" si="16"/>
        <v>-2482.1807600000029</v>
      </c>
      <c r="AG29" s="249">
        <f t="shared" si="16"/>
        <v>25552.564260000006</v>
      </c>
      <c r="AH29" s="249">
        <f t="shared" si="16"/>
        <v>-12116.022390000018</v>
      </c>
      <c r="AI29" s="249">
        <f t="shared" si="16"/>
        <v>-15815.477020000009</v>
      </c>
      <c r="AJ29" s="249">
        <f t="shared" si="16"/>
        <v>13436.54186999999</v>
      </c>
      <c r="AK29" s="249">
        <f t="shared" si="16"/>
        <v>-2378.9351500000193</v>
      </c>
      <c r="AL29" s="173">
        <f t="shared" si="8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3889.8464100000001</v>
      </c>
      <c r="H30" s="251">
        <v>5988.294539999999</v>
      </c>
      <c r="I30" s="251">
        <v>-6176.4205099999999</v>
      </c>
      <c r="J30" s="251">
        <v>7885.6485700000003</v>
      </c>
      <c r="K30" s="251">
        <v>-5534.6404499999999</v>
      </c>
      <c r="L30" s="251">
        <v>-1854.5719679999995</v>
      </c>
      <c r="M30" s="251">
        <v>-5769.5525280000002</v>
      </c>
      <c r="N30" s="251">
        <v>5680.3202659999997</v>
      </c>
      <c r="O30" s="251">
        <v>-6045.7538759999998</v>
      </c>
      <c r="P30" s="251">
        <v>-6128.7564739999998</v>
      </c>
      <c r="Q30" s="251">
        <v>9841.4091299999982</v>
      </c>
      <c r="R30" s="251">
        <v>-1289.4481800000001</v>
      </c>
      <c r="S30" s="176">
        <f>G30</f>
        <v>3889.8464100000001</v>
      </c>
      <c r="T30" s="177">
        <f>SUM($G30:H30)</f>
        <v>9878.1409499999991</v>
      </c>
      <c r="U30" s="177">
        <f>SUM($G30:I30)</f>
        <v>3701.7204399999991</v>
      </c>
      <c r="V30" s="177">
        <f>SUM($G30:J30)</f>
        <v>11587.369009999999</v>
      </c>
      <c r="W30" s="177">
        <f>SUM($G30:K30)</f>
        <v>6052.7285599999987</v>
      </c>
      <c r="X30" s="177">
        <f>SUM($G30:L30)</f>
        <v>4198.1565919999994</v>
      </c>
      <c r="Y30" s="177">
        <f>SUM($G30:M30)</f>
        <v>-1571.3959360000008</v>
      </c>
      <c r="Z30" s="177">
        <f>SUM($G30:N30)</f>
        <v>4108.9243299999989</v>
      </c>
      <c r="AA30" s="177">
        <f>SUM($G30:O30)</f>
        <v>-1936.8295460000008</v>
      </c>
      <c r="AB30" s="177">
        <f>SUM($G30:P30)</f>
        <v>-8065.5860200000006</v>
      </c>
      <c r="AC30" s="177">
        <f>SUM($G30:Q30)</f>
        <v>1775.8231099999975</v>
      </c>
      <c r="AD30" s="178">
        <f>SUM($G30:R30)</f>
        <v>486.37492999999745</v>
      </c>
      <c r="AE30" s="244">
        <f>U30</f>
        <v>3701.7204399999991</v>
      </c>
      <c r="AF30" s="244">
        <f>X30-AE30</f>
        <v>496.43615200000022</v>
      </c>
      <c r="AG30" s="244">
        <f>AA30-AF30-AE30</f>
        <v>-6134.9861380000002</v>
      </c>
      <c r="AH30" s="244">
        <f>AD30-AG30-AF30-AE30</f>
        <v>2423.2044759999981</v>
      </c>
      <c r="AI30" s="244">
        <f>$AE30+$AF30</f>
        <v>4198.1565919999994</v>
      </c>
      <c r="AJ30" s="244">
        <f>$AG30+$AH30</f>
        <v>-3711.7816620000021</v>
      </c>
      <c r="AK30" s="244">
        <f>$AI30+$AJ30</f>
        <v>486.37492999999722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>SUM(G29:G30)</f>
        <v>-15559.385640000002</v>
      </c>
      <c r="H31" s="240">
        <f t="shared" ref="H31:AK33" si="17">SUM(H29:H30)</f>
        <v>-18777.872190000002</v>
      </c>
      <c r="I31" s="240">
        <f t="shared" si="17"/>
        <v>24705.68201</v>
      </c>
      <c r="J31" s="240">
        <f t="shared" si="17"/>
        <v>-31542.594250000006</v>
      </c>
      <c r="K31" s="240">
        <f t="shared" si="17"/>
        <v>22138.561780000004</v>
      </c>
      <c r="L31" s="240">
        <f t="shared" si="17"/>
        <v>7418.287862000002</v>
      </c>
      <c r="M31" s="240">
        <f t="shared" si="17"/>
        <v>18003.926832000001</v>
      </c>
      <c r="N31" s="240">
        <f t="shared" si="17"/>
        <v>-22769.364214000001</v>
      </c>
      <c r="O31" s="240">
        <f t="shared" si="17"/>
        <v>24183.015503999999</v>
      </c>
      <c r="P31" s="240">
        <f t="shared" si="17"/>
        <v>24515.025895999999</v>
      </c>
      <c r="Q31" s="240">
        <f t="shared" si="17"/>
        <v>-39365.636510000011</v>
      </c>
      <c r="R31" s="240">
        <f t="shared" si="17"/>
        <v>5157.7926999999991</v>
      </c>
      <c r="S31" s="169">
        <f t="shared" si="17"/>
        <v>-15559.385640000002</v>
      </c>
      <c r="T31" s="170">
        <f t="shared" si="17"/>
        <v>-34337.257830000002</v>
      </c>
      <c r="U31" s="170">
        <f t="shared" si="17"/>
        <v>-9631.5758200000018</v>
      </c>
      <c r="V31" s="170">
        <f t="shared" si="17"/>
        <v>-41174.170070000022</v>
      </c>
      <c r="W31" s="170">
        <f t="shared" si="17"/>
        <v>-19035.608290000011</v>
      </c>
      <c r="X31" s="170">
        <f t="shared" si="17"/>
        <v>-11617.32042800001</v>
      </c>
      <c r="Y31" s="170">
        <f t="shared" si="17"/>
        <v>6386.606403999991</v>
      </c>
      <c r="Z31" s="170">
        <f t="shared" si="17"/>
        <v>-16382.757810000003</v>
      </c>
      <c r="AA31" s="170">
        <f t="shared" si="17"/>
        <v>7800.2576939999963</v>
      </c>
      <c r="AB31" s="170">
        <f t="shared" si="17"/>
        <v>32315.283589999992</v>
      </c>
      <c r="AC31" s="170">
        <f t="shared" si="17"/>
        <v>-7050.3529200000121</v>
      </c>
      <c r="AD31" s="171">
        <f t="shared" si="17"/>
        <v>-1892.5602200000146</v>
      </c>
      <c r="AE31" s="241">
        <f t="shared" si="17"/>
        <v>-9631.5758200000018</v>
      </c>
      <c r="AF31" s="241">
        <f t="shared" si="17"/>
        <v>-1985.7446080000027</v>
      </c>
      <c r="AG31" s="241">
        <f t="shared" si="17"/>
        <v>19417.578122000006</v>
      </c>
      <c r="AH31" s="241">
        <f t="shared" si="17"/>
        <v>-9692.8179140000211</v>
      </c>
      <c r="AI31" s="241">
        <f t="shared" si="17"/>
        <v>-11617.32042800001</v>
      </c>
      <c r="AJ31" s="241">
        <f t="shared" si="17"/>
        <v>9724.7602079999888</v>
      </c>
      <c r="AK31" s="241">
        <f t="shared" si="17"/>
        <v>-1892.5602200000221</v>
      </c>
      <c r="AL31" s="173">
        <f t="shared" si="8"/>
        <v>5.4569682106375694E-12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>SUM(G31:G32)</f>
        <v>-15559.385640000002</v>
      </c>
      <c r="H33" s="240">
        <f t="shared" ref="H33:R33" si="18">SUM(H31:H32)</f>
        <v>-18777.872190000002</v>
      </c>
      <c r="I33" s="240">
        <f t="shared" si="18"/>
        <v>24705.68201</v>
      </c>
      <c r="J33" s="240">
        <f t="shared" si="18"/>
        <v>-31542.594250000006</v>
      </c>
      <c r="K33" s="240">
        <f t="shared" si="18"/>
        <v>22138.561780000004</v>
      </c>
      <c r="L33" s="240">
        <f t="shared" si="18"/>
        <v>7418.287862000002</v>
      </c>
      <c r="M33" s="240">
        <f t="shared" si="18"/>
        <v>18003.926832000001</v>
      </c>
      <c r="N33" s="240">
        <f t="shared" si="18"/>
        <v>-22769.364214000001</v>
      </c>
      <c r="O33" s="240">
        <f t="shared" si="18"/>
        <v>24183.015503999999</v>
      </c>
      <c r="P33" s="240">
        <f t="shared" si="18"/>
        <v>24515.025895999999</v>
      </c>
      <c r="Q33" s="240">
        <f t="shared" si="18"/>
        <v>-39365.636510000011</v>
      </c>
      <c r="R33" s="240">
        <f t="shared" si="18"/>
        <v>5157.7926999999991</v>
      </c>
      <c r="S33" s="169">
        <f t="shared" si="17"/>
        <v>-15559.385640000002</v>
      </c>
      <c r="T33" s="170">
        <f t="shared" si="17"/>
        <v>-34337.257830000002</v>
      </c>
      <c r="U33" s="170">
        <f t="shared" si="17"/>
        <v>-9631.5758200000018</v>
      </c>
      <c r="V33" s="170">
        <f t="shared" si="17"/>
        <v>-41174.170070000022</v>
      </c>
      <c r="W33" s="170">
        <f t="shared" si="17"/>
        <v>-19035.608290000011</v>
      </c>
      <c r="X33" s="170">
        <f t="shared" si="17"/>
        <v>-11617.32042800001</v>
      </c>
      <c r="Y33" s="170">
        <f t="shared" si="17"/>
        <v>6386.606403999991</v>
      </c>
      <c r="Z33" s="170">
        <f t="shared" si="17"/>
        <v>-16382.757810000003</v>
      </c>
      <c r="AA33" s="170">
        <f t="shared" si="17"/>
        <v>7800.2576939999963</v>
      </c>
      <c r="AB33" s="170">
        <f t="shared" si="17"/>
        <v>32315.283589999992</v>
      </c>
      <c r="AC33" s="170">
        <f t="shared" si="17"/>
        <v>-7050.3529200000121</v>
      </c>
      <c r="AD33" s="171">
        <f t="shared" si="17"/>
        <v>-1892.5602200000146</v>
      </c>
      <c r="AE33" s="241">
        <f t="shared" si="17"/>
        <v>-9631.5758200000018</v>
      </c>
      <c r="AF33" s="241">
        <f t="shared" si="17"/>
        <v>-1985.7446080000027</v>
      </c>
      <c r="AG33" s="241">
        <f t="shared" si="17"/>
        <v>19417.578122000006</v>
      </c>
      <c r="AH33" s="241">
        <f t="shared" si="17"/>
        <v>-9692.8179140000211</v>
      </c>
      <c r="AI33" s="241">
        <f t="shared" si="17"/>
        <v>-11617.32042800001</v>
      </c>
      <c r="AJ33" s="241">
        <f t="shared" si="17"/>
        <v>9724.7602079999888</v>
      </c>
      <c r="AK33" s="241">
        <f t="shared" si="17"/>
        <v>-1892.5602200000221</v>
      </c>
      <c r="AL33" s="173">
        <f t="shared" si="8"/>
        <v>5.4569682106375694E-12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9">SUM(G33:G34)</f>
        <v>-15559.385640000002</v>
      </c>
      <c r="H35" s="253">
        <f t="shared" si="19"/>
        <v>-18777.872190000002</v>
      </c>
      <c r="I35" s="253">
        <f t="shared" si="19"/>
        <v>24705.68201</v>
      </c>
      <c r="J35" s="253">
        <f t="shared" si="19"/>
        <v>-31542.594250000006</v>
      </c>
      <c r="K35" s="253">
        <f t="shared" si="19"/>
        <v>22138.561780000004</v>
      </c>
      <c r="L35" s="253">
        <f t="shared" si="19"/>
        <v>7418.287862000002</v>
      </c>
      <c r="M35" s="253">
        <f t="shared" si="19"/>
        <v>18003.926832000001</v>
      </c>
      <c r="N35" s="253">
        <f t="shared" si="19"/>
        <v>-22769.364214000001</v>
      </c>
      <c r="O35" s="253">
        <f t="shared" si="19"/>
        <v>24183.015503999999</v>
      </c>
      <c r="P35" s="253">
        <f t="shared" si="19"/>
        <v>24515.025895999999</v>
      </c>
      <c r="Q35" s="253">
        <f t="shared" si="19"/>
        <v>-39365.636510000011</v>
      </c>
      <c r="R35" s="253">
        <f t="shared" si="19"/>
        <v>5157.7926999999991</v>
      </c>
      <c r="S35" s="192">
        <f t="shared" si="19"/>
        <v>-15559.385640000002</v>
      </c>
      <c r="T35" s="193">
        <f t="shared" si="19"/>
        <v>-34337.257830000002</v>
      </c>
      <c r="U35" s="193">
        <f t="shared" si="19"/>
        <v>-9631.5758200000018</v>
      </c>
      <c r="V35" s="193">
        <f t="shared" si="19"/>
        <v>-41174.170070000022</v>
      </c>
      <c r="W35" s="193">
        <f t="shared" si="19"/>
        <v>-19035.608290000011</v>
      </c>
      <c r="X35" s="193">
        <f t="shared" si="19"/>
        <v>-11617.32042800001</v>
      </c>
      <c r="Y35" s="193">
        <f t="shared" si="19"/>
        <v>6386.606403999991</v>
      </c>
      <c r="Z35" s="193">
        <f t="shared" si="19"/>
        <v>-16382.757810000003</v>
      </c>
      <c r="AA35" s="193">
        <f t="shared" si="19"/>
        <v>7800.2576939999963</v>
      </c>
      <c r="AB35" s="193">
        <f t="shared" si="19"/>
        <v>32315.283589999992</v>
      </c>
      <c r="AC35" s="193">
        <f t="shared" si="19"/>
        <v>-7050.3529200000121</v>
      </c>
      <c r="AD35" s="194">
        <f t="shared" si="19"/>
        <v>-1892.5602200000146</v>
      </c>
      <c r="AE35" s="254">
        <f t="shared" si="19"/>
        <v>-9631.5758200000018</v>
      </c>
      <c r="AF35" s="254">
        <f t="shared" si="19"/>
        <v>-1985.7446080000027</v>
      </c>
      <c r="AG35" s="254">
        <f t="shared" si="19"/>
        <v>19417.578122000006</v>
      </c>
      <c r="AH35" s="254">
        <f t="shared" si="19"/>
        <v>-9692.8179140000211</v>
      </c>
      <c r="AI35" s="254">
        <f t="shared" si="19"/>
        <v>-11617.32042800001</v>
      </c>
      <c r="AJ35" s="254">
        <f t="shared" si="19"/>
        <v>9724.7602079999888</v>
      </c>
      <c r="AK35" s="254">
        <f t="shared" si="19"/>
        <v>-1892.5602200000221</v>
      </c>
      <c r="AL35" s="173">
        <f t="shared" si="8"/>
        <v>5.4569682106375694E-12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0</v>
      </c>
      <c r="H36" s="256">
        <v>0</v>
      </c>
      <c r="I36" s="256">
        <v>0</v>
      </c>
      <c r="J36" s="256">
        <v>0</v>
      </c>
      <c r="K36" s="256">
        <v>0</v>
      </c>
      <c r="L36" s="256">
        <v>0</v>
      </c>
      <c r="M36" s="256">
        <v>0</v>
      </c>
      <c r="N36" s="256">
        <v>0</v>
      </c>
      <c r="O36" s="256">
        <v>0</v>
      </c>
      <c r="P36" s="256">
        <v>0</v>
      </c>
      <c r="Q36" s="256">
        <v>0</v>
      </c>
      <c r="R36" s="256">
        <v>0</v>
      </c>
      <c r="S36" s="196">
        <f>G36</f>
        <v>0</v>
      </c>
      <c r="T36" s="197">
        <f>SUM($G36:H36)</f>
        <v>0</v>
      </c>
      <c r="U36" s="197">
        <f>SUM($G36:I36)</f>
        <v>0</v>
      </c>
      <c r="V36" s="197">
        <f>SUM($G36:J36)</f>
        <v>0</v>
      </c>
      <c r="W36" s="197">
        <f>SUM($G36:K36)</f>
        <v>0</v>
      </c>
      <c r="X36" s="197">
        <f>SUM($G36:L36)</f>
        <v>0</v>
      </c>
      <c r="Y36" s="197">
        <f>SUM($G36:M36)</f>
        <v>0</v>
      </c>
      <c r="Z36" s="197">
        <f>SUM($G36:N36)</f>
        <v>0</v>
      </c>
      <c r="AA36" s="197">
        <f>SUM($G36:O36)</f>
        <v>0</v>
      </c>
      <c r="AB36" s="197">
        <f>SUM($G36:P36)</f>
        <v>0</v>
      </c>
      <c r="AC36" s="197">
        <f>SUM($G36:Q36)</f>
        <v>0</v>
      </c>
      <c r="AD36" s="198">
        <f>SUM($G36:R36)</f>
        <v>0</v>
      </c>
      <c r="AE36" s="257">
        <f>U36</f>
        <v>0</v>
      </c>
      <c r="AF36" s="257">
        <f>X36-AE36</f>
        <v>0</v>
      </c>
      <c r="AG36" s="257">
        <f>AA36-AF36-AE36</f>
        <v>0</v>
      </c>
      <c r="AH36" s="257">
        <f>AD36-AG36-AF36-AE36</f>
        <v>0</v>
      </c>
      <c r="AI36" s="257">
        <f>$AE36+$AF36</f>
        <v>0</v>
      </c>
      <c r="AJ36" s="257">
        <f>$AG36+$AH36</f>
        <v>0</v>
      </c>
      <c r="AK36" s="257">
        <f>$AI36+$AJ36</f>
        <v>0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0</v>
      </c>
      <c r="H37" s="259">
        <v>0</v>
      </c>
      <c r="I37" s="259">
        <v>0</v>
      </c>
      <c r="J37" s="259">
        <v>0</v>
      </c>
      <c r="K37" s="259">
        <v>0</v>
      </c>
      <c r="L37" s="259">
        <v>0</v>
      </c>
      <c r="M37" s="259">
        <v>0</v>
      </c>
      <c r="N37" s="259">
        <v>0</v>
      </c>
      <c r="O37" s="259">
        <v>0</v>
      </c>
      <c r="P37" s="259">
        <v>0</v>
      </c>
      <c r="Q37" s="259">
        <v>0</v>
      </c>
      <c r="R37" s="259">
        <v>0</v>
      </c>
      <c r="S37" s="200">
        <f>G37</f>
        <v>0</v>
      </c>
      <c r="T37" s="201">
        <f>SUM($G37:H37)</f>
        <v>0</v>
      </c>
      <c r="U37" s="201">
        <f>SUM($G37:I37)</f>
        <v>0</v>
      </c>
      <c r="V37" s="201">
        <f>SUM($G37:J37)</f>
        <v>0</v>
      </c>
      <c r="W37" s="201">
        <f>SUM($G37:K37)</f>
        <v>0</v>
      </c>
      <c r="X37" s="201">
        <f>SUM($G37:L37)</f>
        <v>0</v>
      </c>
      <c r="Y37" s="201">
        <f>SUM($G37:M37)</f>
        <v>0</v>
      </c>
      <c r="Z37" s="201">
        <f>SUM($G37:N37)</f>
        <v>0</v>
      </c>
      <c r="AA37" s="201">
        <f>SUM($G37:O37)</f>
        <v>0</v>
      </c>
      <c r="AB37" s="201">
        <f>SUM($G37:P37)</f>
        <v>0</v>
      </c>
      <c r="AC37" s="201">
        <f>SUM($G37:Q37)</f>
        <v>0</v>
      </c>
      <c r="AD37" s="202">
        <f>SUM($G37:R37)</f>
        <v>0</v>
      </c>
      <c r="AE37" s="260">
        <f>U37</f>
        <v>0</v>
      </c>
      <c r="AF37" s="260">
        <f>X37-AE37</f>
        <v>0</v>
      </c>
      <c r="AG37" s="260">
        <f>AA37-AF37-AE37</f>
        <v>0</v>
      </c>
      <c r="AH37" s="260">
        <f>AD37-AG37-AF37-AE37</f>
        <v>0</v>
      </c>
      <c r="AI37" s="260">
        <f>$AE37+$AF37</f>
        <v>0</v>
      </c>
      <c r="AJ37" s="260">
        <f>$AG37+$AH37</f>
        <v>0</v>
      </c>
      <c r="AK37" s="260">
        <f>$AI37+$AJ37</f>
        <v>0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20">IF(G36=0,0,(G11*1000)/G36)</f>
        <v>0</v>
      </c>
      <c r="H38" s="262">
        <f t="shared" si="20"/>
        <v>0</v>
      </c>
      <c r="I38" s="262">
        <f t="shared" si="20"/>
        <v>0</v>
      </c>
      <c r="J38" s="262">
        <f t="shared" si="20"/>
        <v>0</v>
      </c>
      <c r="K38" s="262">
        <f t="shared" si="20"/>
        <v>0</v>
      </c>
      <c r="L38" s="262">
        <f t="shared" si="20"/>
        <v>0</v>
      </c>
      <c r="M38" s="262">
        <f t="shared" si="20"/>
        <v>0</v>
      </c>
      <c r="N38" s="262">
        <f t="shared" si="20"/>
        <v>0</v>
      </c>
      <c r="O38" s="262">
        <f t="shared" si="20"/>
        <v>0</v>
      </c>
      <c r="P38" s="262">
        <f t="shared" si="20"/>
        <v>0</v>
      </c>
      <c r="Q38" s="262">
        <f t="shared" si="20"/>
        <v>0</v>
      </c>
      <c r="R38" s="262">
        <f t="shared" si="20"/>
        <v>0</v>
      </c>
      <c r="S38" s="200">
        <f>IFERROR(SUMPRODUCT($G36:G36,$G38:G38)/SUM($G36:G36),0)</f>
        <v>0</v>
      </c>
      <c r="T38" s="200">
        <f>IFERROR(SUMPRODUCT($G36:H36,$G38:H38)/SUM($G36:H36),0)</f>
        <v>0</v>
      </c>
      <c r="U38" s="200">
        <f>IFERROR(SUMPRODUCT($G36:I36,$G38:I38)/SUM($G36:I36),0)</f>
        <v>0</v>
      </c>
      <c r="V38" s="200">
        <f>IFERROR(SUMPRODUCT($G36:J36,$G38:J38)/SUM($G36:J36),0)</f>
        <v>0</v>
      </c>
      <c r="W38" s="200">
        <f>IFERROR(SUMPRODUCT($G36:K36,$G38:K38)/SUM($G36:K36),0)</f>
        <v>0</v>
      </c>
      <c r="X38" s="200">
        <f>IFERROR(SUMPRODUCT($G36:L36,$G38:L38)/SUM($G36:L36),0)</f>
        <v>0</v>
      </c>
      <c r="Y38" s="200">
        <f>IFERROR(SUMPRODUCT($G36:M36,$G38:M38)/SUM($G36:M36),0)</f>
        <v>0</v>
      </c>
      <c r="Z38" s="200">
        <f>IFERROR(SUMPRODUCT($G36:N36,$G38:N38)/SUM($G36:N36),0)</f>
        <v>0</v>
      </c>
      <c r="AA38" s="200">
        <f>IFERROR(SUMPRODUCT($G36:O36,$G38:O38)/SUM($G36:O36),0)</f>
        <v>0</v>
      </c>
      <c r="AB38" s="200">
        <f>IFERROR(SUMPRODUCT($G36:P36,$G38:P38)/SUM($G36:P36),0)</f>
        <v>0</v>
      </c>
      <c r="AC38" s="200">
        <f>IFERROR(SUMPRODUCT($G36:Q36,$G38:Q38)/SUM($G36:Q36),0)</f>
        <v>0</v>
      </c>
      <c r="AD38" s="200">
        <f>IFERROR(SUMPRODUCT($G36:R36,$G38:R38)/SUM($G36:R36),0)</f>
        <v>0</v>
      </c>
      <c r="AE38" s="260">
        <f>IFERROR(SUMPRODUCT($G36:I36,$G38:I38)/SUM($G36:I36),0)</f>
        <v>0</v>
      </c>
      <c r="AF38" s="260">
        <f>IFERROR(SUMPRODUCT($J36:L36,$J38:L38)/SUM($J36:L36),0)</f>
        <v>0</v>
      </c>
      <c r="AG38" s="260">
        <f>IFERROR(SUMPRODUCT($M36:O36,$M38:O38)/SUM($M36:O36),0)</f>
        <v>0</v>
      </c>
      <c r="AH38" s="260">
        <f>IFERROR(SUMPRODUCT($P36:R36,$P38:R38)/SUM($P36:R36),0)</f>
        <v>0</v>
      </c>
      <c r="AI38" s="260">
        <f>IFERROR(SUMPRODUCT($G36:L36,$G38:L38)/SUM($G36:L36),0)</f>
        <v>0</v>
      </c>
      <c r="AJ38" s="260">
        <f>IFERROR(SUMPRODUCT($M36:R36,$M38:R38)/SUM($M36:R36),0)</f>
        <v>0</v>
      </c>
      <c r="AK38" s="260">
        <f>IFERROR(SUMPRODUCT($G36:R36,$G38:R38)/SUM($G36:R36),0)</f>
        <v>0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21">IF(G36=0,0,(G18*1000)/G36)</f>
        <v>0</v>
      </c>
      <c r="H39" s="262">
        <f t="shared" si="21"/>
        <v>0</v>
      </c>
      <c r="I39" s="262">
        <f t="shared" si="21"/>
        <v>0</v>
      </c>
      <c r="J39" s="262">
        <f t="shared" si="21"/>
        <v>0</v>
      </c>
      <c r="K39" s="262">
        <f t="shared" si="21"/>
        <v>0</v>
      </c>
      <c r="L39" s="262">
        <f t="shared" si="21"/>
        <v>0</v>
      </c>
      <c r="M39" s="262">
        <f t="shared" si="21"/>
        <v>0</v>
      </c>
      <c r="N39" s="262">
        <f t="shared" si="21"/>
        <v>0</v>
      </c>
      <c r="O39" s="262">
        <f t="shared" si="21"/>
        <v>0</v>
      </c>
      <c r="P39" s="262">
        <f t="shared" si="21"/>
        <v>0</v>
      </c>
      <c r="Q39" s="262">
        <f t="shared" si="21"/>
        <v>0</v>
      </c>
      <c r="R39" s="262">
        <f t="shared" si="21"/>
        <v>0</v>
      </c>
      <c r="S39" s="200">
        <f>IFERROR(SUMPRODUCT($G36:G36,$G39:G39)/SUM($G36:G36),0)</f>
        <v>0</v>
      </c>
      <c r="T39" s="200">
        <f>IFERROR(SUMPRODUCT($G36:H36,$G39:H39)/SUM($G36:H36),0)</f>
        <v>0</v>
      </c>
      <c r="U39" s="200">
        <f>IFERROR(SUMPRODUCT($G36:I36,$G39:I39)/SUM($G36:I36),0)</f>
        <v>0</v>
      </c>
      <c r="V39" s="200">
        <f>IFERROR(SUMPRODUCT($G36:J36,$G39:J39)/SUM($G36:J36),0)</f>
        <v>0</v>
      </c>
      <c r="W39" s="200">
        <f>IFERROR(SUMPRODUCT($G36:K36,$G39:K39)/SUM($G36:K36),0)</f>
        <v>0</v>
      </c>
      <c r="X39" s="200">
        <f>IFERROR(SUMPRODUCT($G36:L36,$G39:L39)/SUM($G36:L36),0)</f>
        <v>0</v>
      </c>
      <c r="Y39" s="200">
        <f>IFERROR(SUMPRODUCT($G36:M36,$G39:M39)/SUM($G36:M36),0)</f>
        <v>0</v>
      </c>
      <c r="Z39" s="200">
        <f>IFERROR(SUMPRODUCT($G36:N36,$G39:N39)/SUM($G36:N36),0)</f>
        <v>0</v>
      </c>
      <c r="AA39" s="200">
        <f>IFERROR(SUMPRODUCT($G36:O36,$G39:O39)/SUM($G36:O36),0)</f>
        <v>0</v>
      </c>
      <c r="AB39" s="200">
        <f>IFERROR(SUMPRODUCT($G36:P36,$G39:P39)/SUM($G36:P36),0)</f>
        <v>0</v>
      </c>
      <c r="AC39" s="200">
        <f>IFERROR(SUMPRODUCT($G36:Q36,$G39:Q39)/SUM($G36:Q36),0)</f>
        <v>0</v>
      </c>
      <c r="AD39" s="200">
        <f>IFERROR(SUMPRODUCT($G36:R36,$G39:R39)/SUM($G36:R36),0)</f>
        <v>0</v>
      </c>
      <c r="AE39" s="260">
        <f>IFERROR(SUMPRODUCT($G36:I36,$G39:I39)/SUM($G36:I36),0)</f>
        <v>0</v>
      </c>
      <c r="AF39" s="260">
        <f>IFERROR(SUMPRODUCT($J36:L36,$J39:L39)/SUM($J36:L36),0)</f>
        <v>0</v>
      </c>
      <c r="AG39" s="260">
        <f>IFERROR(SUMPRODUCT($M36:O36,$M39:O39)/SUM($M36:O36),0)</f>
        <v>0</v>
      </c>
      <c r="AH39" s="260">
        <f>IFERROR(SUMPRODUCT($P36:R36,$P39:R39)/SUM($P36:R36),0)</f>
        <v>0</v>
      </c>
      <c r="AI39" s="260">
        <f>IFERROR(SUMPRODUCT($G36:L36,$G39:L39)/SUM($G36:L36),0)</f>
        <v>0</v>
      </c>
      <c r="AJ39" s="260">
        <f>IFERROR(SUMPRODUCT($M36:R36,$M39:R39)/SUM($M36:R36),0)</f>
        <v>0</v>
      </c>
      <c r="AK39" s="260">
        <f>IFERROR(SUMPRODUCT($G36:R36,$G39:R39)/SUM($G36:R36),0)</f>
        <v>0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0</v>
      </c>
      <c r="H40" s="264">
        <f t="shared" si="22"/>
        <v>0</v>
      </c>
      <c r="I40" s="264">
        <f t="shared" si="22"/>
        <v>0</v>
      </c>
      <c r="J40" s="264">
        <f t="shared" si="22"/>
        <v>0</v>
      </c>
      <c r="K40" s="264">
        <f t="shared" si="22"/>
        <v>0</v>
      </c>
      <c r="L40" s="264">
        <f t="shared" si="22"/>
        <v>0</v>
      </c>
      <c r="M40" s="264">
        <f t="shared" si="22"/>
        <v>0</v>
      </c>
      <c r="N40" s="264">
        <f t="shared" si="22"/>
        <v>0</v>
      </c>
      <c r="O40" s="264">
        <f t="shared" si="22"/>
        <v>0</v>
      </c>
      <c r="P40" s="264">
        <f t="shared" si="22"/>
        <v>0</v>
      </c>
      <c r="Q40" s="264">
        <f t="shared" si="22"/>
        <v>0</v>
      </c>
      <c r="R40" s="264">
        <f t="shared" si="22"/>
        <v>0</v>
      </c>
      <c r="S40" s="265">
        <f t="shared" si="22"/>
        <v>0</v>
      </c>
      <c r="T40" s="266">
        <f t="shared" si="22"/>
        <v>0</v>
      </c>
      <c r="U40" s="266">
        <f t="shared" si="22"/>
        <v>0</v>
      </c>
      <c r="V40" s="266">
        <f t="shared" si="22"/>
        <v>0</v>
      </c>
      <c r="W40" s="266">
        <f t="shared" si="22"/>
        <v>0</v>
      </c>
      <c r="X40" s="266">
        <f t="shared" si="22"/>
        <v>0</v>
      </c>
      <c r="Y40" s="266">
        <f t="shared" si="22"/>
        <v>0</v>
      </c>
      <c r="Z40" s="266">
        <f t="shared" si="22"/>
        <v>0</v>
      </c>
      <c r="AA40" s="266">
        <f t="shared" si="22"/>
        <v>0</v>
      </c>
      <c r="AB40" s="266">
        <f t="shared" si="22"/>
        <v>0</v>
      </c>
      <c r="AC40" s="266">
        <f t="shared" si="22"/>
        <v>0</v>
      </c>
      <c r="AD40" s="267">
        <f t="shared" si="22"/>
        <v>0</v>
      </c>
      <c r="AE40" s="268">
        <f t="shared" si="22"/>
        <v>0</v>
      </c>
      <c r="AF40" s="268">
        <f t="shared" si="22"/>
        <v>0</v>
      </c>
      <c r="AG40" s="268">
        <f t="shared" si="22"/>
        <v>0</v>
      </c>
      <c r="AH40" s="268">
        <f t="shared" si="22"/>
        <v>0</v>
      </c>
      <c r="AI40" s="268">
        <f t="shared" si="22"/>
        <v>0</v>
      </c>
      <c r="AJ40" s="268">
        <f t="shared" si="22"/>
        <v>0</v>
      </c>
      <c r="AK40" s="268">
        <f t="shared" si="22"/>
        <v>0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1424.8804499999969</v>
      </c>
      <c r="H41" s="270">
        <v>2846.1271400000005</v>
      </c>
      <c r="I41" s="270">
        <v>-162.75392000000284</v>
      </c>
      <c r="J41" s="270">
        <v>-416.29800000000978</v>
      </c>
      <c r="K41" s="270">
        <v>134.31174000000101</v>
      </c>
      <c r="L41" s="270">
        <v>86.059860000001208</v>
      </c>
      <c r="M41" s="270">
        <v>455.00318999999945</v>
      </c>
      <c r="N41" s="270">
        <v>-853.85635999999795</v>
      </c>
      <c r="O41" s="270">
        <v>745.91704000000027</v>
      </c>
      <c r="P41" s="270">
        <v>797.12335999999777</v>
      </c>
      <c r="Q41" s="270">
        <v>-1734.8038700000106</v>
      </c>
      <c r="R41" s="270">
        <v>786.44314999999915</v>
      </c>
      <c r="S41" s="200">
        <f>G41</f>
        <v>1424.8804499999969</v>
      </c>
      <c r="T41" s="201">
        <f>SUM($G41:H41)</f>
        <v>4271.0075899999974</v>
      </c>
      <c r="U41" s="201">
        <f>SUM($G41:I41)</f>
        <v>4108.2536699999946</v>
      </c>
      <c r="V41" s="201">
        <f>SUM($G41:J41)</f>
        <v>3691.9556699999848</v>
      </c>
      <c r="W41" s="201">
        <f>SUM($G41:K41)</f>
        <v>3826.2674099999858</v>
      </c>
      <c r="X41" s="201">
        <f>SUM($G41:L41)</f>
        <v>3912.327269999987</v>
      </c>
      <c r="Y41" s="201">
        <f>SUM($G41:M41)</f>
        <v>4367.3304599999865</v>
      </c>
      <c r="Z41" s="201">
        <f>SUM($G41:N41)</f>
        <v>3513.4740999999885</v>
      </c>
      <c r="AA41" s="201">
        <f>SUM($G41:O41)</f>
        <v>4259.3911399999888</v>
      </c>
      <c r="AB41" s="201">
        <f>SUM($G41:P41)</f>
        <v>5056.5144999999866</v>
      </c>
      <c r="AC41" s="201">
        <f>SUM($G41:Q41)</f>
        <v>3321.7106299999759</v>
      </c>
      <c r="AD41" s="202">
        <f>SUM($G41:R41)</f>
        <v>4108.1537799999751</v>
      </c>
      <c r="AE41" s="260">
        <f>U41</f>
        <v>4108.2536699999946</v>
      </c>
      <c r="AF41" s="260">
        <f>X41-AE41</f>
        <v>-195.92640000000756</v>
      </c>
      <c r="AG41" s="260">
        <f>AA41-AF41-AE41</f>
        <v>347.06387000000177</v>
      </c>
      <c r="AH41" s="260">
        <f>AD41-AG41-AF41-AE41</f>
        <v>-151.23736000001372</v>
      </c>
      <c r="AI41" s="260">
        <f>$AE41+$AF41</f>
        <v>3912.327269999987</v>
      </c>
      <c r="AJ41" s="260">
        <f>$AG41+$AH41</f>
        <v>195.82650999998805</v>
      </c>
      <c r="AK41" s="260">
        <f>$AI41+$AJ41</f>
        <v>4108.1537799999751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0</v>
      </c>
      <c r="H42" s="272">
        <f t="shared" si="23"/>
        <v>0</v>
      </c>
      <c r="I42" s="272">
        <f t="shared" si="23"/>
        <v>0</v>
      </c>
      <c r="J42" s="272">
        <f t="shared" si="23"/>
        <v>0</v>
      </c>
      <c r="K42" s="272">
        <f t="shared" si="23"/>
        <v>0</v>
      </c>
      <c r="L42" s="272">
        <f t="shared" si="23"/>
        <v>0</v>
      </c>
      <c r="M42" s="272">
        <f t="shared" si="23"/>
        <v>0</v>
      </c>
      <c r="N42" s="272">
        <f t="shared" si="23"/>
        <v>0</v>
      </c>
      <c r="O42" s="272">
        <f t="shared" si="23"/>
        <v>0</v>
      </c>
      <c r="P42" s="272">
        <f t="shared" si="23"/>
        <v>0</v>
      </c>
      <c r="Q42" s="272">
        <f t="shared" si="23"/>
        <v>0</v>
      </c>
      <c r="R42" s="272">
        <f t="shared" si="23"/>
        <v>0</v>
      </c>
      <c r="S42" s="273">
        <f t="shared" si="23"/>
        <v>0</v>
      </c>
      <c r="T42" s="274">
        <f t="shared" si="23"/>
        <v>0</v>
      </c>
      <c r="U42" s="274">
        <f t="shared" si="23"/>
        <v>0</v>
      </c>
      <c r="V42" s="274">
        <f t="shared" si="23"/>
        <v>0</v>
      </c>
      <c r="W42" s="274">
        <f t="shared" si="23"/>
        <v>0</v>
      </c>
      <c r="X42" s="274">
        <f t="shared" si="23"/>
        <v>0</v>
      </c>
      <c r="Y42" s="274">
        <f t="shared" si="23"/>
        <v>0</v>
      </c>
      <c r="Z42" s="274">
        <f t="shared" si="23"/>
        <v>0</v>
      </c>
      <c r="AA42" s="274">
        <f t="shared" si="23"/>
        <v>0</v>
      </c>
      <c r="AB42" s="274">
        <f t="shared" si="23"/>
        <v>0</v>
      </c>
      <c r="AC42" s="274">
        <f t="shared" si="23"/>
        <v>0</v>
      </c>
      <c r="AD42" s="275">
        <f t="shared" si="23"/>
        <v>0</v>
      </c>
      <c r="AE42" s="276">
        <f t="shared" si="23"/>
        <v>0</v>
      </c>
      <c r="AF42" s="276">
        <f t="shared" si="23"/>
        <v>0</v>
      </c>
      <c r="AG42" s="276">
        <f t="shared" si="23"/>
        <v>0</v>
      </c>
      <c r="AH42" s="276">
        <f t="shared" si="23"/>
        <v>0</v>
      </c>
      <c r="AI42" s="276">
        <f t="shared" si="23"/>
        <v>0</v>
      </c>
      <c r="AJ42" s="276">
        <f t="shared" si="23"/>
        <v>0</v>
      </c>
      <c r="AK42" s="276">
        <f t="shared" si="23"/>
        <v>0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7073.6619600000004</v>
      </c>
      <c r="H43" s="259">
        <v>10435.32365</v>
      </c>
      <c r="I43" s="259">
        <v>25407.068029999999</v>
      </c>
      <c r="J43" s="259">
        <v>28615.012159999998</v>
      </c>
      <c r="K43" s="259">
        <v>32609.954349999996</v>
      </c>
      <c r="L43" s="259">
        <v>36446.797300000006</v>
      </c>
      <c r="M43" s="259">
        <v>40825.112300000008</v>
      </c>
      <c r="N43" s="259">
        <v>44026.581319999998</v>
      </c>
      <c r="O43" s="259">
        <v>47606.533990000004</v>
      </c>
      <c r="P43" s="259">
        <v>52376.67611</v>
      </c>
      <c r="Q43" s="259">
        <v>54363.654440000006</v>
      </c>
      <c r="R43" s="259">
        <v>2747.62833</v>
      </c>
      <c r="S43" s="176">
        <f>IFERROR(SUM($G$43:G43)/COUNT($G$43:G43),0)</f>
        <v>7073.6619600000004</v>
      </c>
      <c r="T43" s="176">
        <f>IFERROR(SUM($G$43:H43)/COUNT($G$43:H43),0)</f>
        <v>8754.4928049999999</v>
      </c>
      <c r="U43" s="176">
        <f>IFERROR(SUM($G$43:I43)/COUNT($G$43:I43),0)</f>
        <v>14305.351213333333</v>
      </c>
      <c r="V43" s="176">
        <f>IFERROR(SUM($G$43:J43)/COUNT($G$43:J43),0)</f>
        <v>17882.766449999999</v>
      </c>
      <c r="W43" s="176">
        <f>IFERROR(SUM($G$43:K43)/COUNT($G$43:K43),0)</f>
        <v>20828.204030000001</v>
      </c>
      <c r="X43" s="176">
        <f>IFERROR(SUM($G$43:L43)/COUNT($G$43:L43),0)</f>
        <v>23431.302908333335</v>
      </c>
      <c r="Y43" s="176">
        <f>IFERROR(SUM($G$43:M43)/COUNT($G$43:M43),0)</f>
        <v>25916.132821428571</v>
      </c>
      <c r="Z43" s="176">
        <f>IFERROR(SUM($G$43:N43)/COUNT($G$43:N43),0)</f>
        <v>28179.938883750001</v>
      </c>
      <c r="AA43" s="176">
        <f>IFERROR(SUM($G$43:O43)/COUNT($G$43:O43),0)</f>
        <v>30338.449451111115</v>
      </c>
      <c r="AB43" s="176">
        <f>IFERROR(SUM($G$43:P43)/COUNT($G$43:P43),0)</f>
        <v>32542.272117000004</v>
      </c>
      <c r="AC43" s="176">
        <f>IFERROR(SUM($G$43:Q43)/COUNT($G$43:Q43),0)</f>
        <v>34526.034146363643</v>
      </c>
      <c r="AD43" s="176">
        <f>IFERROR(SUM($G$43:R43)/COUNT($G$43:R43),0)</f>
        <v>31877.833661666667</v>
      </c>
      <c r="AE43" s="244">
        <f>IFERROR(SUM($G$43:I43)/COUNT($G$43:I43),0)</f>
        <v>14305.351213333333</v>
      </c>
      <c r="AF43" s="244">
        <f>IFERROR(SUM($J$43:L43)/COUNT($J$43:L43),0)</f>
        <v>32557.254603333335</v>
      </c>
      <c r="AG43" s="244">
        <f>IFERROR(SUM($M$43:O43)/COUNT($M$43:O43),0)</f>
        <v>44152.742536666665</v>
      </c>
      <c r="AH43" s="244">
        <f>IFERROR(SUM($P$43:R43)/COUNT($P$43:R43),0)</f>
        <v>36495.986293333342</v>
      </c>
      <c r="AI43" s="244">
        <f>IFERROR(SUM($G$43:L43)/COUNT($G$43:L43),0)</f>
        <v>23431.302908333335</v>
      </c>
      <c r="AJ43" s="244">
        <f>IFERROR(SUM($M$43:R43)/COUNT($M$43:R43),0)</f>
        <v>40324.364415000004</v>
      </c>
      <c r="AK43" s="244">
        <f>IFERROR(SUM($G$43:R43)/COUNT($G$43:R43),0)</f>
        <v>31877.833661666667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241.72155096877094</v>
      </c>
      <c r="H44" s="272">
        <f t="shared" si="24"/>
        <v>327.28765130346488</v>
      </c>
      <c r="I44" s="272">
        <f t="shared" si="24"/>
        <v>-7.6870225155217726</v>
      </c>
      <c r="J44" s="272">
        <f t="shared" si="24"/>
        <v>-17.457885294849785</v>
      </c>
      <c r="K44" s="272">
        <f t="shared" si="24"/>
        <v>4.9424812518942156</v>
      </c>
      <c r="L44" s="272">
        <f t="shared" si="24"/>
        <v>2.8334953864382877</v>
      </c>
      <c r="M44" s="272">
        <f t="shared" si="24"/>
        <v>13.37421496817289</v>
      </c>
      <c r="N44" s="272">
        <f t="shared" si="24"/>
        <v>-23.272931971543724</v>
      </c>
      <c r="O44" s="272">
        <f t="shared" si="24"/>
        <v>18.80205032754581</v>
      </c>
      <c r="P44" s="272">
        <f t="shared" si="24"/>
        <v>18.262862461739314</v>
      </c>
      <c r="Q44" s="272">
        <f t="shared" si="24"/>
        <v>-38.293316839058562</v>
      </c>
      <c r="R44" s="272">
        <f t="shared" si="24"/>
        <v>343.47141121521298</v>
      </c>
      <c r="S44" s="274">
        <f>IFERROR(S$41*100*(12/1)/S$43,0)</f>
        <v>241.72155096877094</v>
      </c>
      <c r="T44" s="274">
        <f>IFERROR(T$41*100*(12/2)/T$43,0)</f>
        <v>292.71879149142768</v>
      </c>
      <c r="U44" s="274">
        <f>IFERROR(U$41*100*(12/3)/U$43,0)</f>
        <v>114.87319979032428</v>
      </c>
      <c r="V44" s="274">
        <f>IFERROR(V$41*100*(12/4)/V$43,0)</f>
        <v>61.935982002381714</v>
      </c>
      <c r="W44" s="274">
        <f>IFERROR(W$41*100*(12/5)/W$43,0)</f>
        <v>44.089455676414197</v>
      </c>
      <c r="X44" s="274">
        <f>IFERROR(X$41*100*(12/6)/X$43,0)</f>
        <v>33.394022392229573</v>
      </c>
      <c r="Y44" s="274">
        <f>IFERROR(Y$41*100*(12/7)/Y$43,0)</f>
        <v>28.888770823679305</v>
      </c>
      <c r="Z44" s="274">
        <f>IFERROR(Z$41*100*(12/8)/Z$43,0)</f>
        <v>18.701996380265602</v>
      </c>
      <c r="AA44" s="274">
        <f>IFERROR(AA$41*100*(12/9)/AA$43,0)</f>
        <v>18.71944113629926</v>
      </c>
      <c r="AB44" s="274">
        <f>IFERROR(AB$41*100*(12/10)/AB$43,0)</f>
        <v>18.645954954172272</v>
      </c>
      <c r="AC44" s="274">
        <f>IFERROR(AC$41*100*(12/11)/AC$43,0)</f>
        <v>10.495512772404506</v>
      </c>
      <c r="AD44" s="274">
        <f>IFERROR(AD$41*100*(12/12)/AD$43,0)</f>
        <v>12.887179924462874</v>
      </c>
      <c r="AE44" s="276">
        <f>IFERROR(AE$41*100*(12/3)/AE$43,0)</f>
        <v>114.87319979032428</v>
      </c>
      <c r="AF44" s="276">
        <f>IFERROR(AF$41*100*(12/3)/AF$43,0)</f>
        <v>-2.4071611981674632</v>
      </c>
      <c r="AG44" s="276">
        <f>IFERROR(AG$41*100*(12/3)/AG$43,0)</f>
        <v>3.1442112091839589</v>
      </c>
      <c r="AH44" s="276">
        <f>IFERROR(AH$41*100*(12/3)/AH$43,0)</f>
        <v>-1.6575780008733725</v>
      </c>
      <c r="AI44" s="276">
        <f>IFERROR(AI$41*100*(12/6)/AI$43,0)</f>
        <v>33.394022392229573</v>
      </c>
      <c r="AJ44" s="276">
        <f>IFERROR(AJ$41*100*(12/6)/AJ$43,0)</f>
        <v>0.9712565236472458</v>
      </c>
      <c r="AK44" s="276">
        <f>IFERROR(AK$41*100*(12/12)/AK$43,0)</f>
        <v>12.887179924462874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3485911.3942000004</v>
      </c>
      <c r="H45" s="278">
        <v>3419263.09619</v>
      </c>
      <c r="I45" s="278">
        <v>3444050.7238599998</v>
      </c>
      <c r="J45" s="278">
        <v>3412534.2145099998</v>
      </c>
      <c r="K45" s="278">
        <v>3434754.8887899998</v>
      </c>
      <c r="L45" s="278">
        <v>3442253.8500420004</v>
      </c>
      <c r="M45" s="278">
        <v>3460339.1443039998</v>
      </c>
      <c r="N45" s="278">
        <v>3437669.1181299994</v>
      </c>
      <c r="O45" s="278">
        <v>3461209.3850540002</v>
      </c>
      <c r="P45" s="278">
        <v>3488709.7598200003</v>
      </c>
      <c r="Q45" s="278">
        <v>3446548.9528200002</v>
      </c>
      <c r="R45" s="278">
        <v>3412995.52709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>IFERROR(G$41*100*12/G$45,0)</f>
        <v>0.49050487710184615</v>
      </c>
      <c r="H46" s="272">
        <f t="shared" ref="H46:R46" si="25">IFERROR(H$41*100*12/H$45,0)</f>
        <v>0.99885632427807125</v>
      </c>
      <c r="I46" s="272">
        <f t="shared" si="25"/>
        <v>-5.6707847723308537E-2</v>
      </c>
      <c r="J46" s="272">
        <f t="shared" si="25"/>
        <v>-0.14638903776434148</v>
      </c>
      <c r="K46" s="272">
        <f t="shared" si="25"/>
        <v>4.6924480266706849E-2</v>
      </c>
      <c r="L46" s="272">
        <f t="shared" si="25"/>
        <v>3.0001224923821752E-2</v>
      </c>
      <c r="M46" s="272">
        <f t="shared" si="25"/>
        <v>0.15778910830135423</v>
      </c>
      <c r="N46" s="272">
        <f t="shared" si="25"/>
        <v>-0.29805882904674891</v>
      </c>
      <c r="O46" s="272">
        <f t="shared" si="25"/>
        <v>0.25860915894460845</v>
      </c>
      <c r="P46" s="272">
        <f t="shared" si="25"/>
        <v>0.27418389543799437</v>
      </c>
      <c r="Q46" s="272">
        <f t="shared" si="25"/>
        <v>-0.60401423931515397</v>
      </c>
      <c r="R46" s="272">
        <f t="shared" si="25"/>
        <v>0.2765112853237891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1424.8804499999969</v>
      </c>
      <c r="H47" s="259">
        <f t="shared" ref="H47:R47" si="26">H41</f>
        <v>2846.1271400000005</v>
      </c>
      <c r="I47" s="259">
        <f t="shared" si="26"/>
        <v>-162.75392000000284</v>
      </c>
      <c r="J47" s="259">
        <f t="shared" si="26"/>
        <v>-416.29800000000978</v>
      </c>
      <c r="K47" s="259">
        <f t="shared" si="26"/>
        <v>134.31174000000101</v>
      </c>
      <c r="L47" s="259">
        <f t="shared" si="26"/>
        <v>86.059860000001208</v>
      </c>
      <c r="M47" s="259">
        <f t="shared" si="26"/>
        <v>455.00318999999945</v>
      </c>
      <c r="N47" s="259">
        <f t="shared" si="26"/>
        <v>-853.85635999999795</v>
      </c>
      <c r="O47" s="259">
        <f t="shared" si="26"/>
        <v>745.91704000000027</v>
      </c>
      <c r="P47" s="259">
        <f t="shared" si="26"/>
        <v>797.12335999999777</v>
      </c>
      <c r="Q47" s="259">
        <f t="shared" si="26"/>
        <v>-1734.8038700000106</v>
      </c>
      <c r="R47" s="259">
        <f t="shared" si="26"/>
        <v>786.44314999999915</v>
      </c>
      <c r="S47" s="176">
        <f>G47</f>
        <v>1424.8804499999969</v>
      </c>
      <c r="T47" s="177">
        <f>SUM($G47:H47)</f>
        <v>4271.0075899999974</v>
      </c>
      <c r="U47" s="177">
        <f>SUM($G47:I47)</f>
        <v>4108.2536699999946</v>
      </c>
      <c r="V47" s="177">
        <f>SUM($G47:J47)</f>
        <v>3691.9556699999848</v>
      </c>
      <c r="W47" s="177">
        <f>SUM($G47:K47)</f>
        <v>3826.2674099999858</v>
      </c>
      <c r="X47" s="177">
        <f>SUM($G47:L47)</f>
        <v>3912.327269999987</v>
      </c>
      <c r="Y47" s="177">
        <f>SUM($G47:M47)</f>
        <v>4367.3304599999865</v>
      </c>
      <c r="Z47" s="177">
        <f>SUM($G47:N47)</f>
        <v>3513.4740999999885</v>
      </c>
      <c r="AA47" s="177">
        <f>SUM($G47:O47)</f>
        <v>4259.3911399999888</v>
      </c>
      <c r="AB47" s="177">
        <f>SUM($G47:P47)</f>
        <v>5056.5144999999866</v>
      </c>
      <c r="AC47" s="177">
        <f>SUM($G47:Q47)</f>
        <v>3321.7106299999759</v>
      </c>
      <c r="AD47" s="178">
        <f>SUM($G47:R47)</f>
        <v>4108.1537799999751</v>
      </c>
      <c r="AE47" s="260">
        <f>U47</f>
        <v>4108.2536699999946</v>
      </c>
      <c r="AF47" s="260">
        <f>X47-AE47</f>
        <v>-195.92640000000756</v>
      </c>
      <c r="AG47" s="260">
        <f>AA47-AF47-AE47</f>
        <v>347.06387000000177</v>
      </c>
      <c r="AH47" s="260">
        <f>AD47-AG47-AF47-AE47</f>
        <v>-151.23736000001372</v>
      </c>
      <c r="AI47" s="260">
        <f>$AE47+$AF47</f>
        <v>3912.327269999987</v>
      </c>
      <c r="AJ47" s="260">
        <f>$AG47+$AH47</f>
        <v>195.82650999998805</v>
      </c>
      <c r="AK47" s="260">
        <f>$AI47+$AJ47</f>
        <v>4108.1537799999751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0</v>
      </c>
      <c r="H48" s="272">
        <f t="shared" si="27"/>
        <v>0</v>
      </c>
      <c r="I48" s="272">
        <f t="shared" si="27"/>
        <v>0</v>
      </c>
      <c r="J48" s="272">
        <f t="shared" si="27"/>
        <v>0</v>
      </c>
      <c r="K48" s="272">
        <f t="shared" si="27"/>
        <v>0</v>
      </c>
      <c r="L48" s="272">
        <f t="shared" si="27"/>
        <v>0</v>
      </c>
      <c r="M48" s="272">
        <f t="shared" si="27"/>
        <v>0</v>
      </c>
      <c r="N48" s="272">
        <f t="shared" si="27"/>
        <v>0</v>
      </c>
      <c r="O48" s="272">
        <f t="shared" si="27"/>
        <v>0</v>
      </c>
      <c r="P48" s="272">
        <f t="shared" si="27"/>
        <v>0</v>
      </c>
      <c r="Q48" s="272">
        <f t="shared" si="27"/>
        <v>0</v>
      </c>
      <c r="R48" s="272">
        <f t="shared" si="27"/>
        <v>0</v>
      </c>
      <c r="S48" s="273">
        <f t="shared" si="27"/>
        <v>0</v>
      </c>
      <c r="T48" s="274">
        <f t="shared" si="27"/>
        <v>0</v>
      </c>
      <c r="U48" s="274">
        <f t="shared" si="27"/>
        <v>0</v>
      </c>
      <c r="V48" s="274">
        <f t="shared" si="27"/>
        <v>0</v>
      </c>
      <c r="W48" s="274">
        <f t="shared" si="27"/>
        <v>0</v>
      </c>
      <c r="X48" s="274">
        <f t="shared" si="27"/>
        <v>0</v>
      </c>
      <c r="Y48" s="274">
        <f t="shared" si="27"/>
        <v>0</v>
      </c>
      <c r="Z48" s="274">
        <f t="shared" si="27"/>
        <v>0</v>
      </c>
      <c r="AA48" s="274">
        <f t="shared" si="27"/>
        <v>0</v>
      </c>
      <c r="AB48" s="274">
        <f t="shared" si="27"/>
        <v>0</v>
      </c>
      <c r="AC48" s="274">
        <f t="shared" si="27"/>
        <v>0</v>
      </c>
      <c r="AD48" s="275">
        <f t="shared" si="27"/>
        <v>0</v>
      </c>
      <c r="AE48" s="276">
        <f t="shared" si="27"/>
        <v>0</v>
      </c>
      <c r="AF48" s="276">
        <f t="shared" si="27"/>
        <v>0</v>
      </c>
      <c r="AG48" s="276">
        <f t="shared" si="27"/>
        <v>0</v>
      </c>
      <c r="AH48" s="276">
        <f t="shared" si="27"/>
        <v>0</v>
      </c>
      <c r="AI48" s="276">
        <f t="shared" si="27"/>
        <v>0</v>
      </c>
      <c r="AJ48" s="276">
        <f t="shared" si="27"/>
        <v>0</v>
      </c>
      <c r="AK48" s="276">
        <f t="shared" si="27"/>
        <v>0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-15559.385640000002</v>
      </c>
      <c r="H49" s="278">
        <f t="shared" ref="H49:R49" si="28">H250</f>
        <v>-18777.872190000002</v>
      </c>
      <c r="I49" s="278">
        <f t="shared" si="28"/>
        <v>24705.68201</v>
      </c>
      <c r="J49" s="278">
        <f t="shared" si="28"/>
        <v>-31542.594250000002</v>
      </c>
      <c r="K49" s="278">
        <f t="shared" si="28"/>
        <v>22138.561780000004</v>
      </c>
      <c r="L49" s="278">
        <f t="shared" si="28"/>
        <v>7418.287862000001</v>
      </c>
      <c r="M49" s="278">
        <f t="shared" si="28"/>
        <v>18003.926832000001</v>
      </c>
      <c r="N49" s="278">
        <f t="shared" si="28"/>
        <v>-22769.364214000001</v>
      </c>
      <c r="O49" s="278">
        <f t="shared" si="28"/>
        <v>24183.015503999999</v>
      </c>
      <c r="P49" s="278">
        <f t="shared" si="28"/>
        <v>24515.025895999999</v>
      </c>
      <c r="Q49" s="278">
        <f t="shared" si="28"/>
        <v>-39365.636510000011</v>
      </c>
      <c r="R49" s="278">
        <f t="shared" si="28"/>
        <v>5157.7926999999991</v>
      </c>
      <c r="S49" s="176">
        <f t="shared" ref="S49:S50" si="29">G49</f>
        <v>-15559.385640000002</v>
      </c>
      <c r="T49" s="177">
        <f>SUM($G49:H49)</f>
        <v>-34337.257830000002</v>
      </c>
      <c r="U49" s="177">
        <f>SUM($G49:I49)</f>
        <v>-9631.5758200000018</v>
      </c>
      <c r="V49" s="177">
        <f>SUM($G49:J49)</f>
        <v>-41174.170070000007</v>
      </c>
      <c r="W49" s="177">
        <f>SUM($G49:K49)</f>
        <v>-19035.608290000004</v>
      </c>
      <c r="X49" s="177">
        <f>SUM($G49:L49)</f>
        <v>-11617.320428000003</v>
      </c>
      <c r="Y49" s="177">
        <f>SUM($G49:M49)</f>
        <v>6386.6064039999983</v>
      </c>
      <c r="Z49" s="177">
        <f>SUM($G49:N49)</f>
        <v>-16382.757810000003</v>
      </c>
      <c r="AA49" s="177">
        <f>SUM($G49:O49)</f>
        <v>7800.2576939999963</v>
      </c>
      <c r="AB49" s="177">
        <f>SUM($G49:P49)</f>
        <v>32315.283589999995</v>
      </c>
      <c r="AC49" s="177">
        <f>SUM($G49:Q49)</f>
        <v>-7050.3529200000157</v>
      </c>
      <c r="AD49" s="178">
        <f>SUM($G49:R49)</f>
        <v>-1892.5602200000167</v>
      </c>
      <c r="AE49" s="260">
        <f t="shared" ref="AE49:AE50" si="30">U49</f>
        <v>-9631.5758200000018</v>
      </c>
      <c r="AF49" s="260">
        <f t="shared" ref="AF49:AF50" si="31">X49-AE49</f>
        <v>-1985.7446080000009</v>
      </c>
      <c r="AG49" s="260">
        <f t="shared" ref="AG49:AG50" si="32">AA49-AF49-AE49</f>
        <v>19417.578121999999</v>
      </c>
      <c r="AH49" s="260">
        <f t="shared" ref="AH49:AH50" si="33">AD49-AG49-AF49-AE49</f>
        <v>-9692.8179140000138</v>
      </c>
      <c r="AI49" s="260">
        <f t="shared" ref="AI49:AI50" si="34">$AE49+$AF49</f>
        <v>-11617.320428000003</v>
      </c>
      <c r="AJ49" s="260">
        <f t="shared" ref="AJ49:AJ50" si="35">$AG49+$AH49</f>
        <v>9724.7602079999851</v>
      </c>
      <c r="AK49" s="260">
        <f t="shared" ref="AK49:AK50" si="36">$AI49+$AJ49</f>
        <v>-1892.5602200000176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4272.4724799999985</v>
      </c>
      <c r="H50" s="278">
        <f t="shared" ref="H50:R50" si="38">H328</f>
        <v>6075.0457779999997</v>
      </c>
      <c r="I50" s="278">
        <f t="shared" si="38"/>
        <v>2931.1519299999964</v>
      </c>
      <c r="J50" s="278">
        <f t="shared" si="38"/>
        <v>2545.4873899999948</v>
      </c>
      <c r="K50" s="278">
        <f t="shared" si="38"/>
        <v>3130.2637480000012</v>
      </c>
      <c r="L50" s="278">
        <f t="shared" si="38"/>
        <v>3004.9356460000017</v>
      </c>
      <c r="M50" s="278">
        <f t="shared" si="38"/>
        <v>2422.7013999999999</v>
      </c>
      <c r="N50" s="278">
        <f t="shared" si="38"/>
        <v>2472.0881540000009</v>
      </c>
      <c r="O50" s="278">
        <f t="shared" si="38"/>
        <v>3378.1609999999964</v>
      </c>
      <c r="P50" s="278">
        <f t="shared" si="38"/>
        <v>3740.0586559999974</v>
      </c>
      <c r="Q50" s="278">
        <f t="shared" si="38"/>
        <v>1513.4950019999887</v>
      </c>
      <c r="R50" s="278">
        <f t="shared" si="38"/>
        <v>-1910.9645640000008</v>
      </c>
      <c r="S50" s="176">
        <f t="shared" si="29"/>
        <v>4272.4724799999985</v>
      </c>
      <c r="T50" s="177">
        <f>SUM($G50:H50)</f>
        <v>10347.518257999998</v>
      </c>
      <c r="U50" s="177">
        <f>SUM($G50:I50)</f>
        <v>13278.670187999995</v>
      </c>
      <c r="V50" s="177">
        <f>SUM($G50:J50)</f>
        <v>15824.157577999989</v>
      </c>
      <c r="W50" s="177">
        <f>SUM($G50:K50)</f>
        <v>18954.421325999989</v>
      </c>
      <c r="X50" s="177">
        <f>SUM($G50:L50)</f>
        <v>21959.35697199999</v>
      </c>
      <c r="Y50" s="177">
        <f>SUM($G50:M50)</f>
        <v>24382.058371999992</v>
      </c>
      <c r="Z50" s="177">
        <f>SUM($G50:N50)</f>
        <v>26854.146525999993</v>
      </c>
      <c r="AA50" s="177">
        <f>SUM($G50:O50)</f>
        <v>30232.30752599999</v>
      </c>
      <c r="AB50" s="177">
        <f>SUM($G50:P50)</f>
        <v>33972.366181999983</v>
      </c>
      <c r="AC50" s="177">
        <f>SUM($G50:Q50)</f>
        <v>35485.861183999972</v>
      </c>
      <c r="AD50" s="178">
        <f>SUM($G50:R50)</f>
        <v>33574.89661999997</v>
      </c>
      <c r="AE50" s="260">
        <f t="shared" si="30"/>
        <v>13278.670187999995</v>
      </c>
      <c r="AF50" s="260">
        <f t="shared" si="31"/>
        <v>8680.6867839999959</v>
      </c>
      <c r="AG50" s="260">
        <f t="shared" si="32"/>
        <v>8272.9505539999973</v>
      </c>
      <c r="AH50" s="260">
        <f t="shared" si="33"/>
        <v>3342.5890939999827</v>
      </c>
      <c r="AI50" s="260">
        <f t="shared" si="34"/>
        <v>21959.35697199999</v>
      </c>
      <c r="AJ50" s="260">
        <f t="shared" si="35"/>
        <v>11615.53964799998</v>
      </c>
      <c r="AK50" s="260">
        <f t="shared" si="36"/>
        <v>33574.89661999997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>-SUM(G$74,G$76,G$77)</f>
        <v>0</v>
      </c>
      <c r="H51" s="262">
        <f t="shared" ref="H51:AK51" si="39">-SUM(H$74,H$76,H$77)</f>
        <v>0</v>
      </c>
      <c r="I51" s="262">
        <f t="shared" si="39"/>
        <v>0</v>
      </c>
      <c r="J51" s="262">
        <f t="shared" si="39"/>
        <v>0</v>
      </c>
      <c r="K51" s="262">
        <f t="shared" si="39"/>
        <v>0</v>
      </c>
      <c r="L51" s="262">
        <f t="shared" si="39"/>
        <v>0</v>
      </c>
      <c r="M51" s="262">
        <f t="shared" si="39"/>
        <v>0</v>
      </c>
      <c r="N51" s="262">
        <f t="shared" si="39"/>
        <v>0</v>
      </c>
      <c r="O51" s="262">
        <f t="shared" si="39"/>
        <v>0</v>
      </c>
      <c r="P51" s="262">
        <f t="shared" si="39"/>
        <v>0</v>
      </c>
      <c r="Q51" s="262">
        <f t="shared" si="39"/>
        <v>0</v>
      </c>
      <c r="R51" s="262">
        <f t="shared" si="39"/>
        <v>0</v>
      </c>
      <c r="S51" s="200">
        <f t="shared" si="39"/>
        <v>0</v>
      </c>
      <c r="T51" s="201">
        <f t="shared" si="39"/>
        <v>0</v>
      </c>
      <c r="U51" s="201">
        <f t="shared" si="39"/>
        <v>0</v>
      </c>
      <c r="V51" s="201">
        <f t="shared" si="39"/>
        <v>0</v>
      </c>
      <c r="W51" s="201">
        <f t="shared" si="39"/>
        <v>0</v>
      </c>
      <c r="X51" s="201">
        <f t="shared" si="39"/>
        <v>0</v>
      </c>
      <c r="Y51" s="201">
        <f t="shared" si="39"/>
        <v>0</v>
      </c>
      <c r="Z51" s="201">
        <f t="shared" si="39"/>
        <v>0</v>
      </c>
      <c r="AA51" s="201">
        <f t="shared" si="39"/>
        <v>0</v>
      </c>
      <c r="AB51" s="201">
        <f t="shared" si="39"/>
        <v>0</v>
      </c>
      <c r="AC51" s="201">
        <f t="shared" si="39"/>
        <v>0</v>
      </c>
      <c r="AD51" s="218">
        <f t="shared" si="39"/>
        <v>0</v>
      </c>
      <c r="AE51" s="260">
        <f t="shared" si="39"/>
        <v>0</v>
      </c>
      <c r="AF51" s="260">
        <f t="shared" si="39"/>
        <v>0</v>
      </c>
      <c r="AG51" s="260">
        <f t="shared" si="39"/>
        <v>0</v>
      </c>
      <c r="AH51" s="260">
        <f t="shared" si="39"/>
        <v>0</v>
      </c>
      <c r="AI51" s="260">
        <f t="shared" si="39"/>
        <v>0</v>
      </c>
      <c r="AJ51" s="260">
        <f t="shared" si="39"/>
        <v>0</v>
      </c>
      <c r="AK51" s="260">
        <f t="shared" si="39"/>
        <v>0</v>
      </c>
    </row>
    <row r="52" spans="1:38" ht="24.75" customHeight="1">
      <c r="A52" s="1"/>
      <c r="B52" s="443"/>
      <c r="C52" s="121"/>
      <c r="D52" s="2"/>
      <c r="E52" s="2"/>
      <c r="F52" s="2"/>
      <c r="G52" s="219">
        <v>0</v>
      </c>
      <c r="H52" s="219">
        <v>0</v>
      </c>
      <c r="I52" s="219">
        <v>0</v>
      </c>
      <c r="J52" s="219">
        <v>0</v>
      </c>
      <c r="K52" s="219">
        <v>0</v>
      </c>
      <c r="L52" s="219">
        <v>0</v>
      </c>
      <c r="M52" s="219">
        <v>0</v>
      </c>
      <c r="N52" s="219">
        <v>0</v>
      </c>
      <c r="O52" s="219">
        <v>0</v>
      </c>
      <c r="P52" s="219">
        <v>0</v>
      </c>
      <c r="Q52" s="219">
        <v>0</v>
      </c>
      <c r="R52" s="219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219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80" customFormat="1" ht="24.75" hidden="1" customHeight="1" outlineLevel="1">
      <c r="A55" s="1"/>
      <c r="B55" s="443"/>
      <c r="C55" s="279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80" customFormat="1" ht="24.75" hidden="1" customHeight="1" outlineLevel="1">
      <c r="A56" s="1"/>
      <c r="B56" s="443"/>
      <c r="C56" s="279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80" customFormat="1" ht="24.75" hidden="1" customHeight="1" outlineLevel="1">
      <c r="A57" s="1"/>
      <c r="B57" s="443"/>
      <c r="C57" s="279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80" customFormat="1" ht="24.75" hidden="1" customHeight="1" outlineLevel="1">
      <c r="A58" s="1"/>
      <c r="B58" s="443"/>
      <c r="C58" s="279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80" customFormat="1" ht="24.75" hidden="1" customHeight="1" outlineLevel="1">
      <c r="A59" s="1"/>
      <c r="B59" s="443"/>
      <c r="C59" s="279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80" customFormat="1" ht="24.75" hidden="1" customHeight="1" outlineLevel="1">
      <c r="A60" s="1"/>
      <c r="B60" s="443"/>
      <c r="C60" s="279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International Healthcare Packaging Co.,Ltd. : IHP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284">
        <f t="shared" ref="G66:AK66" si="41">IFERROR(G6*1000/G$36,0)</f>
        <v>0</v>
      </c>
      <c r="H66" s="285">
        <f t="shared" si="41"/>
        <v>0</v>
      </c>
      <c r="I66" s="285">
        <f t="shared" si="41"/>
        <v>0</v>
      </c>
      <c r="J66" s="285">
        <f t="shared" si="41"/>
        <v>0</v>
      </c>
      <c r="K66" s="285">
        <f t="shared" si="41"/>
        <v>0</v>
      </c>
      <c r="L66" s="285">
        <f t="shared" si="41"/>
        <v>0</v>
      </c>
      <c r="M66" s="285">
        <f t="shared" si="41"/>
        <v>0</v>
      </c>
      <c r="N66" s="285">
        <f t="shared" si="41"/>
        <v>0</v>
      </c>
      <c r="O66" s="285">
        <f t="shared" si="41"/>
        <v>0</v>
      </c>
      <c r="P66" s="285">
        <f t="shared" si="41"/>
        <v>0</v>
      </c>
      <c r="Q66" s="285">
        <f t="shared" si="41"/>
        <v>0</v>
      </c>
      <c r="R66" s="285">
        <f t="shared" si="41"/>
        <v>0</v>
      </c>
      <c r="S66" s="286">
        <f t="shared" si="41"/>
        <v>0</v>
      </c>
      <c r="T66" s="287">
        <f t="shared" si="41"/>
        <v>0</v>
      </c>
      <c r="U66" s="287">
        <f t="shared" si="41"/>
        <v>0</v>
      </c>
      <c r="V66" s="287">
        <f t="shared" si="41"/>
        <v>0</v>
      </c>
      <c r="W66" s="287">
        <f t="shared" si="41"/>
        <v>0</v>
      </c>
      <c r="X66" s="287">
        <f t="shared" si="41"/>
        <v>0</v>
      </c>
      <c r="Y66" s="287">
        <f t="shared" si="41"/>
        <v>0</v>
      </c>
      <c r="Z66" s="287">
        <f t="shared" si="41"/>
        <v>0</v>
      </c>
      <c r="AA66" s="287">
        <f t="shared" si="41"/>
        <v>0</v>
      </c>
      <c r="AB66" s="287">
        <f t="shared" si="41"/>
        <v>0</v>
      </c>
      <c r="AC66" s="287">
        <f t="shared" si="41"/>
        <v>0</v>
      </c>
      <c r="AD66" s="288">
        <f t="shared" si="41"/>
        <v>0</v>
      </c>
      <c r="AE66" s="289">
        <f t="shared" si="41"/>
        <v>0</v>
      </c>
      <c r="AF66" s="289">
        <f t="shared" si="41"/>
        <v>0</v>
      </c>
      <c r="AG66" s="289">
        <f t="shared" si="41"/>
        <v>0</v>
      </c>
      <c r="AH66" s="289">
        <f t="shared" si="41"/>
        <v>0</v>
      </c>
      <c r="AI66" s="289">
        <f t="shared" si="41"/>
        <v>0</v>
      </c>
      <c r="AJ66" s="289">
        <f t="shared" si="41"/>
        <v>0</v>
      </c>
      <c r="AK66" s="289">
        <f t="shared" si="41"/>
        <v>0</v>
      </c>
    </row>
    <row r="67" spans="1:37" ht="24" customHeight="1">
      <c r="A67" s="166" t="s">
        <v>132</v>
      </c>
      <c r="B67" s="444" t="s">
        <v>132</v>
      </c>
      <c r="C67" s="33" t="str">
        <f t="shared" si="40"/>
        <v>Normal Sales Discounts</v>
      </c>
      <c r="D67" s="34"/>
      <c r="E67" s="34"/>
      <c r="F67" s="35"/>
      <c r="G67" s="284">
        <f t="shared" ref="G67:AK67" si="42">IFERROR(G7*1000/G$36,0)</f>
        <v>0</v>
      </c>
      <c r="H67" s="285">
        <f t="shared" si="42"/>
        <v>0</v>
      </c>
      <c r="I67" s="285">
        <f t="shared" si="42"/>
        <v>0</v>
      </c>
      <c r="J67" s="285">
        <f t="shared" si="42"/>
        <v>0</v>
      </c>
      <c r="K67" s="285">
        <f t="shared" si="42"/>
        <v>0</v>
      </c>
      <c r="L67" s="285">
        <f t="shared" si="42"/>
        <v>0</v>
      </c>
      <c r="M67" s="285">
        <f t="shared" si="42"/>
        <v>0</v>
      </c>
      <c r="N67" s="285">
        <f t="shared" si="42"/>
        <v>0</v>
      </c>
      <c r="O67" s="285">
        <f t="shared" si="42"/>
        <v>0</v>
      </c>
      <c r="P67" s="285">
        <f t="shared" si="42"/>
        <v>0</v>
      </c>
      <c r="Q67" s="285">
        <f t="shared" si="42"/>
        <v>0</v>
      </c>
      <c r="R67" s="285">
        <f t="shared" si="42"/>
        <v>0</v>
      </c>
      <c r="S67" s="286">
        <f t="shared" si="42"/>
        <v>0</v>
      </c>
      <c r="T67" s="287">
        <f t="shared" si="42"/>
        <v>0</v>
      </c>
      <c r="U67" s="287">
        <f t="shared" si="42"/>
        <v>0</v>
      </c>
      <c r="V67" s="287">
        <f t="shared" si="42"/>
        <v>0</v>
      </c>
      <c r="W67" s="287">
        <f t="shared" si="42"/>
        <v>0</v>
      </c>
      <c r="X67" s="287">
        <f t="shared" si="42"/>
        <v>0</v>
      </c>
      <c r="Y67" s="287">
        <f t="shared" si="42"/>
        <v>0</v>
      </c>
      <c r="Z67" s="287">
        <f t="shared" si="42"/>
        <v>0</v>
      </c>
      <c r="AA67" s="287">
        <f t="shared" si="42"/>
        <v>0</v>
      </c>
      <c r="AB67" s="287">
        <f t="shared" si="42"/>
        <v>0</v>
      </c>
      <c r="AC67" s="287">
        <f t="shared" si="42"/>
        <v>0</v>
      </c>
      <c r="AD67" s="288">
        <f t="shared" si="42"/>
        <v>0</v>
      </c>
      <c r="AE67" s="289">
        <f t="shared" si="42"/>
        <v>0</v>
      </c>
      <c r="AF67" s="289">
        <f t="shared" si="42"/>
        <v>0</v>
      </c>
      <c r="AG67" s="289">
        <f t="shared" si="42"/>
        <v>0</v>
      </c>
      <c r="AH67" s="289">
        <f t="shared" si="42"/>
        <v>0</v>
      </c>
      <c r="AI67" s="289">
        <f t="shared" si="42"/>
        <v>0</v>
      </c>
      <c r="AJ67" s="289">
        <f t="shared" si="42"/>
        <v>0</v>
      </c>
      <c r="AK67" s="289">
        <f t="shared" si="42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40"/>
        <v>Special Sales Discounts</v>
      </c>
      <c r="D68" s="34"/>
      <c r="E68" s="34"/>
      <c r="F68" s="35"/>
      <c r="G68" s="284">
        <f t="shared" ref="G68:AK68" si="43">IFERROR(G8*1000/G$36,0)</f>
        <v>0</v>
      </c>
      <c r="H68" s="285">
        <f t="shared" si="43"/>
        <v>0</v>
      </c>
      <c r="I68" s="285">
        <f t="shared" si="43"/>
        <v>0</v>
      </c>
      <c r="J68" s="285">
        <f t="shared" si="43"/>
        <v>0</v>
      </c>
      <c r="K68" s="285">
        <f t="shared" si="43"/>
        <v>0</v>
      </c>
      <c r="L68" s="285">
        <f t="shared" si="43"/>
        <v>0</v>
      </c>
      <c r="M68" s="285">
        <f t="shared" si="43"/>
        <v>0</v>
      </c>
      <c r="N68" s="285">
        <f t="shared" si="43"/>
        <v>0</v>
      </c>
      <c r="O68" s="285">
        <f t="shared" si="43"/>
        <v>0</v>
      </c>
      <c r="P68" s="285">
        <f t="shared" si="43"/>
        <v>0</v>
      </c>
      <c r="Q68" s="285">
        <f t="shared" si="43"/>
        <v>0</v>
      </c>
      <c r="R68" s="285">
        <f t="shared" si="43"/>
        <v>0</v>
      </c>
      <c r="S68" s="286">
        <f t="shared" si="43"/>
        <v>0</v>
      </c>
      <c r="T68" s="287">
        <f t="shared" si="43"/>
        <v>0</v>
      </c>
      <c r="U68" s="287">
        <f t="shared" si="43"/>
        <v>0</v>
      </c>
      <c r="V68" s="287">
        <f t="shared" si="43"/>
        <v>0</v>
      </c>
      <c r="W68" s="287">
        <f t="shared" si="43"/>
        <v>0</v>
      </c>
      <c r="X68" s="287">
        <f t="shared" si="43"/>
        <v>0</v>
      </c>
      <c r="Y68" s="287">
        <f t="shared" si="43"/>
        <v>0</v>
      </c>
      <c r="Z68" s="287">
        <f t="shared" si="43"/>
        <v>0</v>
      </c>
      <c r="AA68" s="287">
        <f t="shared" si="43"/>
        <v>0</v>
      </c>
      <c r="AB68" s="287">
        <f t="shared" si="43"/>
        <v>0</v>
      </c>
      <c r="AC68" s="287">
        <f t="shared" si="43"/>
        <v>0</v>
      </c>
      <c r="AD68" s="288">
        <f t="shared" si="43"/>
        <v>0</v>
      </c>
      <c r="AE68" s="289">
        <f t="shared" si="43"/>
        <v>0</v>
      </c>
      <c r="AF68" s="289">
        <f t="shared" si="43"/>
        <v>0</v>
      </c>
      <c r="AG68" s="289">
        <f t="shared" si="43"/>
        <v>0</v>
      </c>
      <c r="AH68" s="289">
        <f t="shared" si="43"/>
        <v>0</v>
      </c>
      <c r="AI68" s="289">
        <f t="shared" si="43"/>
        <v>0</v>
      </c>
      <c r="AJ68" s="289">
        <f t="shared" si="43"/>
        <v>0</v>
      </c>
      <c r="AK68" s="289">
        <f t="shared" si="43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40"/>
        <v>Cash Discounts</v>
      </c>
      <c r="D69" s="34"/>
      <c r="E69" s="34"/>
      <c r="F69" s="35"/>
      <c r="G69" s="284">
        <f t="shared" ref="G69:AK69" si="44">IFERROR(G9*1000/G$36,0)</f>
        <v>0</v>
      </c>
      <c r="H69" s="285">
        <f t="shared" si="44"/>
        <v>0</v>
      </c>
      <c r="I69" s="285">
        <f t="shared" si="44"/>
        <v>0</v>
      </c>
      <c r="J69" s="285">
        <f t="shared" si="44"/>
        <v>0</v>
      </c>
      <c r="K69" s="285">
        <f t="shared" si="44"/>
        <v>0</v>
      </c>
      <c r="L69" s="285">
        <f t="shared" si="44"/>
        <v>0</v>
      </c>
      <c r="M69" s="285">
        <f t="shared" si="44"/>
        <v>0</v>
      </c>
      <c r="N69" s="285">
        <f t="shared" si="44"/>
        <v>0</v>
      </c>
      <c r="O69" s="285">
        <f t="shared" si="44"/>
        <v>0</v>
      </c>
      <c r="P69" s="285">
        <f t="shared" si="44"/>
        <v>0</v>
      </c>
      <c r="Q69" s="285">
        <f t="shared" si="44"/>
        <v>0</v>
      </c>
      <c r="R69" s="285">
        <f t="shared" si="44"/>
        <v>0</v>
      </c>
      <c r="S69" s="286">
        <f t="shared" si="44"/>
        <v>0</v>
      </c>
      <c r="T69" s="287">
        <f t="shared" si="44"/>
        <v>0</v>
      </c>
      <c r="U69" s="287">
        <f t="shared" si="44"/>
        <v>0</v>
      </c>
      <c r="V69" s="287">
        <f t="shared" si="44"/>
        <v>0</v>
      </c>
      <c r="W69" s="287">
        <f t="shared" si="44"/>
        <v>0</v>
      </c>
      <c r="X69" s="287">
        <f t="shared" si="44"/>
        <v>0</v>
      </c>
      <c r="Y69" s="287">
        <f t="shared" si="44"/>
        <v>0</v>
      </c>
      <c r="Z69" s="287">
        <f t="shared" si="44"/>
        <v>0</v>
      </c>
      <c r="AA69" s="287">
        <f t="shared" si="44"/>
        <v>0</v>
      </c>
      <c r="AB69" s="287">
        <f t="shared" si="44"/>
        <v>0</v>
      </c>
      <c r="AC69" s="287">
        <f t="shared" si="44"/>
        <v>0</v>
      </c>
      <c r="AD69" s="288">
        <f t="shared" si="44"/>
        <v>0</v>
      </c>
      <c r="AE69" s="289">
        <f t="shared" si="44"/>
        <v>0</v>
      </c>
      <c r="AF69" s="289">
        <f t="shared" si="44"/>
        <v>0</v>
      </c>
      <c r="AG69" s="289">
        <f t="shared" si="44"/>
        <v>0</v>
      </c>
      <c r="AH69" s="289">
        <f t="shared" si="44"/>
        <v>0</v>
      </c>
      <c r="AI69" s="289">
        <f t="shared" si="44"/>
        <v>0</v>
      </c>
      <c r="AJ69" s="289">
        <f t="shared" si="44"/>
        <v>0</v>
      </c>
      <c r="AK69" s="289">
        <f t="shared" si="44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40"/>
        <v>Freight Income</v>
      </c>
      <c r="D70" s="34"/>
      <c r="E70" s="34"/>
      <c r="F70" s="35"/>
      <c r="G70" s="290">
        <f t="shared" ref="G70:AK70" si="45">IFERROR(G10*1000/G$36,0)</f>
        <v>0</v>
      </c>
      <c r="H70" s="291">
        <f t="shared" si="45"/>
        <v>0</v>
      </c>
      <c r="I70" s="291">
        <f t="shared" si="45"/>
        <v>0</v>
      </c>
      <c r="J70" s="291">
        <f t="shared" si="45"/>
        <v>0</v>
      </c>
      <c r="K70" s="291">
        <f t="shared" si="45"/>
        <v>0</v>
      </c>
      <c r="L70" s="291">
        <f t="shared" si="45"/>
        <v>0</v>
      </c>
      <c r="M70" s="291">
        <f t="shared" si="45"/>
        <v>0</v>
      </c>
      <c r="N70" s="291">
        <f t="shared" si="45"/>
        <v>0</v>
      </c>
      <c r="O70" s="291">
        <f t="shared" si="45"/>
        <v>0</v>
      </c>
      <c r="P70" s="291">
        <f t="shared" si="45"/>
        <v>0</v>
      </c>
      <c r="Q70" s="291">
        <f t="shared" si="45"/>
        <v>0</v>
      </c>
      <c r="R70" s="291">
        <f t="shared" si="45"/>
        <v>0</v>
      </c>
      <c r="S70" s="292">
        <f t="shared" si="45"/>
        <v>0</v>
      </c>
      <c r="T70" s="293">
        <f t="shared" si="45"/>
        <v>0</v>
      </c>
      <c r="U70" s="293">
        <f t="shared" si="45"/>
        <v>0</v>
      </c>
      <c r="V70" s="293">
        <f t="shared" si="45"/>
        <v>0</v>
      </c>
      <c r="W70" s="293">
        <f t="shared" si="45"/>
        <v>0</v>
      </c>
      <c r="X70" s="293">
        <f t="shared" si="45"/>
        <v>0</v>
      </c>
      <c r="Y70" s="293">
        <f t="shared" si="45"/>
        <v>0</v>
      </c>
      <c r="Z70" s="293">
        <f t="shared" si="45"/>
        <v>0</v>
      </c>
      <c r="AA70" s="293">
        <f t="shared" si="45"/>
        <v>0</v>
      </c>
      <c r="AB70" s="293">
        <f t="shared" si="45"/>
        <v>0</v>
      </c>
      <c r="AC70" s="293">
        <f t="shared" si="45"/>
        <v>0</v>
      </c>
      <c r="AD70" s="294">
        <f t="shared" si="45"/>
        <v>0</v>
      </c>
      <c r="AE70" s="295">
        <f t="shared" si="45"/>
        <v>0</v>
      </c>
      <c r="AF70" s="295">
        <f t="shared" si="45"/>
        <v>0</v>
      </c>
      <c r="AG70" s="295">
        <f t="shared" si="45"/>
        <v>0</v>
      </c>
      <c r="AH70" s="295">
        <f t="shared" si="45"/>
        <v>0</v>
      </c>
      <c r="AI70" s="295">
        <f t="shared" si="45"/>
        <v>0</v>
      </c>
      <c r="AJ70" s="295">
        <f t="shared" si="45"/>
        <v>0</v>
      </c>
      <c r="AK70" s="295">
        <f t="shared" si="45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40"/>
        <v>Revenue from Sales</v>
      </c>
      <c r="D71" s="34"/>
      <c r="E71" s="34"/>
      <c r="F71" s="35"/>
      <c r="G71" s="284">
        <f t="shared" ref="G71:AK71" si="46">IFERROR(G11*1000/G$36,0)</f>
        <v>0</v>
      </c>
      <c r="H71" s="285">
        <f t="shared" si="46"/>
        <v>0</v>
      </c>
      <c r="I71" s="285">
        <f t="shared" si="46"/>
        <v>0</v>
      </c>
      <c r="J71" s="285">
        <f t="shared" si="46"/>
        <v>0</v>
      </c>
      <c r="K71" s="285">
        <f t="shared" si="46"/>
        <v>0</v>
      </c>
      <c r="L71" s="285">
        <f t="shared" si="46"/>
        <v>0</v>
      </c>
      <c r="M71" s="285">
        <f t="shared" si="46"/>
        <v>0</v>
      </c>
      <c r="N71" s="285">
        <f t="shared" si="46"/>
        <v>0</v>
      </c>
      <c r="O71" s="285">
        <f t="shared" si="46"/>
        <v>0</v>
      </c>
      <c r="P71" s="285">
        <f t="shared" si="46"/>
        <v>0</v>
      </c>
      <c r="Q71" s="285">
        <f t="shared" si="46"/>
        <v>0</v>
      </c>
      <c r="R71" s="285">
        <f t="shared" si="46"/>
        <v>0</v>
      </c>
      <c r="S71" s="286">
        <f t="shared" si="46"/>
        <v>0</v>
      </c>
      <c r="T71" s="287">
        <f t="shared" si="46"/>
        <v>0</v>
      </c>
      <c r="U71" s="287">
        <f t="shared" si="46"/>
        <v>0</v>
      </c>
      <c r="V71" s="287">
        <f t="shared" si="46"/>
        <v>0</v>
      </c>
      <c r="W71" s="287">
        <f t="shared" si="46"/>
        <v>0</v>
      </c>
      <c r="X71" s="287">
        <f t="shared" si="46"/>
        <v>0</v>
      </c>
      <c r="Y71" s="287">
        <f t="shared" si="46"/>
        <v>0</v>
      </c>
      <c r="Z71" s="287">
        <f t="shared" si="46"/>
        <v>0</v>
      </c>
      <c r="AA71" s="287">
        <f t="shared" si="46"/>
        <v>0</v>
      </c>
      <c r="AB71" s="287">
        <f t="shared" si="46"/>
        <v>0</v>
      </c>
      <c r="AC71" s="287">
        <f t="shared" si="46"/>
        <v>0</v>
      </c>
      <c r="AD71" s="288">
        <f t="shared" si="46"/>
        <v>0</v>
      </c>
      <c r="AE71" s="289">
        <f t="shared" si="46"/>
        <v>0</v>
      </c>
      <c r="AF71" s="289">
        <f t="shared" si="46"/>
        <v>0</v>
      </c>
      <c r="AG71" s="289">
        <f t="shared" si="46"/>
        <v>0</v>
      </c>
      <c r="AH71" s="289">
        <f t="shared" si="46"/>
        <v>0</v>
      </c>
      <c r="AI71" s="289">
        <f t="shared" si="46"/>
        <v>0</v>
      </c>
      <c r="AJ71" s="289">
        <f t="shared" si="46"/>
        <v>0</v>
      </c>
      <c r="AK71" s="289">
        <f t="shared" si="46"/>
        <v>0</v>
      </c>
    </row>
    <row r="72" spans="1:37" ht="24" customHeight="1">
      <c r="A72" s="166" t="s">
        <v>137</v>
      </c>
      <c r="B72" s="444" t="s">
        <v>137</v>
      </c>
      <c r="C72" s="33" t="str">
        <f t="shared" si="40"/>
        <v>Direct Selling and Delivery Expenses</v>
      </c>
      <c r="D72" s="34"/>
      <c r="E72" s="34"/>
      <c r="F72" s="35"/>
      <c r="G72" s="290">
        <f t="shared" ref="G72:AK72" si="47">IFERROR(G12*1000/G$36,0)</f>
        <v>0</v>
      </c>
      <c r="H72" s="291">
        <f t="shared" si="47"/>
        <v>0</v>
      </c>
      <c r="I72" s="291">
        <f t="shared" si="47"/>
        <v>0</v>
      </c>
      <c r="J72" s="291">
        <f t="shared" si="47"/>
        <v>0</v>
      </c>
      <c r="K72" s="291">
        <f t="shared" si="47"/>
        <v>0</v>
      </c>
      <c r="L72" s="291">
        <f t="shared" si="47"/>
        <v>0</v>
      </c>
      <c r="M72" s="291">
        <f t="shared" si="47"/>
        <v>0</v>
      </c>
      <c r="N72" s="291">
        <f t="shared" si="47"/>
        <v>0</v>
      </c>
      <c r="O72" s="291">
        <f t="shared" si="47"/>
        <v>0</v>
      </c>
      <c r="P72" s="291">
        <f t="shared" si="47"/>
        <v>0</v>
      </c>
      <c r="Q72" s="291">
        <f t="shared" si="47"/>
        <v>0</v>
      </c>
      <c r="R72" s="291">
        <f t="shared" si="47"/>
        <v>0</v>
      </c>
      <c r="S72" s="292">
        <f t="shared" si="47"/>
        <v>0</v>
      </c>
      <c r="T72" s="293">
        <f t="shared" si="47"/>
        <v>0</v>
      </c>
      <c r="U72" s="293">
        <f t="shared" si="47"/>
        <v>0</v>
      </c>
      <c r="V72" s="293">
        <f t="shared" si="47"/>
        <v>0</v>
      </c>
      <c r="W72" s="293">
        <f t="shared" si="47"/>
        <v>0</v>
      </c>
      <c r="X72" s="293">
        <f t="shared" si="47"/>
        <v>0</v>
      </c>
      <c r="Y72" s="293">
        <f t="shared" si="47"/>
        <v>0</v>
      </c>
      <c r="Z72" s="293">
        <f t="shared" si="47"/>
        <v>0</v>
      </c>
      <c r="AA72" s="293">
        <f t="shared" si="47"/>
        <v>0</v>
      </c>
      <c r="AB72" s="293">
        <f t="shared" si="47"/>
        <v>0</v>
      </c>
      <c r="AC72" s="293">
        <f t="shared" si="47"/>
        <v>0</v>
      </c>
      <c r="AD72" s="294">
        <f t="shared" si="47"/>
        <v>0</v>
      </c>
      <c r="AE72" s="295">
        <f t="shared" si="47"/>
        <v>0</v>
      </c>
      <c r="AF72" s="295">
        <f t="shared" si="47"/>
        <v>0</v>
      </c>
      <c r="AG72" s="295">
        <f t="shared" si="47"/>
        <v>0</v>
      </c>
      <c r="AH72" s="295">
        <f t="shared" si="47"/>
        <v>0</v>
      </c>
      <c r="AI72" s="295">
        <f t="shared" si="47"/>
        <v>0</v>
      </c>
      <c r="AJ72" s="295">
        <f t="shared" si="47"/>
        <v>0</v>
      </c>
      <c r="AK72" s="295">
        <f t="shared" si="47"/>
        <v>0</v>
      </c>
    </row>
    <row r="73" spans="1:37" ht="24" customHeight="1">
      <c r="A73" s="166" t="s">
        <v>138</v>
      </c>
      <c r="B73" s="444" t="s">
        <v>138</v>
      </c>
      <c r="C73" s="49" t="str">
        <f t="shared" si="40"/>
        <v>Net Revenue from Sales</v>
      </c>
      <c r="D73" s="34"/>
      <c r="E73" s="34"/>
      <c r="F73" s="35"/>
      <c r="G73" s="284">
        <f t="shared" ref="G73:AK73" si="48">IFERROR(G13*1000/G$36,0)</f>
        <v>0</v>
      </c>
      <c r="H73" s="285">
        <f t="shared" si="48"/>
        <v>0</v>
      </c>
      <c r="I73" s="285">
        <f t="shared" si="48"/>
        <v>0</v>
      </c>
      <c r="J73" s="285">
        <f t="shared" si="48"/>
        <v>0</v>
      </c>
      <c r="K73" s="285">
        <f t="shared" si="48"/>
        <v>0</v>
      </c>
      <c r="L73" s="285">
        <f t="shared" si="48"/>
        <v>0</v>
      </c>
      <c r="M73" s="285">
        <f t="shared" si="48"/>
        <v>0</v>
      </c>
      <c r="N73" s="285">
        <f t="shared" si="48"/>
        <v>0</v>
      </c>
      <c r="O73" s="285">
        <f t="shared" si="48"/>
        <v>0</v>
      </c>
      <c r="P73" s="285">
        <f t="shared" si="48"/>
        <v>0</v>
      </c>
      <c r="Q73" s="285">
        <f t="shared" si="48"/>
        <v>0</v>
      </c>
      <c r="R73" s="285">
        <f t="shared" si="48"/>
        <v>0</v>
      </c>
      <c r="S73" s="286">
        <f t="shared" si="48"/>
        <v>0</v>
      </c>
      <c r="T73" s="287">
        <f t="shared" si="48"/>
        <v>0</v>
      </c>
      <c r="U73" s="287">
        <f t="shared" si="48"/>
        <v>0</v>
      </c>
      <c r="V73" s="287">
        <f t="shared" si="48"/>
        <v>0</v>
      </c>
      <c r="W73" s="287">
        <f t="shared" si="48"/>
        <v>0</v>
      </c>
      <c r="X73" s="287">
        <f t="shared" si="48"/>
        <v>0</v>
      </c>
      <c r="Y73" s="287">
        <f t="shared" si="48"/>
        <v>0</v>
      </c>
      <c r="Z73" s="287">
        <f t="shared" si="48"/>
        <v>0</v>
      </c>
      <c r="AA73" s="287">
        <f t="shared" si="48"/>
        <v>0</v>
      </c>
      <c r="AB73" s="287">
        <f t="shared" si="48"/>
        <v>0</v>
      </c>
      <c r="AC73" s="287">
        <f t="shared" si="48"/>
        <v>0</v>
      </c>
      <c r="AD73" s="288">
        <f t="shared" si="48"/>
        <v>0</v>
      </c>
      <c r="AE73" s="289">
        <f t="shared" si="48"/>
        <v>0</v>
      </c>
      <c r="AF73" s="289">
        <f t="shared" si="48"/>
        <v>0</v>
      </c>
      <c r="AG73" s="289">
        <f t="shared" si="48"/>
        <v>0</v>
      </c>
      <c r="AH73" s="289">
        <f t="shared" si="48"/>
        <v>0</v>
      </c>
      <c r="AI73" s="289">
        <f t="shared" si="48"/>
        <v>0</v>
      </c>
      <c r="AJ73" s="289">
        <f t="shared" si="48"/>
        <v>0</v>
      </c>
      <c r="AK73" s="289">
        <f t="shared" si="48"/>
        <v>0</v>
      </c>
    </row>
    <row r="74" spans="1:37" ht="24" customHeight="1">
      <c r="A74" s="166" t="s">
        <v>139</v>
      </c>
      <c r="B74" s="444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290">
        <f t="shared" ref="G74:AK74" si="49">IFERROR(G14*1000/G$36,0)</f>
        <v>0</v>
      </c>
      <c r="H74" s="291">
        <f t="shared" si="49"/>
        <v>0</v>
      </c>
      <c r="I74" s="291">
        <f t="shared" si="49"/>
        <v>0</v>
      </c>
      <c r="J74" s="291">
        <f t="shared" si="49"/>
        <v>0</v>
      </c>
      <c r="K74" s="291">
        <f t="shared" si="49"/>
        <v>0</v>
      </c>
      <c r="L74" s="291">
        <f t="shared" si="49"/>
        <v>0</v>
      </c>
      <c r="M74" s="291">
        <f t="shared" si="49"/>
        <v>0</v>
      </c>
      <c r="N74" s="291">
        <f t="shared" si="49"/>
        <v>0</v>
      </c>
      <c r="O74" s="291">
        <f t="shared" si="49"/>
        <v>0</v>
      </c>
      <c r="P74" s="291">
        <f t="shared" si="49"/>
        <v>0</v>
      </c>
      <c r="Q74" s="291">
        <f t="shared" si="49"/>
        <v>0</v>
      </c>
      <c r="R74" s="291">
        <f t="shared" si="49"/>
        <v>0</v>
      </c>
      <c r="S74" s="292">
        <f t="shared" si="49"/>
        <v>0</v>
      </c>
      <c r="T74" s="293">
        <f t="shared" si="49"/>
        <v>0</v>
      </c>
      <c r="U74" s="293">
        <f t="shared" si="49"/>
        <v>0</v>
      </c>
      <c r="V74" s="293">
        <f t="shared" si="49"/>
        <v>0</v>
      </c>
      <c r="W74" s="293">
        <f t="shared" si="49"/>
        <v>0</v>
      </c>
      <c r="X74" s="293">
        <f t="shared" si="49"/>
        <v>0</v>
      </c>
      <c r="Y74" s="293">
        <f t="shared" si="49"/>
        <v>0</v>
      </c>
      <c r="Z74" s="293">
        <f t="shared" si="49"/>
        <v>0</v>
      </c>
      <c r="AA74" s="293">
        <f t="shared" si="49"/>
        <v>0</v>
      </c>
      <c r="AB74" s="293">
        <f t="shared" si="49"/>
        <v>0</v>
      </c>
      <c r="AC74" s="293">
        <f t="shared" si="49"/>
        <v>0</v>
      </c>
      <c r="AD74" s="294">
        <f t="shared" si="49"/>
        <v>0</v>
      </c>
      <c r="AE74" s="295">
        <f t="shared" si="49"/>
        <v>0</v>
      </c>
      <c r="AF74" s="295">
        <f t="shared" si="49"/>
        <v>0</v>
      </c>
      <c r="AG74" s="295">
        <f t="shared" si="49"/>
        <v>0</v>
      </c>
      <c r="AH74" s="295">
        <f t="shared" si="49"/>
        <v>0</v>
      </c>
      <c r="AI74" s="295">
        <f t="shared" si="49"/>
        <v>0</v>
      </c>
      <c r="AJ74" s="295">
        <f t="shared" si="49"/>
        <v>0</v>
      </c>
      <c r="AK74" s="295">
        <f t="shared" si="49"/>
        <v>0</v>
      </c>
    </row>
    <row r="75" spans="1:37" ht="24" customHeight="1">
      <c r="A75" s="166" t="s">
        <v>140</v>
      </c>
      <c r="B75" s="444" t="s">
        <v>140</v>
      </c>
      <c r="C75" s="49" t="str">
        <f t="shared" si="40"/>
        <v>Contribution at Standard Variable Cost</v>
      </c>
      <c r="D75" s="34"/>
      <c r="E75" s="34"/>
      <c r="F75" s="35"/>
      <c r="G75" s="284">
        <f t="shared" ref="G75:AK75" si="50">IFERROR(G15*1000/G$36,0)</f>
        <v>0</v>
      </c>
      <c r="H75" s="285">
        <f t="shared" si="50"/>
        <v>0</v>
      </c>
      <c r="I75" s="285">
        <f t="shared" si="50"/>
        <v>0</v>
      </c>
      <c r="J75" s="285">
        <f t="shared" si="50"/>
        <v>0</v>
      </c>
      <c r="K75" s="285">
        <f t="shared" si="50"/>
        <v>0</v>
      </c>
      <c r="L75" s="285">
        <f t="shared" si="50"/>
        <v>0</v>
      </c>
      <c r="M75" s="285">
        <f t="shared" si="50"/>
        <v>0</v>
      </c>
      <c r="N75" s="285">
        <f t="shared" si="50"/>
        <v>0</v>
      </c>
      <c r="O75" s="285">
        <f t="shared" si="50"/>
        <v>0</v>
      </c>
      <c r="P75" s="285">
        <f t="shared" si="50"/>
        <v>0</v>
      </c>
      <c r="Q75" s="285">
        <f t="shared" si="50"/>
        <v>0</v>
      </c>
      <c r="R75" s="285">
        <f t="shared" si="50"/>
        <v>0</v>
      </c>
      <c r="S75" s="286">
        <f t="shared" si="50"/>
        <v>0</v>
      </c>
      <c r="T75" s="287">
        <f t="shared" si="50"/>
        <v>0</v>
      </c>
      <c r="U75" s="287">
        <f t="shared" si="50"/>
        <v>0</v>
      </c>
      <c r="V75" s="287">
        <f t="shared" si="50"/>
        <v>0</v>
      </c>
      <c r="W75" s="287">
        <f t="shared" si="50"/>
        <v>0</v>
      </c>
      <c r="X75" s="287">
        <f t="shared" si="50"/>
        <v>0</v>
      </c>
      <c r="Y75" s="287">
        <f t="shared" si="50"/>
        <v>0</v>
      </c>
      <c r="Z75" s="287">
        <f t="shared" si="50"/>
        <v>0</v>
      </c>
      <c r="AA75" s="287">
        <f t="shared" si="50"/>
        <v>0</v>
      </c>
      <c r="AB75" s="287">
        <f t="shared" si="50"/>
        <v>0</v>
      </c>
      <c r="AC75" s="287">
        <f t="shared" si="50"/>
        <v>0</v>
      </c>
      <c r="AD75" s="288">
        <f t="shared" si="50"/>
        <v>0</v>
      </c>
      <c r="AE75" s="289">
        <f t="shared" si="50"/>
        <v>0</v>
      </c>
      <c r="AF75" s="289">
        <f t="shared" si="50"/>
        <v>0</v>
      </c>
      <c r="AG75" s="289">
        <f t="shared" si="50"/>
        <v>0</v>
      </c>
      <c r="AH75" s="289">
        <f t="shared" si="50"/>
        <v>0</v>
      </c>
      <c r="AI75" s="289">
        <f t="shared" si="50"/>
        <v>0</v>
      </c>
      <c r="AJ75" s="289">
        <f t="shared" si="50"/>
        <v>0</v>
      </c>
      <c r="AK75" s="289">
        <f t="shared" si="50"/>
        <v>0</v>
      </c>
    </row>
    <row r="76" spans="1:37" ht="24" customHeight="1">
      <c r="A76" s="166" t="s">
        <v>141</v>
      </c>
      <c r="B76" s="444" t="s">
        <v>141</v>
      </c>
      <c r="C76" s="33" t="str">
        <f t="shared" si="40"/>
        <v>Standard Cost Variance</v>
      </c>
      <c r="D76" s="34"/>
      <c r="E76" s="34"/>
      <c r="F76" s="35"/>
      <c r="G76" s="284">
        <f t="shared" ref="G76:AK76" si="51">IFERROR(G16*1000/G$36,0)</f>
        <v>0</v>
      </c>
      <c r="H76" s="285">
        <f t="shared" si="51"/>
        <v>0</v>
      </c>
      <c r="I76" s="285">
        <f t="shared" si="51"/>
        <v>0</v>
      </c>
      <c r="J76" s="285">
        <f t="shared" si="51"/>
        <v>0</v>
      </c>
      <c r="K76" s="285">
        <f t="shared" si="51"/>
        <v>0</v>
      </c>
      <c r="L76" s="285">
        <f t="shared" si="51"/>
        <v>0</v>
      </c>
      <c r="M76" s="285">
        <f t="shared" si="51"/>
        <v>0</v>
      </c>
      <c r="N76" s="285">
        <f t="shared" si="51"/>
        <v>0</v>
      </c>
      <c r="O76" s="285">
        <f t="shared" si="51"/>
        <v>0</v>
      </c>
      <c r="P76" s="285">
        <f t="shared" si="51"/>
        <v>0</v>
      </c>
      <c r="Q76" s="285">
        <f t="shared" si="51"/>
        <v>0</v>
      </c>
      <c r="R76" s="285">
        <f t="shared" si="51"/>
        <v>0</v>
      </c>
      <c r="S76" s="286">
        <f t="shared" si="51"/>
        <v>0</v>
      </c>
      <c r="T76" s="287">
        <f t="shared" si="51"/>
        <v>0</v>
      </c>
      <c r="U76" s="287">
        <f t="shared" si="51"/>
        <v>0</v>
      </c>
      <c r="V76" s="287">
        <f t="shared" si="51"/>
        <v>0</v>
      </c>
      <c r="W76" s="287">
        <f t="shared" si="51"/>
        <v>0</v>
      </c>
      <c r="X76" s="287">
        <f t="shared" si="51"/>
        <v>0</v>
      </c>
      <c r="Y76" s="287">
        <f t="shared" si="51"/>
        <v>0</v>
      </c>
      <c r="Z76" s="287">
        <f t="shared" si="51"/>
        <v>0</v>
      </c>
      <c r="AA76" s="287">
        <f t="shared" si="51"/>
        <v>0</v>
      </c>
      <c r="AB76" s="287">
        <f t="shared" si="51"/>
        <v>0</v>
      </c>
      <c r="AC76" s="287">
        <f t="shared" si="51"/>
        <v>0</v>
      </c>
      <c r="AD76" s="288">
        <f t="shared" si="51"/>
        <v>0</v>
      </c>
      <c r="AE76" s="289">
        <f t="shared" si="51"/>
        <v>0</v>
      </c>
      <c r="AF76" s="289">
        <f t="shared" si="51"/>
        <v>0</v>
      </c>
      <c r="AG76" s="289">
        <f t="shared" si="51"/>
        <v>0</v>
      </c>
      <c r="AH76" s="289">
        <f t="shared" si="51"/>
        <v>0</v>
      </c>
      <c r="AI76" s="289">
        <f t="shared" si="51"/>
        <v>0</v>
      </c>
      <c r="AJ76" s="289">
        <f t="shared" si="51"/>
        <v>0</v>
      </c>
      <c r="AK76" s="289">
        <f t="shared" si="51"/>
        <v>0</v>
      </c>
    </row>
    <row r="77" spans="1:37" ht="24" customHeight="1">
      <c r="A77" s="166" t="s">
        <v>142</v>
      </c>
      <c r="B77" s="444" t="s">
        <v>142</v>
      </c>
      <c r="C77" s="33" t="str">
        <f t="shared" si="40"/>
        <v>Actual Cost Variance</v>
      </c>
      <c r="D77" s="34"/>
      <c r="E77" s="34"/>
      <c r="F77" s="35"/>
      <c r="G77" s="290">
        <f t="shared" ref="G77:AK77" si="52">IFERROR(G17*1000/G$36,0)</f>
        <v>0</v>
      </c>
      <c r="H77" s="291">
        <f t="shared" si="52"/>
        <v>0</v>
      </c>
      <c r="I77" s="291">
        <f t="shared" si="52"/>
        <v>0</v>
      </c>
      <c r="J77" s="291">
        <f t="shared" si="52"/>
        <v>0</v>
      </c>
      <c r="K77" s="291">
        <f t="shared" si="52"/>
        <v>0</v>
      </c>
      <c r="L77" s="291">
        <f t="shared" si="52"/>
        <v>0</v>
      </c>
      <c r="M77" s="291">
        <f t="shared" si="52"/>
        <v>0</v>
      </c>
      <c r="N77" s="291">
        <f t="shared" si="52"/>
        <v>0</v>
      </c>
      <c r="O77" s="291">
        <f t="shared" si="52"/>
        <v>0</v>
      </c>
      <c r="P77" s="291">
        <f t="shared" si="52"/>
        <v>0</v>
      </c>
      <c r="Q77" s="291">
        <f t="shared" si="52"/>
        <v>0</v>
      </c>
      <c r="R77" s="291">
        <f t="shared" si="52"/>
        <v>0</v>
      </c>
      <c r="S77" s="292">
        <f t="shared" si="52"/>
        <v>0</v>
      </c>
      <c r="T77" s="293">
        <f t="shared" si="52"/>
        <v>0</v>
      </c>
      <c r="U77" s="293">
        <f t="shared" si="52"/>
        <v>0</v>
      </c>
      <c r="V77" s="293">
        <f t="shared" si="52"/>
        <v>0</v>
      </c>
      <c r="W77" s="293">
        <f t="shared" si="52"/>
        <v>0</v>
      </c>
      <c r="X77" s="293">
        <f t="shared" si="52"/>
        <v>0</v>
      </c>
      <c r="Y77" s="293">
        <f t="shared" si="52"/>
        <v>0</v>
      </c>
      <c r="Z77" s="293">
        <f t="shared" si="52"/>
        <v>0</v>
      </c>
      <c r="AA77" s="293">
        <f t="shared" si="52"/>
        <v>0</v>
      </c>
      <c r="AB77" s="293">
        <f t="shared" si="52"/>
        <v>0</v>
      </c>
      <c r="AC77" s="293">
        <f t="shared" si="52"/>
        <v>0</v>
      </c>
      <c r="AD77" s="294">
        <f t="shared" si="52"/>
        <v>0</v>
      </c>
      <c r="AE77" s="295">
        <f t="shared" si="52"/>
        <v>0</v>
      </c>
      <c r="AF77" s="295">
        <f t="shared" si="52"/>
        <v>0</v>
      </c>
      <c r="AG77" s="295">
        <f t="shared" si="52"/>
        <v>0</v>
      </c>
      <c r="AH77" s="295">
        <f t="shared" si="52"/>
        <v>0</v>
      </c>
      <c r="AI77" s="295">
        <f t="shared" si="52"/>
        <v>0</v>
      </c>
      <c r="AJ77" s="295">
        <f t="shared" si="52"/>
        <v>0</v>
      </c>
      <c r="AK77" s="295">
        <f t="shared" si="52"/>
        <v>0</v>
      </c>
    </row>
    <row r="78" spans="1:37" ht="24" customHeight="1">
      <c r="A78" s="166" t="s">
        <v>143</v>
      </c>
      <c r="B78" s="444" t="s">
        <v>143</v>
      </c>
      <c r="C78" s="49" t="str">
        <f t="shared" si="40"/>
        <v>Net Contribution</v>
      </c>
      <c r="D78" s="34"/>
      <c r="E78" s="34"/>
      <c r="F78" s="35"/>
      <c r="G78" s="296">
        <f t="shared" ref="G78:AK78" si="53">IFERROR(G18*1000/G$36,0)</f>
        <v>0</v>
      </c>
      <c r="H78" s="297">
        <f t="shared" si="53"/>
        <v>0</v>
      </c>
      <c r="I78" s="297">
        <f t="shared" si="53"/>
        <v>0</v>
      </c>
      <c r="J78" s="297">
        <f t="shared" si="53"/>
        <v>0</v>
      </c>
      <c r="K78" s="297">
        <f t="shared" si="53"/>
        <v>0</v>
      </c>
      <c r="L78" s="297">
        <f t="shared" si="53"/>
        <v>0</v>
      </c>
      <c r="M78" s="297">
        <f t="shared" si="53"/>
        <v>0</v>
      </c>
      <c r="N78" s="297">
        <f t="shared" si="53"/>
        <v>0</v>
      </c>
      <c r="O78" s="297">
        <f t="shared" si="53"/>
        <v>0</v>
      </c>
      <c r="P78" s="297">
        <f t="shared" si="53"/>
        <v>0</v>
      </c>
      <c r="Q78" s="297">
        <f t="shared" si="53"/>
        <v>0</v>
      </c>
      <c r="R78" s="297">
        <f t="shared" si="53"/>
        <v>0</v>
      </c>
      <c r="S78" s="286">
        <f t="shared" si="53"/>
        <v>0</v>
      </c>
      <c r="T78" s="287">
        <f t="shared" si="53"/>
        <v>0</v>
      </c>
      <c r="U78" s="287">
        <f t="shared" si="53"/>
        <v>0</v>
      </c>
      <c r="V78" s="287">
        <f t="shared" si="53"/>
        <v>0</v>
      </c>
      <c r="W78" s="287">
        <f t="shared" si="53"/>
        <v>0</v>
      </c>
      <c r="X78" s="287">
        <f t="shared" si="53"/>
        <v>0</v>
      </c>
      <c r="Y78" s="287">
        <f t="shared" si="53"/>
        <v>0</v>
      </c>
      <c r="Z78" s="287">
        <f t="shared" si="53"/>
        <v>0</v>
      </c>
      <c r="AA78" s="287">
        <f t="shared" si="53"/>
        <v>0</v>
      </c>
      <c r="AB78" s="287">
        <f t="shared" si="53"/>
        <v>0</v>
      </c>
      <c r="AC78" s="287">
        <f t="shared" si="53"/>
        <v>0</v>
      </c>
      <c r="AD78" s="288">
        <f t="shared" si="53"/>
        <v>0</v>
      </c>
      <c r="AE78" s="289">
        <f t="shared" si="53"/>
        <v>0</v>
      </c>
      <c r="AF78" s="289">
        <f t="shared" si="53"/>
        <v>0</v>
      </c>
      <c r="AG78" s="289">
        <f t="shared" si="53"/>
        <v>0</v>
      </c>
      <c r="AH78" s="289">
        <f t="shared" si="53"/>
        <v>0</v>
      </c>
      <c r="AI78" s="289">
        <f t="shared" si="53"/>
        <v>0</v>
      </c>
      <c r="AJ78" s="289">
        <f t="shared" si="53"/>
        <v>0</v>
      </c>
      <c r="AK78" s="289">
        <f t="shared" si="53"/>
        <v>0</v>
      </c>
    </row>
    <row r="79" spans="1:37" ht="24" customHeight="1">
      <c r="A79" s="166" t="s">
        <v>144</v>
      </c>
      <c r="B79" s="444" t="s">
        <v>144</v>
      </c>
      <c r="C79" s="33" t="str">
        <f t="shared" si="40"/>
        <v>Depreciation and Amortization</v>
      </c>
      <c r="D79" s="34"/>
      <c r="E79" s="34"/>
      <c r="F79" s="35"/>
      <c r="G79" s="284">
        <f t="shared" ref="G79:AK79" si="54">IFERROR(G19*1000/G$36,0)</f>
        <v>0</v>
      </c>
      <c r="H79" s="285">
        <f t="shared" si="54"/>
        <v>0</v>
      </c>
      <c r="I79" s="285">
        <f t="shared" si="54"/>
        <v>0</v>
      </c>
      <c r="J79" s="285">
        <f t="shared" si="54"/>
        <v>0</v>
      </c>
      <c r="K79" s="285">
        <f t="shared" si="54"/>
        <v>0</v>
      </c>
      <c r="L79" s="285">
        <f t="shared" si="54"/>
        <v>0</v>
      </c>
      <c r="M79" s="285">
        <f t="shared" si="54"/>
        <v>0</v>
      </c>
      <c r="N79" s="285">
        <f t="shared" si="54"/>
        <v>0</v>
      </c>
      <c r="O79" s="285">
        <f t="shared" si="54"/>
        <v>0</v>
      </c>
      <c r="P79" s="285">
        <f t="shared" si="54"/>
        <v>0</v>
      </c>
      <c r="Q79" s="285">
        <f t="shared" si="54"/>
        <v>0</v>
      </c>
      <c r="R79" s="285">
        <f t="shared" si="54"/>
        <v>0</v>
      </c>
      <c r="S79" s="286">
        <f t="shared" si="54"/>
        <v>0</v>
      </c>
      <c r="T79" s="287">
        <f t="shared" si="54"/>
        <v>0</v>
      </c>
      <c r="U79" s="287">
        <f t="shared" si="54"/>
        <v>0</v>
      </c>
      <c r="V79" s="287">
        <f t="shared" si="54"/>
        <v>0</v>
      </c>
      <c r="W79" s="287">
        <f t="shared" si="54"/>
        <v>0</v>
      </c>
      <c r="X79" s="287">
        <f t="shared" si="54"/>
        <v>0</v>
      </c>
      <c r="Y79" s="287">
        <f t="shared" si="54"/>
        <v>0</v>
      </c>
      <c r="Z79" s="287">
        <f t="shared" si="54"/>
        <v>0</v>
      </c>
      <c r="AA79" s="287">
        <f t="shared" si="54"/>
        <v>0</v>
      </c>
      <c r="AB79" s="287">
        <f t="shared" si="54"/>
        <v>0</v>
      </c>
      <c r="AC79" s="287">
        <f t="shared" si="54"/>
        <v>0</v>
      </c>
      <c r="AD79" s="288">
        <f t="shared" si="54"/>
        <v>0</v>
      </c>
      <c r="AE79" s="289">
        <f t="shared" si="54"/>
        <v>0</v>
      </c>
      <c r="AF79" s="289">
        <f t="shared" si="54"/>
        <v>0</v>
      </c>
      <c r="AG79" s="289">
        <f t="shared" si="54"/>
        <v>0</v>
      </c>
      <c r="AH79" s="289">
        <f t="shared" si="54"/>
        <v>0</v>
      </c>
      <c r="AI79" s="289">
        <f t="shared" si="54"/>
        <v>0</v>
      </c>
      <c r="AJ79" s="289">
        <f t="shared" si="54"/>
        <v>0</v>
      </c>
      <c r="AK79" s="289">
        <f t="shared" si="54"/>
        <v>0</v>
      </c>
    </row>
    <row r="80" spans="1:37" ht="24" customHeight="1">
      <c r="A80" s="166" t="s">
        <v>145</v>
      </c>
      <c r="B80" s="444" t="s">
        <v>145</v>
      </c>
      <c r="C80" s="33" t="str">
        <f t="shared" si="40"/>
        <v>Factory Overhead Expenses</v>
      </c>
      <c r="D80" s="34"/>
      <c r="E80" s="34"/>
      <c r="F80" s="35"/>
      <c r="G80" s="284">
        <f t="shared" ref="G80:AK80" si="55">IFERROR(G20*1000/G$36,0)</f>
        <v>0</v>
      </c>
      <c r="H80" s="285">
        <f t="shared" si="55"/>
        <v>0</v>
      </c>
      <c r="I80" s="285">
        <f t="shared" si="55"/>
        <v>0</v>
      </c>
      <c r="J80" s="285">
        <f t="shared" si="55"/>
        <v>0</v>
      </c>
      <c r="K80" s="285">
        <f t="shared" si="55"/>
        <v>0</v>
      </c>
      <c r="L80" s="285">
        <f t="shared" si="55"/>
        <v>0</v>
      </c>
      <c r="M80" s="285">
        <f t="shared" si="55"/>
        <v>0</v>
      </c>
      <c r="N80" s="285">
        <f t="shared" si="55"/>
        <v>0</v>
      </c>
      <c r="O80" s="285">
        <f t="shared" si="55"/>
        <v>0</v>
      </c>
      <c r="P80" s="285">
        <f t="shared" si="55"/>
        <v>0</v>
      </c>
      <c r="Q80" s="285">
        <f t="shared" si="55"/>
        <v>0</v>
      </c>
      <c r="R80" s="285">
        <f t="shared" si="55"/>
        <v>0</v>
      </c>
      <c r="S80" s="286">
        <f t="shared" si="55"/>
        <v>0</v>
      </c>
      <c r="T80" s="287">
        <f t="shared" si="55"/>
        <v>0</v>
      </c>
      <c r="U80" s="287">
        <f t="shared" si="55"/>
        <v>0</v>
      </c>
      <c r="V80" s="287">
        <f t="shared" si="55"/>
        <v>0</v>
      </c>
      <c r="W80" s="287">
        <f t="shared" si="55"/>
        <v>0</v>
      </c>
      <c r="X80" s="287">
        <f t="shared" si="55"/>
        <v>0</v>
      </c>
      <c r="Y80" s="287">
        <f t="shared" si="55"/>
        <v>0</v>
      </c>
      <c r="Z80" s="287">
        <f t="shared" si="55"/>
        <v>0</v>
      </c>
      <c r="AA80" s="287">
        <f t="shared" si="55"/>
        <v>0</v>
      </c>
      <c r="AB80" s="287">
        <f t="shared" si="55"/>
        <v>0</v>
      </c>
      <c r="AC80" s="287">
        <f t="shared" si="55"/>
        <v>0</v>
      </c>
      <c r="AD80" s="288">
        <f t="shared" si="55"/>
        <v>0</v>
      </c>
      <c r="AE80" s="289">
        <f t="shared" si="55"/>
        <v>0</v>
      </c>
      <c r="AF80" s="289">
        <f t="shared" si="55"/>
        <v>0</v>
      </c>
      <c r="AG80" s="289">
        <f t="shared" si="55"/>
        <v>0</v>
      </c>
      <c r="AH80" s="289">
        <f t="shared" si="55"/>
        <v>0</v>
      </c>
      <c r="AI80" s="289">
        <f t="shared" si="55"/>
        <v>0</v>
      </c>
      <c r="AJ80" s="289">
        <f t="shared" si="55"/>
        <v>0</v>
      </c>
      <c r="AK80" s="289">
        <f t="shared" si="55"/>
        <v>0</v>
      </c>
    </row>
    <row r="81" spans="1:37" ht="24" customHeight="1">
      <c r="A81" s="166" t="s">
        <v>146</v>
      </c>
      <c r="B81" s="444" t="s">
        <v>146</v>
      </c>
      <c r="C81" s="33" t="str">
        <f t="shared" si="40"/>
        <v>Factory Overhead Adjustment</v>
      </c>
      <c r="D81" s="34"/>
      <c r="E81" s="34"/>
      <c r="F81" s="35"/>
      <c r="G81" s="290">
        <f t="shared" ref="G81:AK81" si="56">IFERROR(G21*1000/G$36,0)</f>
        <v>0</v>
      </c>
      <c r="H81" s="291">
        <f t="shared" si="56"/>
        <v>0</v>
      </c>
      <c r="I81" s="291">
        <f t="shared" si="56"/>
        <v>0</v>
      </c>
      <c r="J81" s="291">
        <f t="shared" si="56"/>
        <v>0</v>
      </c>
      <c r="K81" s="291">
        <f t="shared" si="56"/>
        <v>0</v>
      </c>
      <c r="L81" s="291">
        <f t="shared" si="56"/>
        <v>0</v>
      </c>
      <c r="M81" s="291">
        <f t="shared" si="56"/>
        <v>0</v>
      </c>
      <c r="N81" s="291">
        <f t="shared" si="56"/>
        <v>0</v>
      </c>
      <c r="O81" s="291">
        <f t="shared" si="56"/>
        <v>0</v>
      </c>
      <c r="P81" s="291">
        <f t="shared" si="56"/>
        <v>0</v>
      </c>
      <c r="Q81" s="291">
        <f t="shared" si="56"/>
        <v>0</v>
      </c>
      <c r="R81" s="291">
        <f t="shared" si="56"/>
        <v>0</v>
      </c>
      <c r="S81" s="292">
        <f t="shared" si="56"/>
        <v>0</v>
      </c>
      <c r="T81" s="293">
        <f t="shared" si="56"/>
        <v>0</v>
      </c>
      <c r="U81" s="293">
        <f t="shared" si="56"/>
        <v>0</v>
      </c>
      <c r="V81" s="293">
        <f t="shared" si="56"/>
        <v>0</v>
      </c>
      <c r="W81" s="293">
        <f t="shared" si="56"/>
        <v>0</v>
      </c>
      <c r="X81" s="293">
        <f t="shared" si="56"/>
        <v>0</v>
      </c>
      <c r="Y81" s="293">
        <f t="shared" si="56"/>
        <v>0</v>
      </c>
      <c r="Z81" s="293">
        <f t="shared" si="56"/>
        <v>0</v>
      </c>
      <c r="AA81" s="293">
        <f t="shared" si="56"/>
        <v>0</v>
      </c>
      <c r="AB81" s="293">
        <f t="shared" si="56"/>
        <v>0</v>
      </c>
      <c r="AC81" s="293">
        <f t="shared" si="56"/>
        <v>0</v>
      </c>
      <c r="AD81" s="294">
        <f t="shared" si="56"/>
        <v>0</v>
      </c>
      <c r="AE81" s="295">
        <f t="shared" si="56"/>
        <v>0</v>
      </c>
      <c r="AF81" s="295">
        <f t="shared" si="56"/>
        <v>0</v>
      </c>
      <c r="AG81" s="295">
        <f t="shared" si="56"/>
        <v>0</v>
      </c>
      <c r="AH81" s="295">
        <f t="shared" si="56"/>
        <v>0</v>
      </c>
      <c r="AI81" s="295">
        <f t="shared" si="56"/>
        <v>0</v>
      </c>
      <c r="AJ81" s="295">
        <f t="shared" si="56"/>
        <v>0</v>
      </c>
      <c r="AK81" s="295">
        <f t="shared" si="56"/>
        <v>0</v>
      </c>
    </row>
    <row r="82" spans="1:37" ht="24" customHeight="1">
      <c r="A82" s="166" t="s">
        <v>147</v>
      </c>
      <c r="B82" s="444" t="s">
        <v>147</v>
      </c>
      <c r="C82" s="49" t="str">
        <f t="shared" si="40"/>
        <v>Gross Profit (Loss)</v>
      </c>
      <c r="D82" s="34"/>
      <c r="E82" s="34"/>
      <c r="F82" s="35"/>
      <c r="G82" s="284">
        <f t="shared" ref="G82:AK82" si="57">IFERROR(G22*1000/G$36,0)</f>
        <v>0</v>
      </c>
      <c r="H82" s="285">
        <f t="shared" si="57"/>
        <v>0</v>
      </c>
      <c r="I82" s="285">
        <f t="shared" si="57"/>
        <v>0</v>
      </c>
      <c r="J82" s="285">
        <f t="shared" si="57"/>
        <v>0</v>
      </c>
      <c r="K82" s="285">
        <f t="shared" si="57"/>
        <v>0</v>
      </c>
      <c r="L82" s="285">
        <f t="shared" si="57"/>
        <v>0</v>
      </c>
      <c r="M82" s="285">
        <f t="shared" si="57"/>
        <v>0</v>
      </c>
      <c r="N82" s="285">
        <f t="shared" si="57"/>
        <v>0</v>
      </c>
      <c r="O82" s="285">
        <f t="shared" si="57"/>
        <v>0</v>
      </c>
      <c r="P82" s="285">
        <f t="shared" si="57"/>
        <v>0</v>
      </c>
      <c r="Q82" s="285">
        <f t="shared" si="57"/>
        <v>0</v>
      </c>
      <c r="R82" s="285">
        <f t="shared" si="57"/>
        <v>0</v>
      </c>
      <c r="S82" s="286">
        <f t="shared" si="57"/>
        <v>0</v>
      </c>
      <c r="T82" s="287">
        <f t="shared" si="57"/>
        <v>0</v>
      </c>
      <c r="U82" s="287">
        <f t="shared" si="57"/>
        <v>0</v>
      </c>
      <c r="V82" s="287">
        <f t="shared" si="57"/>
        <v>0</v>
      </c>
      <c r="W82" s="287">
        <f t="shared" si="57"/>
        <v>0</v>
      </c>
      <c r="X82" s="287">
        <f t="shared" si="57"/>
        <v>0</v>
      </c>
      <c r="Y82" s="287">
        <f t="shared" si="57"/>
        <v>0</v>
      </c>
      <c r="Z82" s="287">
        <f t="shared" si="57"/>
        <v>0</v>
      </c>
      <c r="AA82" s="287">
        <f t="shared" si="57"/>
        <v>0</v>
      </c>
      <c r="AB82" s="287">
        <f t="shared" si="57"/>
        <v>0</v>
      </c>
      <c r="AC82" s="287">
        <f t="shared" si="57"/>
        <v>0</v>
      </c>
      <c r="AD82" s="288">
        <f t="shared" si="57"/>
        <v>0</v>
      </c>
      <c r="AE82" s="289">
        <f t="shared" si="57"/>
        <v>0</v>
      </c>
      <c r="AF82" s="289">
        <f t="shared" si="57"/>
        <v>0</v>
      </c>
      <c r="AG82" s="289">
        <f t="shared" si="57"/>
        <v>0</v>
      </c>
      <c r="AH82" s="289">
        <f t="shared" si="57"/>
        <v>0</v>
      </c>
      <c r="AI82" s="289">
        <f t="shared" si="57"/>
        <v>0</v>
      </c>
      <c r="AJ82" s="289">
        <f t="shared" si="57"/>
        <v>0</v>
      </c>
      <c r="AK82" s="289">
        <f t="shared" si="57"/>
        <v>0</v>
      </c>
    </row>
    <row r="83" spans="1:37" ht="24" customHeight="1">
      <c r="A83" s="166" t="s">
        <v>148</v>
      </c>
      <c r="B83" s="444" t="s">
        <v>148</v>
      </c>
      <c r="C83" s="33" t="str">
        <f t="shared" si="40"/>
        <v>Administrative Expenses - General</v>
      </c>
      <c r="D83" s="34"/>
      <c r="E83" s="34"/>
      <c r="F83" s="35"/>
      <c r="G83" s="284">
        <f t="shared" ref="G83:AK83" si="58">IFERROR(G23*1000/G$36,0)</f>
        <v>0</v>
      </c>
      <c r="H83" s="285">
        <f t="shared" si="58"/>
        <v>0</v>
      </c>
      <c r="I83" s="285">
        <f t="shared" si="58"/>
        <v>0</v>
      </c>
      <c r="J83" s="285">
        <f t="shared" si="58"/>
        <v>0</v>
      </c>
      <c r="K83" s="285">
        <f t="shared" si="58"/>
        <v>0</v>
      </c>
      <c r="L83" s="285">
        <f t="shared" si="58"/>
        <v>0</v>
      </c>
      <c r="M83" s="285">
        <f t="shared" si="58"/>
        <v>0</v>
      </c>
      <c r="N83" s="285">
        <f t="shared" si="58"/>
        <v>0</v>
      </c>
      <c r="O83" s="285">
        <f t="shared" si="58"/>
        <v>0</v>
      </c>
      <c r="P83" s="285">
        <f t="shared" si="58"/>
        <v>0</v>
      </c>
      <c r="Q83" s="285">
        <f t="shared" si="58"/>
        <v>0</v>
      </c>
      <c r="R83" s="285">
        <f t="shared" si="58"/>
        <v>0</v>
      </c>
      <c r="S83" s="286">
        <f t="shared" si="58"/>
        <v>0</v>
      </c>
      <c r="T83" s="287">
        <f t="shared" si="58"/>
        <v>0</v>
      </c>
      <c r="U83" s="287">
        <f t="shared" si="58"/>
        <v>0</v>
      </c>
      <c r="V83" s="287">
        <f t="shared" si="58"/>
        <v>0</v>
      </c>
      <c r="W83" s="287">
        <f t="shared" si="58"/>
        <v>0</v>
      </c>
      <c r="X83" s="287">
        <f t="shared" si="58"/>
        <v>0</v>
      </c>
      <c r="Y83" s="287">
        <f t="shared" si="58"/>
        <v>0</v>
      </c>
      <c r="Z83" s="287">
        <f t="shared" si="58"/>
        <v>0</v>
      </c>
      <c r="AA83" s="287">
        <f t="shared" si="58"/>
        <v>0</v>
      </c>
      <c r="AB83" s="287">
        <f t="shared" si="58"/>
        <v>0</v>
      </c>
      <c r="AC83" s="287">
        <f t="shared" si="58"/>
        <v>0</v>
      </c>
      <c r="AD83" s="288">
        <f t="shared" si="58"/>
        <v>0</v>
      </c>
      <c r="AE83" s="289">
        <f t="shared" si="58"/>
        <v>0</v>
      </c>
      <c r="AF83" s="289">
        <f t="shared" si="58"/>
        <v>0</v>
      </c>
      <c r="AG83" s="289">
        <f t="shared" si="58"/>
        <v>0</v>
      </c>
      <c r="AH83" s="289">
        <f t="shared" si="58"/>
        <v>0</v>
      </c>
      <c r="AI83" s="289">
        <f t="shared" si="58"/>
        <v>0</v>
      </c>
      <c r="AJ83" s="289">
        <f t="shared" si="58"/>
        <v>0</v>
      </c>
      <c r="AK83" s="289">
        <f t="shared" si="58"/>
        <v>0</v>
      </c>
    </row>
    <row r="84" spans="1:37" ht="24" customHeight="1">
      <c r="A84" s="166" t="s">
        <v>149</v>
      </c>
      <c r="B84" s="444" t="s">
        <v>149</v>
      </c>
      <c r="C84" s="52" t="str">
        <f t="shared" si="40"/>
        <v>Administrative Expenses - Marketing</v>
      </c>
      <c r="D84" s="53"/>
      <c r="E84" s="53"/>
      <c r="F84" s="54"/>
      <c r="G84" s="284">
        <f t="shared" ref="G84:AK84" si="59">IFERROR(G24*1000/G$36,0)</f>
        <v>0</v>
      </c>
      <c r="H84" s="285">
        <f t="shared" si="59"/>
        <v>0</v>
      </c>
      <c r="I84" s="285">
        <f t="shared" si="59"/>
        <v>0</v>
      </c>
      <c r="J84" s="285">
        <f t="shared" si="59"/>
        <v>0</v>
      </c>
      <c r="K84" s="285">
        <f t="shared" si="59"/>
        <v>0</v>
      </c>
      <c r="L84" s="285">
        <f t="shared" si="59"/>
        <v>0</v>
      </c>
      <c r="M84" s="285">
        <f t="shared" si="59"/>
        <v>0</v>
      </c>
      <c r="N84" s="285">
        <f t="shared" si="59"/>
        <v>0</v>
      </c>
      <c r="O84" s="285">
        <f t="shared" si="59"/>
        <v>0</v>
      </c>
      <c r="P84" s="285">
        <f t="shared" si="59"/>
        <v>0</v>
      </c>
      <c r="Q84" s="285">
        <f t="shared" si="59"/>
        <v>0</v>
      </c>
      <c r="R84" s="285">
        <f t="shared" si="59"/>
        <v>0</v>
      </c>
      <c r="S84" s="286">
        <f t="shared" si="59"/>
        <v>0</v>
      </c>
      <c r="T84" s="287">
        <f t="shared" si="59"/>
        <v>0</v>
      </c>
      <c r="U84" s="287">
        <f t="shared" si="59"/>
        <v>0</v>
      </c>
      <c r="V84" s="287">
        <f t="shared" si="59"/>
        <v>0</v>
      </c>
      <c r="W84" s="287">
        <f t="shared" si="59"/>
        <v>0</v>
      </c>
      <c r="X84" s="287">
        <f t="shared" si="59"/>
        <v>0</v>
      </c>
      <c r="Y84" s="287">
        <f t="shared" si="59"/>
        <v>0</v>
      </c>
      <c r="Z84" s="287">
        <f t="shared" si="59"/>
        <v>0</v>
      </c>
      <c r="AA84" s="287">
        <f t="shared" si="59"/>
        <v>0</v>
      </c>
      <c r="AB84" s="287">
        <f t="shared" si="59"/>
        <v>0</v>
      </c>
      <c r="AC84" s="287">
        <f t="shared" si="59"/>
        <v>0</v>
      </c>
      <c r="AD84" s="288">
        <f t="shared" si="59"/>
        <v>0</v>
      </c>
      <c r="AE84" s="289">
        <f t="shared" si="59"/>
        <v>0</v>
      </c>
      <c r="AF84" s="289">
        <f t="shared" si="59"/>
        <v>0</v>
      </c>
      <c r="AG84" s="289">
        <f t="shared" si="59"/>
        <v>0</v>
      </c>
      <c r="AH84" s="289">
        <f t="shared" si="59"/>
        <v>0</v>
      </c>
      <c r="AI84" s="289">
        <f t="shared" si="59"/>
        <v>0</v>
      </c>
      <c r="AJ84" s="289">
        <f t="shared" si="59"/>
        <v>0</v>
      </c>
      <c r="AK84" s="289">
        <f t="shared" si="59"/>
        <v>0</v>
      </c>
    </row>
    <row r="85" spans="1:37" ht="24" customHeight="1">
      <c r="A85" s="166" t="s">
        <v>150</v>
      </c>
      <c r="B85" s="444" t="s">
        <v>150</v>
      </c>
      <c r="C85" s="33" t="str">
        <f t="shared" si="40"/>
        <v>Gain (Loss) on FX and Derivative</v>
      </c>
      <c r="D85" s="34"/>
      <c r="E85" s="34"/>
      <c r="F85" s="35"/>
      <c r="G85" s="284">
        <f t="shared" ref="G85:AK85" si="60">IFERROR(G25*1000/G$36,0)</f>
        <v>0</v>
      </c>
      <c r="H85" s="285">
        <f t="shared" si="60"/>
        <v>0</v>
      </c>
      <c r="I85" s="285">
        <f t="shared" si="60"/>
        <v>0</v>
      </c>
      <c r="J85" s="285">
        <f t="shared" si="60"/>
        <v>0</v>
      </c>
      <c r="K85" s="285">
        <f t="shared" si="60"/>
        <v>0</v>
      </c>
      <c r="L85" s="285">
        <f t="shared" si="60"/>
        <v>0</v>
      </c>
      <c r="M85" s="285">
        <f t="shared" si="60"/>
        <v>0</v>
      </c>
      <c r="N85" s="285">
        <f t="shared" si="60"/>
        <v>0</v>
      </c>
      <c r="O85" s="285">
        <f t="shared" si="60"/>
        <v>0</v>
      </c>
      <c r="P85" s="285">
        <f t="shared" si="60"/>
        <v>0</v>
      </c>
      <c r="Q85" s="285">
        <f t="shared" si="60"/>
        <v>0</v>
      </c>
      <c r="R85" s="285">
        <f t="shared" si="60"/>
        <v>0</v>
      </c>
      <c r="S85" s="286">
        <f t="shared" si="60"/>
        <v>0</v>
      </c>
      <c r="T85" s="287">
        <f t="shared" si="60"/>
        <v>0</v>
      </c>
      <c r="U85" s="287">
        <f t="shared" si="60"/>
        <v>0</v>
      </c>
      <c r="V85" s="287">
        <f t="shared" si="60"/>
        <v>0</v>
      </c>
      <c r="W85" s="287">
        <f t="shared" si="60"/>
        <v>0</v>
      </c>
      <c r="X85" s="287">
        <f t="shared" si="60"/>
        <v>0</v>
      </c>
      <c r="Y85" s="287">
        <f t="shared" si="60"/>
        <v>0</v>
      </c>
      <c r="Z85" s="287">
        <f t="shared" si="60"/>
        <v>0</v>
      </c>
      <c r="AA85" s="287">
        <f t="shared" si="60"/>
        <v>0</v>
      </c>
      <c r="AB85" s="287">
        <f t="shared" si="60"/>
        <v>0</v>
      </c>
      <c r="AC85" s="287">
        <f t="shared" si="60"/>
        <v>0</v>
      </c>
      <c r="AD85" s="288">
        <f t="shared" si="60"/>
        <v>0</v>
      </c>
      <c r="AE85" s="289">
        <f t="shared" si="60"/>
        <v>0</v>
      </c>
      <c r="AF85" s="289">
        <f t="shared" si="60"/>
        <v>0</v>
      </c>
      <c r="AG85" s="289">
        <f t="shared" si="60"/>
        <v>0</v>
      </c>
      <c r="AH85" s="289">
        <f t="shared" si="60"/>
        <v>0</v>
      </c>
      <c r="AI85" s="289">
        <f t="shared" si="60"/>
        <v>0</v>
      </c>
      <c r="AJ85" s="289">
        <f t="shared" si="60"/>
        <v>0</v>
      </c>
      <c r="AK85" s="289">
        <f t="shared" si="60"/>
        <v>0</v>
      </c>
    </row>
    <row r="86" spans="1:37" ht="24" customHeight="1">
      <c r="A86" s="166" t="s">
        <v>151</v>
      </c>
      <c r="B86" s="444" t="s">
        <v>151</v>
      </c>
      <c r="C86" s="33" t="str">
        <f t="shared" si="40"/>
        <v>Other Income (Expenses)</v>
      </c>
      <c r="D86" s="34"/>
      <c r="E86" s="34"/>
      <c r="F86" s="35"/>
      <c r="G86" s="284">
        <f t="shared" ref="G86:AK86" si="61">IFERROR(G26*1000/G$36,0)</f>
        <v>0</v>
      </c>
      <c r="H86" s="285">
        <f t="shared" si="61"/>
        <v>0</v>
      </c>
      <c r="I86" s="285">
        <f t="shared" si="61"/>
        <v>0</v>
      </c>
      <c r="J86" s="285">
        <f t="shared" si="61"/>
        <v>0</v>
      </c>
      <c r="K86" s="285">
        <f t="shared" si="61"/>
        <v>0</v>
      </c>
      <c r="L86" s="285">
        <f t="shared" si="61"/>
        <v>0</v>
      </c>
      <c r="M86" s="285">
        <f t="shared" si="61"/>
        <v>0</v>
      </c>
      <c r="N86" s="285">
        <f t="shared" si="61"/>
        <v>0</v>
      </c>
      <c r="O86" s="285">
        <f t="shared" si="61"/>
        <v>0</v>
      </c>
      <c r="P86" s="285">
        <f t="shared" si="61"/>
        <v>0</v>
      </c>
      <c r="Q86" s="285">
        <f t="shared" si="61"/>
        <v>0</v>
      </c>
      <c r="R86" s="285">
        <f t="shared" si="61"/>
        <v>0</v>
      </c>
      <c r="S86" s="292">
        <f t="shared" si="61"/>
        <v>0</v>
      </c>
      <c r="T86" s="293">
        <f t="shared" si="61"/>
        <v>0</v>
      </c>
      <c r="U86" s="293">
        <f t="shared" si="61"/>
        <v>0</v>
      </c>
      <c r="V86" s="293">
        <f t="shared" si="61"/>
        <v>0</v>
      </c>
      <c r="W86" s="293">
        <f t="shared" si="61"/>
        <v>0</v>
      </c>
      <c r="X86" s="293">
        <f t="shared" si="61"/>
        <v>0</v>
      </c>
      <c r="Y86" s="293">
        <f t="shared" si="61"/>
        <v>0</v>
      </c>
      <c r="Z86" s="293">
        <f t="shared" si="61"/>
        <v>0</v>
      </c>
      <c r="AA86" s="293">
        <f t="shared" si="61"/>
        <v>0</v>
      </c>
      <c r="AB86" s="293">
        <f t="shared" si="61"/>
        <v>0</v>
      </c>
      <c r="AC86" s="293">
        <f t="shared" si="61"/>
        <v>0</v>
      </c>
      <c r="AD86" s="294">
        <f t="shared" si="61"/>
        <v>0</v>
      </c>
      <c r="AE86" s="295">
        <f t="shared" si="61"/>
        <v>0</v>
      </c>
      <c r="AF86" s="295">
        <f t="shared" si="61"/>
        <v>0</v>
      </c>
      <c r="AG86" s="295">
        <f t="shared" si="61"/>
        <v>0</v>
      </c>
      <c r="AH86" s="295">
        <f t="shared" si="61"/>
        <v>0</v>
      </c>
      <c r="AI86" s="295">
        <f t="shared" si="61"/>
        <v>0</v>
      </c>
      <c r="AJ86" s="295">
        <f t="shared" si="61"/>
        <v>0</v>
      </c>
      <c r="AK86" s="295">
        <f t="shared" si="61"/>
        <v>0</v>
      </c>
    </row>
    <row r="87" spans="1:37" ht="24" customHeight="1">
      <c r="A87" s="166" t="s">
        <v>152</v>
      </c>
      <c r="B87" s="444" t="s">
        <v>152</v>
      </c>
      <c r="C87" s="49" t="str">
        <f t="shared" si="40"/>
        <v>Profit (Loss) before Finance Cost (EBIT)</v>
      </c>
      <c r="D87" s="55"/>
      <c r="E87" s="55"/>
      <c r="F87" s="56"/>
      <c r="G87" s="298">
        <f t="shared" ref="G87:AK87" si="62">IFERROR(G27*1000/G$36,0)</f>
        <v>0</v>
      </c>
      <c r="H87" s="299">
        <f t="shared" si="62"/>
        <v>0</v>
      </c>
      <c r="I87" s="299">
        <f t="shared" si="62"/>
        <v>0</v>
      </c>
      <c r="J87" s="299">
        <f t="shared" si="62"/>
        <v>0</v>
      </c>
      <c r="K87" s="299">
        <f t="shared" si="62"/>
        <v>0</v>
      </c>
      <c r="L87" s="299">
        <f t="shared" si="62"/>
        <v>0</v>
      </c>
      <c r="M87" s="299">
        <f t="shared" si="62"/>
        <v>0</v>
      </c>
      <c r="N87" s="299">
        <f t="shared" si="62"/>
        <v>0</v>
      </c>
      <c r="O87" s="299">
        <f t="shared" si="62"/>
        <v>0</v>
      </c>
      <c r="P87" s="299">
        <f t="shared" si="62"/>
        <v>0</v>
      </c>
      <c r="Q87" s="299">
        <f t="shared" si="62"/>
        <v>0</v>
      </c>
      <c r="R87" s="299">
        <f t="shared" si="62"/>
        <v>0</v>
      </c>
      <c r="S87" s="286">
        <f t="shared" si="62"/>
        <v>0</v>
      </c>
      <c r="T87" s="287">
        <f t="shared" si="62"/>
        <v>0</v>
      </c>
      <c r="U87" s="287">
        <f t="shared" si="62"/>
        <v>0</v>
      </c>
      <c r="V87" s="287">
        <f t="shared" si="62"/>
        <v>0</v>
      </c>
      <c r="W87" s="287">
        <f t="shared" si="62"/>
        <v>0</v>
      </c>
      <c r="X87" s="287">
        <f t="shared" si="62"/>
        <v>0</v>
      </c>
      <c r="Y87" s="287">
        <f t="shared" si="62"/>
        <v>0</v>
      </c>
      <c r="Z87" s="287">
        <f t="shared" si="62"/>
        <v>0</v>
      </c>
      <c r="AA87" s="287">
        <f t="shared" si="62"/>
        <v>0</v>
      </c>
      <c r="AB87" s="287">
        <f t="shared" si="62"/>
        <v>0</v>
      </c>
      <c r="AC87" s="287">
        <f t="shared" si="62"/>
        <v>0</v>
      </c>
      <c r="AD87" s="288">
        <f t="shared" si="62"/>
        <v>0</v>
      </c>
      <c r="AE87" s="289">
        <f t="shared" si="62"/>
        <v>0</v>
      </c>
      <c r="AF87" s="289">
        <f t="shared" si="62"/>
        <v>0</v>
      </c>
      <c r="AG87" s="289">
        <f t="shared" si="62"/>
        <v>0</v>
      </c>
      <c r="AH87" s="289">
        <f t="shared" si="62"/>
        <v>0</v>
      </c>
      <c r="AI87" s="289">
        <f t="shared" si="62"/>
        <v>0</v>
      </c>
      <c r="AJ87" s="289">
        <f t="shared" si="62"/>
        <v>0</v>
      </c>
      <c r="AK87" s="289">
        <f t="shared" si="62"/>
        <v>0</v>
      </c>
    </row>
    <row r="88" spans="1:37" ht="24" customHeight="1">
      <c r="A88" s="166" t="s">
        <v>153</v>
      </c>
      <c r="B88" s="444" t="s">
        <v>153</v>
      </c>
      <c r="C88" s="33" t="str">
        <f t="shared" si="40"/>
        <v>Finance Costs</v>
      </c>
      <c r="D88" s="34"/>
      <c r="E88" s="34"/>
      <c r="F88" s="35"/>
      <c r="G88" s="290">
        <f t="shared" ref="G88:AK88" si="63">IFERROR(G28*1000/G$36,0)</f>
        <v>0</v>
      </c>
      <c r="H88" s="291">
        <f t="shared" si="63"/>
        <v>0</v>
      </c>
      <c r="I88" s="291">
        <f t="shared" si="63"/>
        <v>0</v>
      </c>
      <c r="J88" s="291">
        <f t="shared" si="63"/>
        <v>0</v>
      </c>
      <c r="K88" s="291">
        <f t="shared" si="63"/>
        <v>0</v>
      </c>
      <c r="L88" s="291">
        <f t="shared" si="63"/>
        <v>0</v>
      </c>
      <c r="M88" s="291">
        <f t="shared" si="63"/>
        <v>0</v>
      </c>
      <c r="N88" s="291">
        <f t="shared" si="63"/>
        <v>0</v>
      </c>
      <c r="O88" s="291">
        <f t="shared" si="63"/>
        <v>0</v>
      </c>
      <c r="P88" s="291">
        <f t="shared" si="63"/>
        <v>0</v>
      </c>
      <c r="Q88" s="291">
        <f t="shared" si="63"/>
        <v>0</v>
      </c>
      <c r="R88" s="291">
        <f t="shared" si="63"/>
        <v>0</v>
      </c>
      <c r="S88" s="292">
        <f t="shared" si="63"/>
        <v>0</v>
      </c>
      <c r="T88" s="293">
        <f t="shared" si="63"/>
        <v>0</v>
      </c>
      <c r="U88" s="293">
        <f t="shared" si="63"/>
        <v>0</v>
      </c>
      <c r="V88" s="293">
        <f t="shared" si="63"/>
        <v>0</v>
      </c>
      <c r="W88" s="293">
        <f t="shared" si="63"/>
        <v>0</v>
      </c>
      <c r="X88" s="293">
        <f t="shared" si="63"/>
        <v>0</v>
      </c>
      <c r="Y88" s="293">
        <f t="shared" si="63"/>
        <v>0</v>
      </c>
      <c r="Z88" s="293">
        <f t="shared" si="63"/>
        <v>0</v>
      </c>
      <c r="AA88" s="293">
        <f t="shared" si="63"/>
        <v>0</v>
      </c>
      <c r="AB88" s="293">
        <f t="shared" si="63"/>
        <v>0</v>
      </c>
      <c r="AC88" s="293">
        <f t="shared" si="63"/>
        <v>0</v>
      </c>
      <c r="AD88" s="294">
        <f t="shared" si="63"/>
        <v>0</v>
      </c>
      <c r="AE88" s="295">
        <f t="shared" si="63"/>
        <v>0</v>
      </c>
      <c r="AF88" s="295">
        <f t="shared" si="63"/>
        <v>0</v>
      </c>
      <c r="AG88" s="295">
        <f t="shared" si="63"/>
        <v>0</v>
      </c>
      <c r="AH88" s="295">
        <f t="shared" si="63"/>
        <v>0</v>
      </c>
      <c r="AI88" s="295">
        <f t="shared" si="63"/>
        <v>0</v>
      </c>
      <c r="AJ88" s="295">
        <f t="shared" si="63"/>
        <v>0</v>
      </c>
      <c r="AK88" s="295">
        <f t="shared" si="63"/>
        <v>0</v>
      </c>
    </row>
    <row r="89" spans="1:37" ht="24" customHeight="1">
      <c r="A89" s="166" t="s">
        <v>154</v>
      </c>
      <c r="B89" s="444" t="s">
        <v>154</v>
      </c>
      <c r="C89" s="49" t="str">
        <f t="shared" si="40"/>
        <v>Profit (loss) before income tax (EBT)</v>
      </c>
      <c r="D89" s="34"/>
      <c r="E89" s="34"/>
      <c r="F89" s="35"/>
      <c r="G89" s="298">
        <f t="shared" ref="G89:AK89" si="64">IFERROR(G29*1000/G$36,0)</f>
        <v>0</v>
      </c>
      <c r="H89" s="299">
        <f t="shared" si="64"/>
        <v>0</v>
      </c>
      <c r="I89" s="299">
        <f t="shared" si="64"/>
        <v>0</v>
      </c>
      <c r="J89" s="299">
        <f t="shared" si="64"/>
        <v>0</v>
      </c>
      <c r="K89" s="299">
        <f t="shared" si="64"/>
        <v>0</v>
      </c>
      <c r="L89" s="299">
        <f t="shared" si="64"/>
        <v>0</v>
      </c>
      <c r="M89" s="299">
        <f t="shared" si="64"/>
        <v>0</v>
      </c>
      <c r="N89" s="299">
        <f t="shared" si="64"/>
        <v>0</v>
      </c>
      <c r="O89" s="299">
        <f t="shared" si="64"/>
        <v>0</v>
      </c>
      <c r="P89" s="299">
        <f t="shared" si="64"/>
        <v>0</v>
      </c>
      <c r="Q89" s="299">
        <f t="shared" si="64"/>
        <v>0</v>
      </c>
      <c r="R89" s="299">
        <f t="shared" si="64"/>
        <v>0</v>
      </c>
      <c r="S89" s="300">
        <f t="shared" si="64"/>
        <v>0</v>
      </c>
      <c r="T89" s="301">
        <f t="shared" si="64"/>
        <v>0</v>
      </c>
      <c r="U89" s="301">
        <f t="shared" si="64"/>
        <v>0</v>
      </c>
      <c r="V89" s="301">
        <f t="shared" si="64"/>
        <v>0</v>
      </c>
      <c r="W89" s="301">
        <f t="shared" si="64"/>
        <v>0</v>
      </c>
      <c r="X89" s="301">
        <f t="shared" si="64"/>
        <v>0</v>
      </c>
      <c r="Y89" s="301">
        <f t="shared" si="64"/>
        <v>0</v>
      </c>
      <c r="Z89" s="301">
        <f t="shared" si="64"/>
        <v>0</v>
      </c>
      <c r="AA89" s="301">
        <f t="shared" si="64"/>
        <v>0</v>
      </c>
      <c r="AB89" s="301">
        <f t="shared" si="64"/>
        <v>0</v>
      </c>
      <c r="AC89" s="301">
        <f t="shared" si="64"/>
        <v>0</v>
      </c>
      <c r="AD89" s="302">
        <f t="shared" si="64"/>
        <v>0</v>
      </c>
      <c r="AE89" s="303">
        <f t="shared" si="64"/>
        <v>0</v>
      </c>
      <c r="AF89" s="303">
        <f t="shared" si="64"/>
        <v>0</v>
      </c>
      <c r="AG89" s="303">
        <f t="shared" si="64"/>
        <v>0</v>
      </c>
      <c r="AH89" s="303">
        <f t="shared" si="64"/>
        <v>0</v>
      </c>
      <c r="AI89" s="303">
        <f t="shared" si="64"/>
        <v>0</v>
      </c>
      <c r="AJ89" s="303">
        <f t="shared" si="64"/>
        <v>0</v>
      </c>
      <c r="AK89" s="303">
        <f t="shared" si="64"/>
        <v>0</v>
      </c>
    </row>
    <row r="90" spans="1:37" ht="24" customHeight="1">
      <c r="A90" s="166" t="s">
        <v>155</v>
      </c>
      <c r="B90" s="444" t="s">
        <v>155</v>
      </c>
      <c r="C90" s="63" t="str">
        <f t="shared" si="40"/>
        <v>Tax Expenses</v>
      </c>
      <c r="D90" s="34"/>
      <c r="E90" s="34"/>
      <c r="F90" s="35"/>
      <c r="G90" s="290">
        <f t="shared" ref="G90:AK90" si="65">IFERROR(G30*1000/G$36,0)</f>
        <v>0</v>
      </c>
      <c r="H90" s="291">
        <f t="shared" si="65"/>
        <v>0</v>
      </c>
      <c r="I90" s="291">
        <f t="shared" si="65"/>
        <v>0</v>
      </c>
      <c r="J90" s="291">
        <f t="shared" si="65"/>
        <v>0</v>
      </c>
      <c r="K90" s="291">
        <f t="shared" si="65"/>
        <v>0</v>
      </c>
      <c r="L90" s="291">
        <f t="shared" si="65"/>
        <v>0</v>
      </c>
      <c r="M90" s="291">
        <f t="shared" si="65"/>
        <v>0</v>
      </c>
      <c r="N90" s="291">
        <f t="shared" si="65"/>
        <v>0</v>
      </c>
      <c r="O90" s="291">
        <f t="shared" si="65"/>
        <v>0</v>
      </c>
      <c r="P90" s="291">
        <f t="shared" si="65"/>
        <v>0</v>
      </c>
      <c r="Q90" s="291">
        <f t="shared" si="65"/>
        <v>0</v>
      </c>
      <c r="R90" s="291">
        <f t="shared" si="65"/>
        <v>0</v>
      </c>
      <c r="S90" s="292">
        <f t="shared" si="65"/>
        <v>0</v>
      </c>
      <c r="T90" s="293">
        <f t="shared" si="65"/>
        <v>0</v>
      </c>
      <c r="U90" s="293">
        <f t="shared" si="65"/>
        <v>0</v>
      </c>
      <c r="V90" s="293">
        <f t="shared" si="65"/>
        <v>0</v>
      </c>
      <c r="W90" s="293">
        <f t="shared" si="65"/>
        <v>0</v>
      </c>
      <c r="X90" s="293">
        <f t="shared" si="65"/>
        <v>0</v>
      </c>
      <c r="Y90" s="293">
        <f t="shared" si="65"/>
        <v>0</v>
      </c>
      <c r="Z90" s="293">
        <f t="shared" si="65"/>
        <v>0</v>
      </c>
      <c r="AA90" s="293">
        <f t="shared" si="65"/>
        <v>0</v>
      </c>
      <c r="AB90" s="293">
        <f t="shared" si="65"/>
        <v>0</v>
      </c>
      <c r="AC90" s="293">
        <f t="shared" si="65"/>
        <v>0</v>
      </c>
      <c r="AD90" s="294">
        <f t="shared" si="65"/>
        <v>0</v>
      </c>
      <c r="AE90" s="295">
        <f t="shared" si="65"/>
        <v>0</v>
      </c>
      <c r="AF90" s="295">
        <f t="shared" si="65"/>
        <v>0</v>
      </c>
      <c r="AG90" s="295">
        <f t="shared" si="65"/>
        <v>0</v>
      </c>
      <c r="AH90" s="295">
        <f t="shared" si="65"/>
        <v>0</v>
      </c>
      <c r="AI90" s="295">
        <f t="shared" si="65"/>
        <v>0</v>
      </c>
      <c r="AJ90" s="295">
        <f t="shared" si="65"/>
        <v>0</v>
      </c>
      <c r="AK90" s="295">
        <f t="shared" si="65"/>
        <v>0</v>
      </c>
    </row>
    <row r="91" spans="1:37" ht="24" customHeight="1">
      <c r="A91" s="166" t="s">
        <v>156</v>
      </c>
      <c r="B91" s="444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284">
        <f t="shared" ref="G91:AK91" si="66">IFERROR(G31*1000/G$36,0)</f>
        <v>0</v>
      </c>
      <c r="H91" s="285">
        <f t="shared" si="66"/>
        <v>0</v>
      </c>
      <c r="I91" s="285">
        <f t="shared" si="66"/>
        <v>0</v>
      </c>
      <c r="J91" s="285">
        <f t="shared" si="66"/>
        <v>0</v>
      </c>
      <c r="K91" s="285">
        <f t="shared" si="66"/>
        <v>0</v>
      </c>
      <c r="L91" s="285">
        <f t="shared" si="66"/>
        <v>0</v>
      </c>
      <c r="M91" s="285">
        <f t="shared" si="66"/>
        <v>0</v>
      </c>
      <c r="N91" s="285">
        <f t="shared" si="66"/>
        <v>0</v>
      </c>
      <c r="O91" s="285">
        <f t="shared" si="66"/>
        <v>0</v>
      </c>
      <c r="P91" s="285">
        <f t="shared" si="66"/>
        <v>0</v>
      </c>
      <c r="Q91" s="285">
        <f t="shared" si="66"/>
        <v>0</v>
      </c>
      <c r="R91" s="285">
        <f t="shared" si="66"/>
        <v>0</v>
      </c>
      <c r="S91" s="286">
        <f t="shared" si="66"/>
        <v>0</v>
      </c>
      <c r="T91" s="287">
        <f t="shared" si="66"/>
        <v>0</v>
      </c>
      <c r="U91" s="287">
        <f t="shared" si="66"/>
        <v>0</v>
      </c>
      <c r="V91" s="287">
        <f t="shared" si="66"/>
        <v>0</v>
      </c>
      <c r="W91" s="287">
        <f t="shared" si="66"/>
        <v>0</v>
      </c>
      <c r="X91" s="287">
        <f t="shared" si="66"/>
        <v>0</v>
      </c>
      <c r="Y91" s="287">
        <f t="shared" si="66"/>
        <v>0</v>
      </c>
      <c r="Z91" s="287">
        <f t="shared" si="66"/>
        <v>0</v>
      </c>
      <c r="AA91" s="287">
        <f t="shared" si="66"/>
        <v>0</v>
      </c>
      <c r="AB91" s="287">
        <f t="shared" si="66"/>
        <v>0</v>
      </c>
      <c r="AC91" s="287">
        <f t="shared" si="66"/>
        <v>0</v>
      </c>
      <c r="AD91" s="288">
        <f t="shared" si="66"/>
        <v>0</v>
      </c>
      <c r="AE91" s="289">
        <f t="shared" si="66"/>
        <v>0</v>
      </c>
      <c r="AF91" s="289">
        <f t="shared" si="66"/>
        <v>0</v>
      </c>
      <c r="AG91" s="289">
        <f t="shared" si="66"/>
        <v>0</v>
      </c>
      <c r="AH91" s="289">
        <f t="shared" si="66"/>
        <v>0</v>
      </c>
      <c r="AI91" s="289">
        <f t="shared" si="66"/>
        <v>0</v>
      </c>
      <c r="AJ91" s="289">
        <f t="shared" si="66"/>
        <v>0</v>
      </c>
      <c r="AK91" s="289">
        <f t="shared" si="66"/>
        <v>0</v>
      </c>
    </row>
    <row r="92" spans="1:37" ht="24" customHeight="1">
      <c r="A92" s="166" t="s">
        <v>157</v>
      </c>
      <c r="B92" s="444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290">
        <f t="shared" ref="G92:AK92" si="67">IFERROR(G32*1000/G$36,0)</f>
        <v>0</v>
      </c>
      <c r="H92" s="291">
        <f t="shared" si="67"/>
        <v>0</v>
      </c>
      <c r="I92" s="291">
        <f t="shared" si="67"/>
        <v>0</v>
      </c>
      <c r="J92" s="291">
        <f t="shared" si="67"/>
        <v>0</v>
      </c>
      <c r="K92" s="291">
        <f t="shared" si="67"/>
        <v>0</v>
      </c>
      <c r="L92" s="291">
        <f t="shared" si="67"/>
        <v>0</v>
      </c>
      <c r="M92" s="291">
        <f t="shared" si="67"/>
        <v>0</v>
      </c>
      <c r="N92" s="291">
        <f t="shared" si="67"/>
        <v>0</v>
      </c>
      <c r="O92" s="291">
        <f t="shared" si="67"/>
        <v>0</v>
      </c>
      <c r="P92" s="291">
        <f t="shared" si="67"/>
        <v>0</v>
      </c>
      <c r="Q92" s="291">
        <f t="shared" si="67"/>
        <v>0</v>
      </c>
      <c r="R92" s="291">
        <f t="shared" si="67"/>
        <v>0</v>
      </c>
      <c r="S92" s="292">
        <f t="shared" si="67"/>
        <v>0</v>
      </c>
      <c r="T92" s="293">
        <f t="shared" si="67"/>
        <v>0</v>
      </c>
      <c r="U92" s="293">
        <f t="shared" si="67"/>
        <v>0</v>
      </c>
      <c r="V92" s="293">
        <f t="shared" si="67"/>
        <v>0</v>
      </c>
      <c r="W92" s="293">
        <f t="shared" si="67"/>
        <v>0</v>
      </c>
      <c r="X92" s="293">
        <f t="shared" si="67"/>
        <v>0</v>
      </c>
      <c r="Y92" s="293">
        <f t="shared" si="67"/>
        <v>0</v>
      </c>
      <c r="Z92" s="293">
        <f t="shared" si="67"/>
        <v>0</v>
      </c>
      <c r="AA92" s="293">
        <f t="shared" si="67"/>
        <v>0</v>
      </c>
      <c r="AB92" s="293">
        <f t="shared" si="67"/>
        <v>0</v>
      </c>
      <c r="AC92" s="293">
        <f t="shared" si="67"/>
        <v>0</v>
      </c>
      <c r="AD92" s="294">
        <f t="shared" si="67"/>
        <v>0</v>
      </c>
      <c r="AE92" s="295">
        <f t="shared" si="67"/>
        <v>0</v>
      </c>
      <c r="AF92" s="295">
        <f t="shared" si="67"/>
        <v>0</v>
      </c>
      <c r="AG92" s="295">
        <f t="shared" si="67"/>
        <v>0</v>
      </c>
      <c r="AH92" s="295">
        <f t="shared" si="67"/>
        <v>0</v>
      </c>
      <c r="AI92" s="295">
        <f t="shared" si="67"/>
        <v>0</v>
      </c>
      <c r="AJ92" s="295">
        <f t="shared" si="67"/>
        <v>0</v>
      </c>
      <c r="AK92" s="295">
        <f t="shared" si="67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40"/>
        <v>Profit (Loss) before Non-Controlling Interests</v>
      </c>
      <c r="D93" s="34"/>
      <c r="E93" s="34"/>
      <c r="F93" s="35"/>
      <c r="G93" s="284">
        <f t="shared" ref="G93:AK93" si="68">IFERROR(G33*1000/G$36,0)</f>
        <v>0</v>
      </c>
      <c r="H93" s="285">
        <f t="shared" si="68"/>
        <v>0</v>
      </c>
      <c r="I93" s="285">
        <f t="shared" si="68"/>
        <v>0</v>
      </c>
      <c r="J93" s="285">
        <f t="shared" si="68"/>
        <v>0</v>
      </c>
      <c r="K93" s="285">
        <f t="shared" si="68"/>
        <v>0</v>
      </c>
      <c r="L93" s="285">
        <f t="shared" si="68"/>
        <v>0</v>
      </c>
      <c r="M93" s="285">
        <f t="shared" si="68"/>
        <v>0</v>
      </c>
      <c r="N93" s="285">
        <f t="shared" si="68"/>
        <v>0</v>
      </c>
      <c r="O93" s="285">
        <f t="shared" si="68"/>
        <v>0</v>
      </c>
      <c r="P93" s="285">
        <f t="shared" si="68"/>
        <v>0</v>
      </c>
      <c r="Q93" s="285">
        <f t="shared" si="68"/>
        <v>0</v>
      </c>
      <c r="R93" s="285">
        <f t="shared" si="68"/>
        <v>0</v>
      </c>
      <c r="S93" s="286">
        <f t="shared" si="68"/>
        <v>0</v>
      </c>
      <c r="T93" s="287">
        <f t="shared" si="68"/>
        <v>0</v>
      </c>
      <c r="U93" s="287">
        <f t="shared" si="68"/>
        <v>0</v>
      </c>
      <c r="V93" s="287">
        <f t="shared" si="68"/>
        <v>0</v>
      </c>
      <c r="W93" s="287">
        <f t="shared" si="68"/>
        <v>0</v>
      </c>
      <c r="X93" s="287">
        <f t="shared" si="68"/>
        <v>0</v>
      </c>
      <c r="Y93" s="287">
        <f t="shared" si="68"/>
        <v>0</v>
      </c>
      <c r="Z93" s="287">
        <f t="shared" si="68"/>
        <v>0</v>
      </c>
      <c r="AA93" s="287">
        <f t="shared" si="68"/>
        <v>0</v>
      </c>
      <c r="AB93" s="287">
        <f t="shared" si="68"/>
        <v>0</v>
      </c>
      <c r="AC93" s="287">
        <f t="shared" si="68"/>
        <v>0</v>
      </c>
      <c r="AD93" s="288">
        <f t="shared" si="68"/>
        <v>0</v>
      </c>
      <c r="AE93" s="289">
        <f t="shared" si="68"/>
        <v>0</v>
      </c>
      <c r="AF93" s="289">
        <f t="shared" si="68"/>
        <v>0</v>
      </c>
      <c r="AG93" s="289">
        <f t="shared" si="68"/>
        <v>0</v>
      </c>
      <c r="AH93" s="289">
        <f t="shared" si="68"/>
        <v>0</v>
      </c>
      <c r="AI93" s="289">
        <f t="shared" si="68"/>
        <v>0</v>
      </c>
      <c r="AJ93" s="289">
        <f t="shared" si="68"/>
        <v>0</v>
      </c>
      <c r="AK93" s="289">
        <f t="shared" si="68"/>
        <v>0</v>
      </c>
    </row>
    <row r="94" spans="1:37" ht="24" customHeight="1">
      <c r="A94" s="166" t="s">
        <v>159</v>
      </c>
      <c r="B94" s="444" t="s">
        <v>159</v>
      </c>
      <c r="C94" s="33" t="str">
        <f t="shared" si="40"/>
        <v>Non-Controlling Interests</v>
      </c>
      <c r="D94" s="34"/>
      <c r="E94" s="34"/>
      <c r="F94" s="35"/>
      <c r="G94" s="284">
        <f t="shared" ref="G94:AK94" si="69">IFERROR(G34*1000/G$36,0)</f>
        <v>0</v>
      </c>
      <c r="H94" s="285">
        <f t="shared" si="69"/>
        <v>0</v>
      </c>
      <c r="I94" s="285">
        <f t="shared" si="69"/>
        <v>0</v>
      </c>
      <c r="J94" s="285">
        <f t="shared" si="69"/>
        <v>0</v>
      </c>
      <c r="K94" s="285">
        <f t="shared" si="69"/>
        <v>0</v>
      </c>
      <c r="L94" s="285">
        <f t="shared" si="69"/>
        <v>0</v>
      </c>
      <c r="M94" s="285">
        <f t="shared" si="69"/>
        <v>0</v>
      </c>
      <c r="N94" s="285">
        <f t="shared" si="69"/>
        <v>0</v>
      </c>
      <c r="O94" s="285">
        <f t="shared" si="69"/>
        <v>0</v>
      </c>
      <c r="P94" s="285">
        <f t="shared" si="69"/>
        <v>0</v>
      </c>
      <c r="Q94" s="285">
        <f t="shared" si="69"/>
        <v>0</v>
      </c>
      <c r="R94" s="285">
        <f t="shared" si="69"/>
        <v>0</v>
      </c>
      <c r="S94" s="286">
        <f t="shared" si="69"/>
        <v>0</v>
      </c>
      <c r="T94" s="287">
        <f t="shared" si="69"/>
        <v>0</v>
      </c>
      <c r="U94" s="287">
        <f t="shared" si="69"/>
        <v>0</v>
      </c>
      <c r="V94" s="287">
        <f t="shared" si="69"/>
        <v>0</v>
      </c>
      <c r="W94" s="287">
        <f t="shared" si="69"/>
        <v>0</v>
      </c>
      <c r="X94" s="287">
        <f t="shared" si="69"/>
        <v>0</v>
      </c>
      <c r="Y94" s="287">
        <f t="shared" si="69"/>
        <v>0</v>
      </c>
      <c r="Z94" s="287">
        <f t="shared" si="69"/>
        <v>0</v>
      </c>
      <c r="AA94" s="287">
        <f t="shared" si="69"/>
        <v>0</v>
      </c>
      <c r="AB94" s="287">
        <f t="shared" si="69"/>
        <v>0</v>
      </c>
      <c r="AC94" s="287">
        <f t="shared" si="69"/>
        <v>0</v>
      </c>
      <c r="AD94" s="288">
        <f t="shared" si="69"/>
        <v>0</v>
      </c>
      <c r="AE94" s="289">
        <f t="shared" si="69"/>
        <v>0</v>
      </c>
      <c r="AF94" s="289">
        <f t="shared" si="69"/>
        <v>0</v>
      </c>
      <c r="AG94" s="289">
        <f t="shared" si="69"/>
        <v>0</v>
      </c>
      <c r="AH94" s="289">
        <f t="shared" si="69"/>
        <v>0</v>
      </c>
      <c r="AI94" s="289">
        <f t="shared" si="69"/>
        <v>0</v>
      </c>
      <c r="AJ94" s="289">
        <f t="shared" si="69"/>
        <v>0</v>
      </c>
      <c r="AK94" s="289">
        <f t="shared" si="69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40"/>
        <v>Profit (Loss) for the Period</v>
      </c>
      <c r="D95" s="67"/>
      <c r="E95" s="67"/>
      <c r="F95" s="68"/>
      <c r="G95" s="304">
        <f t="shared" ref="G95:AK95" si="70">IFERROR(G35*1000/G$36,0)</f>
        <v>0</v>
      </c>
      <c r="H95" s="305">
        <f t="shared" si="70"/>
        <v>0</v>
      </c>
      <c r="I95" s="305">
        <f t="shared" si="70"/>
        <v>0</v>
      </c>
      <c r="J95" s="305">
        <f t="shared" si="70"/>
        <v>0</v>
      </c>
      <c r="K95" s="305">
        <f t="shared" si="70"/>
        <v>0</v>
      </c>
      <c r="L95" s="305">
        <f t="shared" si="70"/>
        <v>0</v>
      </c>
      <c r="M95" s="305">
        <f t="shared" si="70"/>
        <v>0</v>
      </c>
      <c r="N95" s="305">
        <f t="shared" si="70"/>
        <v>0</v>
      </c>
      <c r="O95" s="305">
        <f t="shared" si="70"/>
        <v>0</v>
      </c>
      <c r="P95" s="305">
        <f t="shared" si="70"/>
        <v>0</v>
      </c>
      <c r="Q95" s="305">
        <f t="shared" si="70"/>
        <v>0</v>
      </c>
      <c r="R95" s="305">
        <f t="shared" si="70"/>
        <v>0</v>
      </c>
      <c r="S95" s="306">
        <f t="shared" si="70"/>
        <v>0</v>
      </c>
      <c r="T95" s="307">
        <f t="shared" si="70"/>
        <v>0</v>
      </c>
      <c r="U95" s="307">
        <f t="shared" si="70"/>
        <v>0</v>
      </c>
      <c r="V95" s="307">
        <f t="shared" si="70"/>
        <v>0</v>
      </c>
      <c r="W95" s="307">
        <f t="shared" si="70"/>
        <v>0</v>
      </c>
      <c r="X95" s="307">
        <f t="shared" si="70"/>
        <v>0</v>
      </c>
      <c r="Y95" s="307">
        <f t="shared" si="70"/>
        <v>0</v>
      </c>
      <c r="Z95" s="307">
        <f t="shared" si="70"/>
        <v>0</v>
      </c>
      <c r="AA95" s="307">
        <f t="shared" si="70"/>
        <v>0</v>
      </c>
      <c r="AB95" s="307">
        <f t="shared" si="70"/>
        <v>0</v>
      </c>
      <c r="AC95" s="307">
        <f t="shared" si="70"/>
        <v>0</v>
      </c>
      <c r="AD95" s="308">
        <f t="shared" si="70"/>
        <v>0</v>
      </c>
      <c r="AE95" s="309">
        <f t="shared" si="70"/>
        <v>0</v>
      </c>
      <c r="AF95" s="309">
        <f t="shared" si="70"/>
        <v>0</v>
      </c>
      <c r="AG95" s="309">
        <f t="shared" si="70"/>
        <v>0</v>
      </c>
      <c r="AH95" s="309">
        <f t="shared" si="70"/>
        <v>0</v>
      </c>
      <c r="AI95" s="309">
        <f t="shared" si="70"/>
        <v>0</v>
      </c>
      <c r="AJ95" s="309">
        <f t="shared" si="70"/>
        <v>0</v>
      </c>
      <c r="AK95" s="309">
        <f t="shared" si="70"/>
        <v>0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0</v>
      </c>
      <c r="H96" s="311">
        <f t="shared" si="71"/>
        <v>0</v>
      </c>
      <c r="I96" s="311">
        <f t="shared" si="71"/>
        <v>0</v>
      </c>
      <c r="J96" s="311">
        <f t="shared" si="71"/>
        <v>0</v>
      </c>
      <c r="K96" s="311">
        <f t="shared" si="71"/>
        <v>0</v>
      </c>
      <c r="L96" s="311">
        <f t="shared" si="71"/>
        <v>0</v>
      </c>
      <c r="M96" s="311">
        <f t="shared" si="71"/>
        <v>0</v>
      </c>
      <c r="N96" s="311">
        <f t="shared" si="71"/>
        <v>0</v>
      </c>
      <c r="O96" s="311">
        <f t="shared" si="71"/>
        <v>0</v>
      </c>
      <c r="P96" s="311">
        <f t="shared" si="71"/>
        <v>0</v>
      </c>
      <c r="Q96" s="311">
        <f t="shared" si="71"/>
        <v>0</v>
      </c>
      <c r="R96" s="311">
        <f t="shared" si="71"/>
        <v>0</v>
      </c>
      <c r="S96" s="312">
        <f t="shared" si="71"/>
        <v>0</v>
      </c>
      <c r="T96" s="313">
        <f t="shared" si="71"/>
        <v>0</v>
      </c>
      <c r="U96" s="313">
        <f t="shared" si="71"/>
        <v>0</v>
      </c>
      <c r="V96" s="313">
        <f t="shared" si="71"/>
        <v>0</v>
      </c>
      <c r="W96" s="313">
        <f t="shared" si="71"/>
        <v>0</v>
      </c>
      <c r="X96" s="313">
        <f t="shared" si="71"/>
        <v>0</v>
      </c>
      <c r="Y96" s="313">
        <f t="shared" si="71"/>
        <v>0</v>
      </c>
      <c r="Z96" s="313">
        <f t="shared" si="71"/>
        <v>0</v>
      </c>
      <c r="AA96" s="313">
        <f t="shared" si="71"/>
        <v>0</v>
      </c>
      <c r="AB96" s="313">
        <f t="shared" si="71"/>
        <v>0</v>
      </c>
      <c r="AC96" s="313">
        <f t="shared" si="71"/>
        <v>0</v>
      </c>
      <c r="AD96" s="314">
        <f t="shared" si="71"/>
        <v>0</v>
      </c>
      <c r="AE96" s="315">
        <f t="shared" si="71"/>
        <v>0</v>
      </c>
      <c r="AF96" s="315">
        <f t="shared" si="71"/>
        <v>0</v>
      </c>
      <c r="AG96" s="315">
        <f t="shared" si="71"/>
        <v>0</v>
      </c>
      <c r="AH96" s="315">
        <f t="shared" si="71"/>
        <v>0</v>
      </c>
      <c r="AI96" s="315">
        <f t="shared" si="71"/>
        <v>0</v>
      </c>
      <c r="AJ96" s="315">
        <f t="shared" si="71"/>
        <v>0</v>
      </c>
      <c r="AK96" s="315">
        <f t="shared" si="71"/>
        <v>0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0</v>
      </c>
      <c r="H97" s="311">
        <f t="shared" ref="H97:R97" si="72">IFERROR(H43*1000/H$37/12,0)</f>
        <v>0</v>
      </c>
      <c r="I97" s="311">
        <f t="shared" si="72"/>
        <v>0</v>
      </c>
      <c r="J97" s="311">
        <f t="shared" si="72"/>
        <v>0</v>
      </c>
      <c r="K97" s="311">
        <f t="shared" si="72"/>
        <v>0</v>
      </c>
      <c r="L97" s="311">
        <f t="shared" si="72"/>
        <v>0</v>
      </c>
      <c r="M97" s="311">
        <f t="shared" si="72"/>
        <v>0</v>
      </c>
      <c r="N97" s="311">
        <f t="shared" si="72"/>
        <v>0</v>
      </c>
      <c r="O97" s="311">
        <f t="shared" si="72"/>
        <v>0</v>
      </c>
      <c r="P97" s="311">
        <f t="shared" si="72"/>
        <v>0</v>
      </c>
      <c r="Q97" s="311">
        <f t="shared" si="72"/>
        <v>0</v>
      </c>
      <c r="R97" s="311">
        <f t="shared" si="72"/>
        <v>0</v>
      </c>
      <c r="S97" s="292">
        <f>IFERROR(S43*1000/S$37/12*1,0)</f>
        <v>0</v>
      </c>
      <c r="T97" s="292">
        <f>IFERROR(T43*1000/T$37/12*2,0)</f>
        <v>0</v>
      </c>
      <c r="U97" s="292">
        <f>IFERROR(U43*1000/U$37/12*3,0)</f>
        <v>0</v>
      </c>
      <c r="V97" s="292">
        <f>IFERROR(V43*1000/V$37/12*4,0)</f>
        <v>0</v>
      </c>
      <c r="W97" s="292">
        <f>IFERROR(W43*1000/W$37/12*5,0)</f>
        <v>0</v>
      </c>
      <c r="X97" s="292">
        <f>IFERROR(X43*1000/X$37/12*6,0)</f>
        <v>0</v>
      </c>
      <c r="Y97" s="292">
        <f>IFERROR(Y43*1000/Y$37/12*7,0)</f>
        <v>0</v>
      </c>
      <c r="Z97" s="292">
        <f>IFERROR(Z43*1000/Z$37/12*8,0)</f>
        <v>0</v>
      </c>
      <c r="AA97" s="292">
        <f>IFERROR(AA43*1000/AA$37/12*9,0)</f>
        <v>0</v>
      </c>
      <c r="AB97" s="292">
        <f>IFERROR(AB43*1000/AB$37/12*10,0)</f>
        <v>0</v>
      </c>
      <c r="AC97" s="292">
        <f>IFERROR(AC43*1000/AC$37/12*11,0)</f>
        <v>0</v>
      </c>
      <c r="AD97" s="292">
        <f>IFERROR(AD43*1000/AD$37/12*12,0)</f>
        <v>0</v>
      </c>
      <c r="AE97" s="295">
        <f>IFERROR(AE43*1000/AE$37/12*3,0)</f>
        <v>0</v>
      </c>
      <c r="AF97" s="295">
        <f>IFERROR(AF43*1000/AF$37/12*3,0)</f>
        <v>0</v>
      </c>
      <c r="AG97" s="295">
        <f>IFERROR(AG43*1000/AG$37/12*3,0)</f>
        <v>0</v>
      </c>
      <c r="AH97" s="295">
        <f>IFERROR(AH43*1000/AH$37/12*3,0)</f>
        <v>0</v>
      </c>
      <c r="AI97" s="295">
        <f>IFERROR(AI43*1000/AI$37/12*6,0)</f>
        <v>0</v>
      </c>
      <c r="AJ97" s="295">
        <f>IFERROR(AJ43*1000/AJ$37/12*6,0)</f>
        <v>0</v>
      </c>
      <c r="AK97" s="295">
        <f>IFERROR(AK43*1000/AK$37,0)</f>
        <v>0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0</v>
      </c>
      <c r="H98" s="311">
        <f t="shared" ref="H98:AK98" si="73">IFERROR(H47*1000/H$36,0)</f>
        <v>0</v>
      </c>
      <c r="I98" s="311">
        <f t="shared" si="73"/>
        <v>0</v>
      </c>
      <c r="J98" s="311">
        <f t="shared" si="73"/>
        <v>0</v>
      </c>
      <c r="K98" s="311">
        <f t="shared" si="73"/>
        <v>0</v>
      </c>
      <c r="L98" s="311">
        <f t="shared" si="73"/>
        <v>0</v>
      </c>
      <c r="M98" s="311">
        <f t="shared" si="73"/>
        <v>0</v>
      </c>
      <c r="N98" s="311">
        <f t="shared" si="73"/>
        <v>0</v>
      </c>
      <c r="O98" s="311">
        <f t="shared" si="73"/>
        <v>0</v>
      </c>
      <c r="P98" s="311">
        <f t="shared" si="73"/>
        <v>0</v>
      </c>
      <c r="Q98" s="311">
        <f t="shared" si="73"/>
        <v>0</v>
      </c>
      <c r="R98" s="311">
        <f t="shared" si="73"/>
        <v>0</v>
      </c>
      <c r="S98" s="292">
        <f t="shared" si="73"/>
        <v>0</v>
      </c>
      <c r="T98" s="293">
        <f t="shared" si="73"/>
        <v>0</v>
      </c>
      <c r="U98" s="293">
        <f t="shared" si="73"/>
        <v>0</v>
      </c>
      <c r="V98" s="293">
        <f t="shared" si="73"/>
        <v>0</v>
      </c>
      <c r="W98" s="293">
        <f t="shared" si="73"/>
        <v>0</v>
      </c>
      <c r="X98" s="293">
        <f t="shared" si="73"/>
        <v>0</v>
      </c>
      <c r="Y98" s="293">
        <f t="shared" si="73"/>
        <v>0</v>
      </c>
      <c r="Z98" s="293">
        <f t="shared" si="73"/>
        <v>0</v>
      </c>
      <c r="AA98" s="293">
        <f t="shared" si="73"/>
        <v>0</v>
      </c>
      <c r="AB98" s="293">
        <f t="shared" si="73"/>
        <v>0</v>
      </c>
      <c r="AC98" s="293">
        <f t="shared" si="73"/>
        <v>0</v>
      </c>
      <c r="AD98" s="294">
        <f t="shared" si="73"/>
        <v>0</v>
      </c>
      <c r="AE98" s="315">
        <f t="shared" si="73"/>
        <v>0</v>
      </c>
      <c r="AF98" s="315">
        <f t="shared" si="73"/>
        <v>0</v>
      </c>
      <c r="AG98" s="315">
        <f t="shared" si="73"/>
        <v>0</v>
      </c>
      <c r="AH98" s="315">
        <f t="shared" si="73"/>
        <v>0</v>
      </c>
      <c r="AI98" s="315">
        <f t="shared" si="73"/>
        <v>0</v>
      </c>
      <c r="AJ98" s="315">
        <f t="shared" si="73"/>
        <v>0</v>
      </c>
      <c r="AK98" s="315">
        <f t="shared" si="73"/>
        <v>0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0</v>
      </c>
      <c r="H99" s="319">
        <f t="shared" ref="H99:AK100" si="74">IFERROR(H49*1000/H$36,0)</f>
        <v>0</v>
      </c>
      <c r="I99" s="319">
        <f t="shared" si="74"/>
        <v>0</v>
      </c>
      <c r="J99" s="319">
        <f t="shared" si="74"/>
        <v>0</v>
      </c>
      <c r="K99" s="319">
        <f t="shared" si="74"/>
        <v>0</v>
      </c>
      <c r="L99" s="319">
        <f t="shared" si="74"/>
        <v>0</v>
      </c>
      <c r="M99" s="319">
        <f t="shared" si="74"/>
        <v>0</v>
      </c>
      <c r="N99" s="319">
        <f t="shared" si="74"/>
        <v>0</v>
      </c>
      <c r="O99" s="319">
        <f t="shared" si="74"/>
        <v>0</v>
      </c>
      <c r="P99" s="319">
        <f t="shared" si="74"/>
        <v>0</v>
      </c>
      <c r="Q99" s="319">
        <f t="shared" si="74"/>
        <v>0</v>
      </c>
      <c r="R99" s="319">
        <f t="shared" si="74"/>
        <v>0</v>
      </c>
      <c r="S99" s="320">
        <f t="shared" si="74"/>
        <v>0</v>
      </c>
      <c r="T99" s="321">
        <f t="shared" si="74"/>
        <v>0</v>
      </c>
      <c r="U99" s="321">
        <f t="shared" si="74"/>
        <v>0</v>
      </c>
      <c r="V99" s="321">
        <f t="shared" si="74"/>
        <v>0</v>
      </c>
      <c r="W99" s="321">
        <f t="shared" si="74"/>
        <v>0</v>
      </c>
      <c r="X99" s="321">
        <f t="shared" si="74"/>
        <v>0</v>
      </c>
      <c r="Y99" s="321">
        <f t="shared" si="74"/>
        <v>0</v>
      </c>
      <c r="Z99" s="321">
        <f t="shared" si="74"/>
        <v>0</v>
      </c>
      <c r="AA99" s="321">
        <f t="shared" si="74"/>
        <v>0</v>
      </c>
      <c r="AB99" s="321">
        <f t="shared" si="74"/>
        <v>0</v>
      </c>
      <c r="AC99" s="321">
        <f t="shared" si="74"/>
        <v>0</v>
      </c>
      <c r="AD99" s="322">
        <f t="shared" si="74"/>
        <v>0</v>
      </c>
      <c r="AE99" s="323">
        <f t="shared" si="74"/>
        <v>0</v>
      </c>
      <c r="AF99" s="323">
        <f t="shared" si="74"/>
        <v>0</v>
      </c>
      <c r="AG99" s="323">
        <f t="shared" si="74"/>
        <v>0</v>
      </c>
      <c r="AH99" s="323">
        <f t="shared" si="74"/>
        <v>0</v>
      </c>
      <c r="AI99" s="323">
        <f t="shared" si="74"/>
        <v>0</v>
      </c>
      <c r="AJ99" s="323">
        <f t="shared" si="74"/>
        <v>0</v>
      </c>
      <c r="AK99" s="323">
        <f t="shared" si="74"/>
        <v>0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0</v>
      </c>
      <c r="H100" s="317">
        <f t="shared" si="74"/>
        <v>0</v>
      </c>
      <c r="I100" s="317">
        <f t="shared" si="74"/>
        <v>0</v>
      </c>
      <c r="J100" s="317">
        <f t="shared" si="74"/>
        <v>0</v>
      </c>
      <c r="K100" s="317">
        <f t="shared" si="74"/>
        <v>0</v>
      </c>
      <c r="L100" s="317">
        <f t="shared" si="74"/>
        <v>0</v>
      </c>
      <c r="M100" s="317">
        <f t="shared" si="74"/>
        <v>0</v>
      </c>
      <c r="N100" s="317">
        <f t="shared" si="74"/>
        <v>0</v>
      </c>
      <c r="O100" s="317">
        <f t="shared" si="74"/>
        <v>0</v>
      </c>
      <c r="P100" s="317">
        <f t="shared" si="74"/>
        <v>0</v>
      </c>
      <c r="Q100" s="317">
        <f t="shared" si="74"/>
        <v>0</v>
      </c>
      <c r="R100" s="317">
        <f t="shared" si="74"/>
        <v>0</v>
      </c>
      <c r="S100" s="312">
        <f t="shared" si="74"/>
        <v>0</v>
      </c>
      <c r="T100" s="313">
        <f t="shared" si="74"/>
        <v>0</v>
      </c>
      <c r="U100" s="313">
        <f t="shared" si="74"/>
        <v>0</v>
      </c>
      <c r="V100" s="313">
        <f t="shared" si="74"/>
        <v>0</v>
      </c>
      <c r="W100" s="313">
        <f t="shared" si="74"/>
        <v>0</v>
      </c>
      <c r="X100" s="313">
        <f t="shared" si="74"/>
        <v>0</v>
      </c>
      <c r="Y100" s="313">
        <f t="shared" si="74"/>
        <v>0</v>
      </c>
      <c r="Z100" s="313">
        <f t="shared" si="74"/>
        <v>0</v>
      </c>
      <c r="AA100" s="313">
        <f t="shared" si="74"/>
        <v>0</v>
      </c>
      <c r="AB100" s="313">
        <f t="shared" si="74"/>
        <v>0</v>
      </c>
      <c r="AC100" s="313">
        <f t="shared" si="74"/>
        <v>0</v>
      </c>
      <c r="AD100" s="324">
        <f t="shared" si="74"/>
        <v>0</v>
      </c>
      <c r="AE100" s="315">
        <f t="shared" si="74"/>
        <v>0</v>
      </c>
      <c r="AF100" s="315">
        <f t="shared" si="74"/>
        <v>0</v>
      </c>
      <c r="AG100" s="315">
        <f t="shared" si="74"/>
        <v>0</v>
      </c>
      <c r="AH100" s="315">
        <f t="shared" si="74"/>
        <v>0</v>
      </c>
      <c r="AI100" s="315">
        <f t="shared" si="74"/>
        <v>0</v>
      </c>
      <c r="AJ100" s="315">
        <f t="shared" si="74"/>
        <v>0</v>
      </c>
      <c r="AK100" s="315">
        <f t="shared" si="74"/>
        <v>0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30">
        <f t="shared" ref="G118:R118" si="75">G18</f>
        <v>0</v>
      </c>
      <c r="H118" s="230">
        <f t="shared" si="75"/>
        <v>0</v>
      </c>
      <c r="I118" s="230">
        <f t="shared" si="75"/>
        <v>0</v>
      </c>
      <c r="J118" s="230">
        <f t="shared" si="75"/>
        <v>0</v>
      </c>
      <c r="K118" s="230">
        <f t="shared" si="75"/>
        <v>0</v>
      </c>
      <c r="L118" s="230">
        <f t="shared" si="75"/>
        <v>0</v>
      </c>
      <c r="M118" s="230">
        <f t="shared" si="75"/>
        <v>0</v>
      </c>
      <c r="N118" s="230">
        <f t="shared" si="75"/>
        <v>0</v>
      </c>
      <c r="O118" s="230">
        <f t="shared" si="75"/>
        <v>0</v>
      </c>
      <c r="P118" s="230">
        <f t="shared" si="75"/>
        <v>0</v>
      </c>
      <c r="Q118" s="230">
        <f t="shared" si="75"/>
        <v>0</v>
      </c>
      <c r="R118" s="230">
        <f t="shared" si="75"/>
        <v>0</v>
      </c>
      <c r="S118" s="200">
        <f t="shared" ref="S118:S180" si="76">G118</f>
        <v>0</v>
      </c>
      <c r="T118" s="201">
        <f>SUM($G118:H118)</f>
        <v>0</v>
      </c>
      <c r="U118" s="201">
        <f>SUM($G118:I118)</f>
        <v>0</v>
      </c>
      <c r="V118" s="201">
        <f>SUM($G118:J118)</f>
        <v>0</v>
      </c>
      <c r="W118" s="201">
        <f>SUM($G118:K118)</f>
        <v>0</v>
      </c>
      <c r="X118" s="201">
        <f>SUM($G118:L118)</f>
        <v>0</v>
      </c>
      <c r="Y118" s="201">
        <f>SUM($G118:M118)</f>
        <v>0</v>
      </c>
      <c r="Z118" s="201">
        <f>SUM($G118:N118)</f>
        <v>0</v>
      </c>
      <c r="AA118" s="201">
        <f>SUM($G118:O118)</f>
        <v>0</v>
      </c>
      <c r="AB118" s="201">
        <f>SUM($G118:P118)</f>
        <v>0</v>
      </c>
      <c r="AC118" s="201">
        <f>SUM($G118:Q118)</f>
        <v>0</v>
      </c>
      <c r="AD118" s="202">
        <f>SUM($G118:R118)</f>
        <v>0</v>
      </c>
      <c r="AE118" s="203">
        <f t="shared" ref="AE118:AE180" si="77">U118</f>
        <v>0</v>
      </c>
      <c r="AF118" s="203">
        <f t="shared" ref="AF118:AF180" si="78">X118-AE118</f>
        <v>0</v>
      </c>
      <c r="AG118" s="203">
        <f t="shared" ref="AG118:AG180" si="79">AA118-AF118-AE118</f>
        <v>0</v>
      </c>
      <c r="AH118" s="203">
        <f t="shared" ref="AH118:AH180" si="80">AD118-AG118-AF118-AE118</f>
        <v>0</v>
      </c>
      <c r="AI118" s="203">
        <f t="shared" ref="AI118:AI222" si="81">$AE118+$AF118</f>
        <v>0</v>
      </c>
      <c r="AJ118" s="203">
        <f t="shared" ref="AJ118:AJ222" si="82">$AG118+$AH118</f>
        <v>0</v>
      </c>
      <c r="AK118" s="203">
        <f t="shared" ref="AK118:AK222" si="83">$AI118+$AJ118</f>
        <v>0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40">
        <f>G20-SUMIF($A$138:$A$237,$A119,G$138:G$237)</f>
        <v>0</v>
      </c>
      <c r="H119" s="240">
        <f t="shared" ref="H119:R119" si="85">H20-SUMIF($A$138:$A$237,$A119,H$138:H$237)</f>
        <v>0</v>
      </c>
      <c r="I119" s="240">
        <f t="shared" si="85"/>
        <v>0</v>
      </c>
      <c r="J119" s="240">
        <f t="shared" si="85"/>
        <v>0</v>
      </c>
      <c r="K119" s="240">
        <f t="shared" si="85"/>
        <v>0</v>
      </c>
      <c r="L119" s="240">
        <f t="shared" si="85"/>
        <v>0</v>
      </c>
      <c r="M119" s="240">
        <f t="shared" si="85"/>
        <v>0</v>
      </c>
      <c r="N119" s="240">
        <f t="shared" si="85"/>
        <v>0</v>
      </c>
      <c r="O119" s="240">
        <f t="shared" si="85"/>
        <v>0</v>
      </c>
      <c r="P119" s="240">
        <f t="shared" si="85"/>
        <v>0</v>
      </c>
      <c r="Q119" s="240">
        <f t="shared" si="85"/>
        <v>0</v>
      </c>
      <c r="R119" s="240">
        <f t="shared" si="85"/>
        <v>0</v>
      </c>
      <c r="S119" s="328">
        <f t="shared" si="76"/>
        <v>0</v>
      </c>
      <c r="T119" s="329">
        <f>SUM($G119:H119)</f>
        <v>0</v>
      </c>
      <c r="U119" s="329">
        <f>SUM($G119:I119)</f>
        <v>0</v>
      </c>
      <c r="V119" s="329">
        <f>SUM($G119:J119)</f>
        <v>0</v>
      </c>
      <c r="W119" s="329">
        <f>SUM($G119:K119)</f>
        <v>0</v>
      </c>
      <c r="X119" s="329">
        <f>SUM($G119:L119)</f>
        <v>0</v>
      </c>
      <c r="Y119" s="329">
        <f>SUM($G119:M119)</f>
        <v>0</v>
      </c>
      <c r="Z119" s="329">
        <f>SUM($G119:N119)</f>
        <v>0</v>
      </c>
      <c r="AA119" s="329">
        <f>SUM($G119:O119)</f>
        <v>0</v>
      </c>
      <c r="AB119" s="329">
        <f>SUM($G119:P119)</f>
        <v>0</v>
      </c>
      <c r="AC119" s="329">
        <f>SUM($G119:Q119)</f>
        <v>0</v>
      </c>
      <c r="AD119" s="330">
        <f>SUM($G119:R119)</f>
        <v>0</v>
      </c>
      <c r="AE119" s="241">
        <f t="shared" si="77"/>
        <v>0</v>
      </c>
      <c r="AF119" s="241">
        <f t="shared" si="78"/>
        <v>0</v>
      </c>
      <c r="AG119" s="241">
        <f t="shared" si="79"/>
        <v>0</v>
      </c>
      <c r="AH119" s="241">
        <f t="shared" si="80"/>
        <v>0</v>
      </c>
      <c r="AI119" s="241">
        <f t="shared" si="81"/>
        <v>0</v>
      </c>
      <c r="AJ119" s="241">
        <f t="shared" si="82"/>
        <v>0</v>
      </c>
      <c r="AK119" s="241">
        <f t="shared" si="83"/>
        <v>0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40">
        <f t="shared" ref="G120:R120" si="86">G23-SUMIF($A$138:$A$237,$A120,G$138:G$237)</f>
        <v>-13.74499</v>
      </c>
      <c r="H120" s="240">
        <f t="shared" si="86"/>
        <v>-64.378140000000002</v>
      </c>
      <c r="I120" s="240">
        <f t="shared" si="86"/>
        <v>-15.050690000000001</v>
      </c>
      <c r="J120" s="240">
        <f t="shared" si="86"/>
        <v>-13.54499</v>
      </c>
      <c r="K120" s="240">
        <f t="shared" si="86"/>
        <v>-14.54499</v>
      </c>
      <c r="L120" s="240">
        <f t="shared" si="86"/>
        <v>-15.250690000000001</v>
      </c>
      <c r="M120" s="240">
        <f t="shared" si="86"/>
        <v>-13.54499</v>
      </c>
      <c r="N120" s="240">
        <f t="shared" si="86"/>
        <v>-14.42001</v>
      </c>
      <c r="O120" s="240">
        <f t="shared" si="86"/>
        <v>-15.550690000000001</v>
      </c>
      <c r="P120" s="240">
        <f t="shared" si="86"/>
        <v>-11.46166</v>
      </c>
      <c r="Q120" s="240">
        <f t="shared" si="86"/>
        <v>-13.54499</v>
      </c>
      <c r="R120" s="240">
        <f t="shared" si="86"/>
        <v>-7405.8470299999999</v>
      </c>
      <c r="S120" s="328">
        <f t="shared" si="76"/>
        <v>-13.74499</v>
      </c>
      <c r="T120" s="329">
        <f>SUM($G120:H120)</f>
        <v>-78.123130000000003</v>
      </c>
      <c r="U120" s="329">
        <f>SUM($G120:I120)</f>
        <v>-93.173820000000006</v>
      </c>
      <c r="V120" s="329">
        <f>SUM($G120:J120)</f>
        <v>-106.71881</v>
      </c>
      <c r="W120" s="329">
        <f>SUM($G120:K120)</f>
        <v>-121.2638</v>
      </c>
      <c r="X120" s="329">
        <f>SUM($G120:L120)</f>
        <v>-136.51449</v>
      </c>
      <c r="Y120" s="329">
        <f>SUM($G120:M120)</f>
        <v>-150.05948000000001</v>
      </c>
      <c r="Z120" s="329">
        <f>SUM($G120:N120)</f>
        <v>-164.47949</v>
      </c>
      <c r="AA120" s="329">
        <f>SUM($G120:O120)</f>
        <v>-180.03018</v>
      </c>
      <c r="AB120" s="329">
        <f>SUM($G120:P120)</f>
        <v>-191.49184</v>
      </c>
      <c r="AC120" s="329">
        <f>SUM($G120:Q120)</f>
        <v>-205.03683000000001</v>
      </c>
      <c r="AD120" s="330">
        <f>SUM($G120:R120)</f>
        <v>-7610.8838599999999</v>
      </c>
      <c r="AE120" s="241">
        <f t="shared" si="77"/>
        <v>-93.173820000000006</v>
      </c>
      <c r="AF120" s="241">
        <f t="shared" si="78"/>
        <v>-43.340669999999989</v>
      </c>
      <c r="AG120" s="241">
        <f t="shared" si="79"/>
        <v>-43.515690000000006</v>
      </c>
      <c r="AH120" s="241">
        <f t="shared" si="80"/>
        <v>-7430.8536800000002</v>
      </c>
      <c r="AI120" s="241">
        <f t="shared" si="81"/>
        <v>-136.51449</v>
      </c>
      <c r="AJ120" s="241">
        <f t="shared" si="82"/>
        <v>-7474.3693700000003</v>
      </c>
      <c r="AK120" s="241">
        <f t="shared" si="83"/>
        <v>-7610.8838599999999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40">
        <f t="shared" ref="G121:R121" si="87">G24-SUMIF($A$138:$A$237,$A121,G$138:G$237)</f>
        <v>0</v>
      </c>
      <c r="H121" s="240">
        <f t="shared" si="87"/>
        <v>0</v>
      </c>
      <c r="I121" s="240">
        <f t="shared" si="87"/>
        <v>0</v>
      </c>
      <c r="J121" s="240">
        <f t="shared" si="87"/>
        <v>0</v>
      </c>
      <c r="K121" s="240">
        <f t="shared" si="87"/>
        <v>0</v>
      </c>
      <c r="L121" s="240">
        <f t="shared" si="87"/>
        <v>0</v>
      </c>
      <c r="M121" s="240">
        <f t="shared" si="87"/>
        <v>0</v>
      </c>
      <c r="N121" s="240">
        <f t="shared" si="87"/>
        <v>0</v>
      </c>
      <c r="O121" s="240">
        <f t="shared" si="87"/>
        <v>0</v>
      </c>
      <c r="P121" s="240">
        <f t="shared" si="87"/>
        <v>0</v>
      </c>
      <c r="Q121" s="240">
        <f t="shared" si="87"/>
        <v>0</v>
      </c>
      <c r="R121" s="240">
        <f t="shared" si="87"/>
        <v>0</v>
      </c>
      <c r="S121" s="328">
        <f t="shared" si="76"/>
        <v>0</v>
      </c>
      <c r="T121" s="329">
        <f>SUM($G121:H121)</f>
        <v>0</v>
      </c>
      <c r="U121" s="329">
        <f>SUM($G121:I121)</f>
        <v>0</v>
      </c>
      <c r="V121" s="329">
        <f>SUM($G121:J121)</f>
        <v>0</v>
      </c>
      <c r="W121" s="329">
        <f>SUM($G121:K121)</f>
        <v>0</v>
      </c>
      <c r="X121" s="329">
        <f>SUM($G121:L121)</f>
        <v>0</v>
      </c>
      <c r="Y121" s="329">
        <f>SUM($G121:M121)</f>
        <v>0</v>
      </c>
      <c r="Z121" s="329">
        <f>SUM($G121:N121)</f>
        <v>0</v>
      </c>
      <c r="AA121" s="329">
        <f>SUM($G121:O121)</f>
        <v>0</v>
      </c>
      <c r="AB121" s="329">
        <f>SUM($G121:P121)</f>
        <v>0</v>
      </c>
      <c r="AC121" s="329">
        <f>SUM($G121:Q121)</f>
        <v>0</v>
      </c>
      <c r="AD121" s="330">
        <f>SUM($G121:R121)</f>
        <v>0</v>
      </c>
      <c r="AE121" s="241">
        <f t="shared" si="77"/>
        <v>0</v>
      </c>
      <c r="AF121" s="241">
        <f t="shared" si="78"/>
        <v>0</v>
      </c>
      <c r="AG121" s="241">
        <f t="shared" si="79"/>
        <v>0</v>
      </c>
      <c r="AH121" s="241">
        <f t="shared" si="80"/>
        <v>0</v>
      </c>
      <c r="AI121" s="241">
        <f t="shared" si="81"/>
        <v>0</v>
      </c>
      <c r="AJ121" s="241">
        <f t="shared" si="82"/>
        <v>0</v>
      </c>
      <c r="AK121" s="241">
        <f t="shared" si="83"/>
        <v>0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40">
        <f t="shared" ref="G122:R122" si="88">G25-SUMIF($A$138:$A$237,$A122,G$138:G$237)</f>
        <v>1438.6254399999962</v>
      </c>
      <c r="H122" s="240">
        <f t="shared" si="88"/>
        <v>2914.2171699999999</v>
      </c>
      <c r="I122" s="240">
        <f t="shared" si="88"/>
        <v>-147.7032300000028</v>
      </c>
      <c r="J122" s="240">
        <f t="shared" si="88"/>
        <v>-402.75301000000763</v>
      </c>
      <c r="K122" s="240">
        <f t="shared" si="88"/>
        <v>148.85672999999952</v>
      </c>
      <c r="L122" s="240">
        <f t="shared" si="88"/>
        <v>119.11257000000114</v>
      </c>
      <c r="M122" s="240">
        <f t="shared" si="88"/>
        <v>468.54817999999796</v>
      </c>
      <c r="N122" s="240">
        <f t="shared" si="88"/>
        <v>-839.43634999999631</v>
      </c>
      <c r="O122" s="240">
        <f t="shared" si="88"/>
        <v>761.4677300000003</v>
      </c>
      <c r="P122" s="240">
        <f t="shared" si="88"/>
        <v>808.58501999999862</v>
      </c>
      <c r="Q122" s="240">
        <f t="shared" si="88"/>
        <v>-1721.2588800000085</v>
      </c>
      <c r="R122" s="240">
        <f t="shared" si="88"/>
        <v>1316.2395899999992</v>
      </c>
      <c r="S122" s="328">
        <f t="shared" si="76"/>
        <v>1438.6254399999962</v>
      </c>
      <c r="T122" s="329">
        <f>SUM($G122:H122)</f>
        <v>4352.8426099999961</v>
      </c>
      <c r="U122" s="329">
        <f>SUM($G122:I122)</f>
        <v>4205.1393799999933</v>
      </c>
      <c r="V122" s="329">
        <f>SUM($G122:J122)</f>
        <v>3802.3863699999856</v>
      </c>
      <c r="W122" s="329">
        <f>SUM($G122:K122)</f>
        <v>3951.2430999999851</v>
      </c>
      <c r="X122" s="329">
        <f>SUM($G122:L122)</f>
        <v>4070.3556699999863</v>
      </c>
      <c r="Y122" s="329">
        <f>SUM($G122:M122)</f>
        <v>4538.9038499999842</v>
      </c>
      <c r="Z122" s="329">
        <f>SUM($G122:N122)</f>
        <v>3699.4674999999879</v>
      </c>
      <c r="AA122" s="329">
        <f>SUM($G122:O122)</f>
        <v>4460.9352299999882</v>
      </c>
      <c r="AB122" s="329">
        <f>SUM($G122:P122)</f>
        <v>5269.5202499999868</v>
      </c>
      <c r="AC122" s="329">
        <f>SUM($G122:Q122)</f>
        <v>3548.2613699999783</v>
      </c>
      <c r="AD122" s="330">
        <f>SUM($G122:R122)</f>
        <v>4864.5009599999776</v>
      </c>
      <c r="AE122" s="241">
        <f t="shared" si="77"/>
        <v>4205.1393799999933</v>
      </c>
      <c r="AF122" s="241">
        <f t="shared" si="78"/>
        <v>-134.78371000000698</v>
      </c>
      <c r="AG122" s="241">
        <f t="shared" si="79"/>
        <v>390.57956000000195</v>
      </c>
      <c r="AH122" s="241">
        <f t="shared" si="80"/>
        <v>403.56572999998934</v>
      </c>
      <c r="AI122" s="241">
        <f t="shared" si="81"/>
        <v>4070.3556699999863</v>
      </c>
      <c r="AJ122" s="241">
        <f t="shared" si="82"/>
        <v>794.14528999999129</v>
      </c>
      <c r="AK122" s="241">
        <f t="shared" si="83"/>
        <v>4864.5009599999776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2">
        <v>0</v>
      </c>
      <c r="H123" s="332">
        <v>-3.7118899999999999</v>
      </c>
      <c r="I123" s="332">
        <v>0</v>
      </c>
      <c r="J123" s="332">
        <v>0</v>
      </c>
      <c r="K123" s="332">
        <v>0</v>
      </c>
      <c r="L123" s="332">
        <v>-17.802019999999999</v>
      </c>
      <c r="M123" s="332">
        <v>0</v>
      </c>
      <c r="N123" s="332">
        <v>0</v>
      </c>
      <c r="O123" s="332">
        <v>0</v>
      </c>
      <c r="P123" s="332">
        <v>0</v>
      </c>
      <c r="Q123" s="332">
        <v>0</v>
      </c>
      <c r="R123" s="332">
        <v>0</v>
      </c>
      <c r="S123" s="328">
        <f t="shared" si="76"/>
        <v>0</v>
      </c>
      <c r="T123" s="329">
        <f>SUM($G123:H123)</f>
        <v>-3.7118899999999999</v>
      </c>
      <c r="U123" s="329">
        <f>SUM($G123:I123)</f>
        <v>-3.7118899999999999</v>
      </c>
      <c r="V123" s="329">
        <f>SUM($G123:J123)</f>
        <v>-3.7118899999999999</v>
      </c>
      <c r="W123" s="329">
        <f>SUM($G123:K123)</f>
        <v>-3.7118899999999999</v>
      </c>
      <c r="X123" s="329">
        <f>SUM($G123:L123)</f>
        <v>-21.513909999999999</v>
      </c>
      <c r="Y123" s="329">
        <f>SUM($G123:M123)</f>
        <v>-21.513909999999999</v>
      </c>
      <c r="Z123" s="329">
        <f>SUM($G123:N123)</f>
        <v>-21.513909999999999</v>
      </c>
      <c r="AA123" s="329">
        <f>SUM($G123:O123)</f>
        <v>-21.513909999999999</v>
      </c>
      <c r="AB123" s="329">
        <f>SUM($G123:P123)</f>
        <v>-21.513909999999999</v>
      </c>
      <c r="AC123" s="329">
        <f>SUM($G123:Q123)</f>
        <v>-21.513909999999999</v>
      </c>
      <c r="AD123" s="330">
        <f>SUM($G123:R123)</f>
        <v>-21.513909999999999</v>
      </c>
      <c r="AE123" s="241">
        <f t="shared" si="77"/>
        <v>-3.7118899999999999</v>
      </c>
      <c r="AF123" s="241">
        <f t="shared" si="78"/>
        <v>-17.802019999999999</v>
      </c>
      <c r="AG123" s="241">
        <f t="shared" si="79"/>
        <v>0</v>
      </c>
      <c r="AH123" s="241">
        <f t="shared" si="80"/>
        <v>0</v>
      </c>
      <c r="AI123" s="241">
        <f t="shared" si="81"/>
        <v>-21.513909999999999</v>
      </c>
      <c r="AJ123" s="241">
        <f t="shared" si="82"/>
        <v>0</v>
      </c>
      <c r="AK123" s="241">
        <f t="shared" si="83"/>
        <v>-21.513909999999999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76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77"/>
        <v>0</v>
      </c>
      <c r="AF124" s="241">
        <f t="shared" si="78"/>
        <v>0</v>
      </c>
      <c r="AG124" s="241">
        <f t="shared" si="79"/>
        <v>0</v>
      </c>
      <c r="AH124" s="241">
        <f t="shared" si="80"/>
        <v>0</v>
      </c>
      <c r="AI124" s="241">
        <f t="shared" si="81"/>
        <v>0</v>
      </c>
      <c r="AJ124" s="241">
        <f t="shared" si="82"/>
        <v>0</v>
      </c>
      <c r="AK124" s="241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76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77"/>
        <v>0</v>
      </c>
      <c r="AF125" s="241">
        <f t="shared" si="78"/>
        <v>0</v>
      </c>
      <c r="AG125" s="241">
        <f t="shared" si="79"/>
        <v>0</v>
      </c>
      <c r="AH125" s="241">
        <f t="shared" si="80"/>
        <v>0</v>
      </c>
      <c r="AI125" s="241">
        <f t="shared" si="81"/>
        <v>0</v>
      </c>
      <c r="AJ125" s="241">
        <f t="shared" si="82"/>
        <v>0</v>
      </c>
      <c r="AK125" s="241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76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77"/>
        <v>0</v>
      </c>
      <c r="AF126" s="241">
        <f t="shared" si="78"/>
        <v>0</v>
      </c>
      <c r="AG126" s="241">
        <f t="shared" si="79"/>
        <v>0</v>
      </c>
      <c r="AH126" s="241">
        <f t="shared" si="80"/>
        <v>0</v>
      </c>
      <c r="AI126" s="241">
        <f t="shared" si="81"/>
        <v>0</v>
      </c>
      <c r="AJ126" s="241">
        <f t="shared" si="82"/>
        <v>0</v>
      </c>
      <c r="AK126" s="241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76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77"/>
        <v>0</v>
      </c>
      <c r="AF127" s="241">
        <f t="shared" si="78"/>
        <v>0</v>
      </c>
      <c r="AG127" s="241">
        <f t="shared" si="79"/>
        <v>0</v>
      </c>
      <c r="AH127" s="241">
        <f t="shared" si="80"/>
        <v>0</v>
      </c>
      <c r="AI127" s="241">
        <f t="shared" si="81"/>
        <v>0</v>
      </c>
      <c r="AJ127" s="241">
        <f t="shared" si="82"/>
        <v>0</v>
      </c>
      <c r="AK127" s="241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76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77"/>
        <v>0</v>
      </c>
      <c r="AF128" s="241">
        <f t="shared" si="78"/>
        <v>0</v>
      </c>
      <c r="AG128" s="241">
        <f t="shared" si="79"/>
        <v>0</v>
      </c>
      <c r="AH128" s="241">
        <f t="shared" si="80"/>
        <v>0</v>
      </c>
      <c r="AI128" s="241">
        <f t="shared" si="81"/>
        <v>0</v>
      </c>
      <c r="AJ128" s="241">
        <f t="shared" si="82"/>
        <v>0</v>
      </c>
      <c r="AK128" s="241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76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77"/>
        <v>0</v>
      </c>
      <c r="AF129" s="241">
        <f t="shared" si="78"/>
        <v>0</v>
      </c>
      <c r="AG129" s="241">
        <f t="shared" si="79"/>
        <v>0</v>
      </c>
      <c r="AH129" s="241">
        <f t="shared" si="80"/>
        <v>0</v>
      </c>
      <c r="AI129" s="241">
        <f t="shared" si="81"/>
        <v>0</v>
      </c>
      <c r="AJ129" s="241">
        <f t="shared" si="82"/>
        <v>0</v>
      </c>
      <c r="AK129" s="241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76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77"/>
        <v>0</v>
      </c>
      <c r="AF130" s="241">
        <f t="shared" si="78"/>
        <v>0</v>
      </c>
      <c r="AG130" s="241">
        <f t="shared" si="79"/>
        <v>0</v>
      </c>
      <c r="AH130" s="241">
        <f t="shared" si="80"/>
        <v>0</v>
      </c>
      <c r="AI130" s="241">
        <f t="shared" si="81"/>
        <v>0</v>
      </c>
      <c r="AJ130" s="241">
        <f t="shared" si="82"/>
        <v>0</v>
      </c>
      <c r="AK130" s="241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76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77"/>
        <v>0</v>
      </c>
      <c r="AF131" s="241">
        <f t="shared" si="78"/>
        <v>0</v>
      </c>
      <c r="AG131" s="241">
        <f t="shared" si="79"/>
        <v>0</v>
      </c>
      <c r="AH131" s="241">
        <f t="shared" si="80"/>
        <v>0</v>
      </c>
      <c r="AI131" s="241">
        <f t="shared" si="81"/>
        <v>0</v>
      </c>
      <c r="AJ131" s="241">
        <f t="shared" si="82"/>
        <v>0</v>
      </c>
      <c r="AK131" s="241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76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77"/>
        <v>0</v>
      </c>
      <c r="AF132" s="241">
        <f t="shared" si="78"/>
        <v>0</v>
      </c>
      <c r="AG132" s="241">
        <f t="shared" si="79"/>
        <v>0</v>
      </c>
      <c r="AH132" s="241">
        <f t="shared" si="80"/>
        <v>0</v>
      </c>
      <c r="AI132" s="241">
        <f t="shared" si="81"/>
        <v>0</v>
      </c>
      <c r="AJ132" s="241">
        <f t="shared" si="82"/>
        <v>0</v>
      </c>
      <c r="AK132" s="241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76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77"/>
        <v>0</v>
      </c>
      <c r="AF133" s="241">
        <f t="shared" si="78"/>
        <v>0</v>
      </c>
      <c r="AG133" s="241">
        <f t="shared" si="79"/>
        <v>0</v>
      </c>
      <c r="AH133" s="241">
        <f t="shared" si="80"/>
        <v>0</v>
      </c>
      <c r="AI133" s="241">
        <f t="shared" si="81"/>
        <v>0</v>
      </c>
      <c r="AJ133" s="241">
        <f t="shared" si="82"/>
        <v>0</v>
      </c>
      <c r="AK133" s="241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76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77"/>
        <v>0</v>
      </c>
      <c r="AF134" s="241">
        <f t="shared" si="78"/>
        <v>0</v>
      </c>
      <c r="AG134" s="241">
        <f t="shared" si="79"/>
        <v>0</v>
      </c>
      <c r="AH134" s="241">
        <f t="shared" si="80"/>
        <v>0</v>
      </c>
      <c r="AI134" s="241">
        <f t="shared" si="81"/>
        <v>0</v>
      </c>
      <c r="AJ134" s="241">
        <f t="shared" si="82"/>
        <v>0</v>
      </c>
      <c r="AK134" s="241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76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77"/>
        <v>0</v>
      </c>
      <c r="AF135" s="241">
        <f t="shared" si="78"/>
        <v>0</v>
      </c>
      <c r="AG135" s="241">
        <f t="shared" si="79"/>
        <v>0</v>
      </c>
      <c r="AH135" s="241">
        <f t="shared" si="80"/>
        <v>0</v>
      </c>
      <c r="AI135" s="241">
        <f t="shared" si="81"/>
        <v>0</v>
      </c>
      <c r="AJ135" s="241">
        <f t="shared" si="82"/>
        <v>0</v>
      </c>
      <c r="AK135" s="241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40">
        <f>G41-SUM(G118:G135)</f>
        <v>0</v>
      </c>
      <c r="H136" s="240">
        <f t="shared" ref="H136:R136" si="89">H41-SUM(H118:H135)</f>
        <v>0</v>
      </c>
      <c r="I136" s="240">
        <f t="shared" si="89"/>
        <v>0</v>
      </c>
      <c r="J136" s="240">
        <f t="shared" si="89"/>
        <v>-2.1600499167107046E-12</v>
      </c>
      <c r="K136" s="240">
        <f t="shared" si="89"/>
        <v>1.5063505998114124E-12</v>
      </c>
      <c r="L136" s="240">
        <f t="shared" si="89"/>
        <v>0</v>
      </c>
      <c r="M136" s="240">
        <f t="shared" si="89"/>
        <v>1.4779288903810084E-12</v>
      </c>
      <c r="N136" s="240">
        <f t="shared" si="89"/>
        <v>-1.5916157281026244E-12</v>
      </c>
      <c r="O136" s="240">
        <f t="shared" si="89"/>
        <v>0</v>
      </c>
      <c r="P136" s="240">
        <f t="shared" si="89"/>
        <v>0</v>
      </c>
      <c r="Q136" s="240">
        <f t="shared" si="89"/>
        <v>-2.0463630789890885E-12</v>
      </c>
      <c r="R136" s="240">
        <f t="shared" si="89"/>
        <v>6876.0505899999998</v>
      </c>
      <c r="S136" s="328">
        <f t="shared" si="76"/>
        <v>0</v>
      </c>
      <c r="T136" s="329">
        <f>SUM($G136:H136)</f>
        <v>0</v>
      </c>
      <c r="U136" s="329">
        <f>SUM($G136:I136)</f>
        <v>0</v>
      </c>
      <c r="V136" s="329">
        <f>SUM($G136:J136)</f>
        <v>-2.1600499167107046E-12</v>
      </c>
      <c r="W136" s="329">
        <f>SUM($G136:K136)</f>
        <v>-6.5369931689929217E-13</v>
      </c>
      <c r="X136" s="329">
        <f>SUM($G136:L136)</f>
        <v>-6.5369931689929217E-13</v>
      </c>
      <c r="Y136" s="329">
        <f>SUM($G136:M136)</f>
        <v>8.2422957348171622E-13</v>
      </c>
      <c r="Z136" s="329">
        <f>SUM($G136:N136)</f>
        <v>-7.673861546209082E-13</v>
      </c>
      <c r="AA136" s="329">
        <f>SUM($G136:O136)</f>
        <v>-7.673861546209082E-13</v>
      </c>
      <c r="AB136" s="329">
        <f>SUM($G136:P136)</f>
        <v>-7.673861546209082E-13</v>
      </c>
      <c r="AC136" s="329">
        <f>SUM($G136:Q136)</f>
        <v>-2.8137492336099967E-12</v>
      </c>
      <c r="AD136" s="330">
        <f>SUM($G136:R136)</f>
        <v>6876.0505899999971</v>
      </c>
      <c r="AE136" s="241">
        <f t="shared" si="77"/>
        <v>0</v>
      </c>
      <c r="AF136" s="241">
        <f t="shared" si="78"/>
        <v>-6.5369931689929217E-13</v>
      </c>
      <c r="AG136" s="241">
        <f t="shared" si="79"/>
        <v>-1.1368683772161603E-13</v>
      </c>
      <c r="AH136" s="241">
        <f t="shared" si="80"/>
        <v>6876.050589999998</v>
      </c>
      <c r="AI136" s="241">
        <f t="shared" si="81"/>
        <v>-6.5369931689929217E-13</v>
      </c>
      <c r="AJ136" s="241">
        <f t="shared" si="82"/>
        <v>6876.050589999998</v>
      </c>
      <c r="AK136" s="241">
        <f t="shared" si="83"/>
        <v>6876.0505899999971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7">
        <f t="shared" ref="G137:R137" si="90">SUM(G118:G136)</f>
        <v>1424.8804499999962</v>
      </c>
      <c r="H137" s="333">
        <f t="shared" si="90"/>
        <v>2846.1271400000001</v>
      </c>
      <c r="I137" s="333">
        <f t="shared" si="90"/>
        <v>-162.75392000000281</v>
      </c>
      <c r="J137" s="333">
        <f t="shared" si="90"/>
        <v>-416.29800000000978</v>
      </c>
      <c r="K137" s="333">
        <f t="shared" si="90"/>
        <v>134.31174000000101</v>
      </c>
      <c r="L137" s="333">
        <f t="shared" si="90"/>
        <v>86.059860000001137</v>
      </c>
      <c r="M137" s="333">
        <f t="shared" si="90"/>
        <v>455.00318999999945</v>
      </c>
      <c r="N137" s="333">
        <f t="shared" si="90"/>
        <v>-853.85635999999795</v>
      </c>
      <c r="O137" s="333">
        <f t="shared" si="90"/>
        <v>745.91704000000027</v>
      </c>
      <c r="P137" s="333">
        <f t="shared" si="90"/>
        <v>797.12335999999857</v>
      </c>
      <c r="Q137" s="333">
        <f t="shared" si="90"/>
        <v>-1734.8038700000106</v>
      </c>
      <c r="R137" s="333">
        <f t="shared" si="90"/>
        <v>786.44314999999915</v>
      </c>
      <c r="S137" s="334">
        <f t="shared" si="76"/>
        <v>1424.8804499999962</v>
      </c>
      <c r="T137" s="335">
        <f>SUM($G137:H137)</f>
        <v>4271.0075899999965</v>
      </c>
      <c r="U137" s="335">
        <f>SUM($G137:I137)</f>
        <v>4108.2536699999937</v>
      </c>
      <c r="V137" s="335">
        <f>SUM($G137:J137)</f>
        <v>3691.9556699999839</v>
      </c>
      <c r="W137" s="335">
        <f>SUM($G137:K137)</f>
        <v>3826.2674099999849</v>
      </c>
      <c r="X137" s="335">
        <f>SUM($G137:L137)</f>
        <v>3912.3272699999861</v>
      </c>
      <c r="Y137" s="335">
        <f>SUM($G137:M137)</f>
        <v>4367.3304599999856</v>
      </c>
      <c r="Z137" s="335">
        <f>SUM($G137:N137)</f>
        <v>3513.4740999999876</v>
      </c>
      <c r="AA137" s="335">
        <f>SUM($G137:O137)</f>
        <v>4259.3911399999879</v>
      </c>
      <c r="AB137" s="335">
        <f>SUM($G137:P137)</f>
        <v>5056.5144999999866</v>
      </c>
      <c r="AC137" s="335">
        <f>SUM($G137:Q137)</f>
        <v>3321.7106299999759</v>
      </c>
      <c r="AD137" s="336">
        <f>SUM($G137:R137)</f>
        <v>4108.1537799999751</v>
      </c>
      <c r="AE137" s="260">
        <f t="shared" si="77"/>
        <v>4108.2536699999937</v>
      </c>
      <c r="AF137" s="260">
        <f t="shared" si="78"/>
        <v>-195.92640000000756</v>
      </c>
      <c r="AG137" s="260">
        <f t="shared" si="79"/>
        <v>347.06387000000177</v>
      </c>
      <c r="AH137" s="260">
        <f t="shared" si="80"/>
        <v>-151.23736000001281</v>
      </c>
      <c r="AI137" s="260">
        <f t="shared" si="81"/>
        <v>3912.3272699999861</v>
      </c>
      <c r="AJ137" s="260">
        <f t="shared" si="82"/>
        <v>195.82650999998896</v>
      </c>
      <c r="AK137" s="260">
        <f t="shared" si="83"/>
        <v>4108.1537799999751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40">
        <f t="shared" ref="G138:R138" si="91">G19</f>
        <v>0</v>
      </c>
      <c r="H138" s="240">
        <f t="shared" si="91"/>
        <v>0</v>
      </c>
      <c r="I138" s="240">
        <f t="shared" si="91"/>
        <v>0</v>
      </c>
      <c r="J138" s="240">
        <f t="shared" si="91"/>
        <v>0</v>
      </c>
      <c r="K138" s="240">
        <f t="shared" si="91"/>
        <v>0</v>
      </c>
      <c r="L138" s="240">
        <f t="shared" si="91"/>
        <v>0</v>
      </c>
      <c r="M138" s="240">
        <f t="shared" si="91"/>
        <v>0</v>
      </c>
      <c r="N138" s="240">
        <f t="shared" si="91"/>
        <v>0</v>
      </c>
      <c r="O138" s="240">
        <f t="shared" si="91"/>
        <v>0</v>
      </c>
      <c r="P138" s="240">
        <f t="shared" si="91"/>
        <v>0</v>
      </c>
      <c r="Q138" s="240">
        <f t="shared" si="91"/>
        <v>0</v>
      </c>
      <c r="R138" s="240">
        <f t="shared" si="91"/>
        <v>0</v>
      </c>
      <c r="S138" s="328">
        <f t="shared" si="76"/>
        <v>0</v>
      </c>
      <c r="T138" s="329">
        <f>SUM($G138:H138)</f>
        <v>0</v>
      </c>
      <c r="U138" s="329">
        <f>SUM($G138:I138)</f>
        <v>0</v>
      </c>
      <c r="V138" s="329">
        <f>SUM($G138:J138)</f>
        <v>0</v>
      </c>
      <c r="W138" s="329">
        <f>SUM($G138:K138)</f>
        <v>0</v>
      </c>
      <c r="X138" s="329">
        <f>SUM($G138:L138)</f>
        <v>0</v>
      </c>
      <c r="Y138" s="329">
        <f>SUM($G138:M138)</f>
        <v>0</v>
      </c>
      <c r="Z138" s="329">
        <f>SUM($G138:N138)</f>
        <v>0</v>
      </c>
      <c r="AA138" s="329">
        <f>SUM($G138:O138)</f>
        <v>0</v>
      </c>
      <c r="AB138" s="329">
        <f>SUM($G138:P138)</f>
        <v>0</v>
      </c>
      <c r="AC138" s="329">
        <f>SUM($G138:Q138)</f>
        <v>0</v>
      </c>
      <c r="AD138" s="330">
        <f>SUM($G138:R138)</f>
        <v>0</v>
      </c>
      <c r="AE138" s="241">
        <f t="shared" si="77"/>
        <v>0</v>
      </c>
      <c r="AF138" s="241">
        <f t="shared" si="78"/>
        <v>0</v>
      </c>
      <c r="AG138" s="241">
        <f t="shared" si="79"/>
        <v>0</v>
      </c>
      <c r="AH138" s="241">
        <f t="shared" si="80"/>
        <v>0</v>
      </c>
      <c r="AI138" s="241">
        <f t="shared" si="81"/>
        <v>0</v>
      </c>
      <c r="AJ138" s="241">
        <f t="shared" si="82"/>
        <v>0</v>
      </c>
      <c r="AK138" s="241">
        <f t="shared" si="83"/>
        <v>0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40">
        <v>0</v>
      </c>
      <c r="H139" s="240">
        <v>0</v>
      </c>
      <c r="I139" s="240">
        <v>0</v>
      </c>
      <c r="J139" s="240">
        <v>0</v>
      </c>
      <c r="K139" s="240">
        <v>0</v>
      </c>
      <c r="L139" s="240">
        <v>0</v>
      </c>
      <c r="M139" s="240">
        <v>0</v>
      </c>
      <c r="N139" s="240">
        <v>0</v>
      </c>
      <c r="O139" s="240">
        <v>0</v>
      </c>
      <c r="P139" s="240">
        <v>0</v>
      </c>
      <c r="Q139" s="240">
        <v>0</v>
      </c>
      <c r="R139" s="240">
        <v>0</v>
      </c>
      <c r="S139" s="328">
        <f t="shared" si="76"/>
        <v>0</v>
      </c>
      <c r="T139" s="329">
        <f>SUM($G139:H139)</f>
        <v>0</v>
      </c>
      <c r="U139" s="329">
        <f>SUM($G139:I139)</f>
        <v>0</v>
      </c>
      <c r="V139" s="329">
        <f>SUM($G139:J139)</f>
        <v>0</v>
      </c>
      <c r="W139" s="329">
        <f>SUM($G139:K139)</f>
        <v>0</v>
      </c>
      <c r="X139" s="329">
        <f>SUM($G139:L139)</f>
        <v>0</v>
      </c>
      <c r="Y139" s="329">
        <f>SUM($G139:M139)</f>
        <v>0</v>
      </c>
      <c r="Z139" s="329">
        <f>SUM($G139:N139)</f>
        <v>0</v>
      </c>
      <c r="AA139" s="329">
        <f>SUM($G139:O139)</f>
        <v>0</v>
      </c>
      <c r="AB139" s="329">
        <f>SUM($G139:P139)</f>
        <v>0</v>
      </c>
      <c r="AC139" s="329">
        <f>SUM($G139:Q139)</f>
        <v>0</v>
      </c>
      <c r="AD139" s="330">
        <f>SUM($G139:R139)</f>
        <v>0</v>
      </c>
      <c r="AE139" s="241">
        <f t="shared" si="77"/>
        <v>0</v>
      </c>
      <c r="AF139" s="241">
        <f t="shared" si="78"/>
        <v>0</v>
      </c>
      <c r="AG139" s="241">
        <f t="shared" si="79"/>
        <v>0</v>
      </c>
      <c r="AH139" s="241">
        <f t="shared" si="80"/>
        <v>0</v>
      </c>
      <c r="AI139" s="241">
        <f t="shared" si="81"/>
        <v>0</v>
      </c>
      <c r="AJ139" s="241">
        <f t="shared" si="82"/>
        <v>0</v>
      </c>
      <c r="AK139" s="241">
        <f t="shared" si="83"/>
        <v>0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40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76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77"/>
        <v>0</v>
      </c>
      <c r="AF140" s="241">
        <f t="shared" si="78"/>
        <v>0</v>
      </c>
      <c r="AG140" s="241">
        <f t="shared" si="79"/>
        <v>0</v>
      </c>
      <c r="AH140" s="241">
        <f t="shared" si="80"/>
        <v>0</v>
      </c>
      <c r="AI140" s="241">
        <f t="shared" si="81"/>
        <v>0</v>
      </c>
      <c r="AJ140" s="241">
        <f t="shared" si="82"/>
        <v>0</v>
      </c>
      <c r="AK140" s="241">
        <f t="shared" si="83"/>
        <v>0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448</v>
      </c>
      <c r="D141" s="34"/>
      <c r="E141" s="34"/>
      <c r="F141" s="34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328">
        <f t="shared" si="76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0</v>
      </c>
      <c r="AB141" s="329">
        <f>SUM($G141:P141)</f>
        <v>0</v>
      </c>
      <c r="AC141" s="329">
        <f>SUM($G141:Q141)</f>
        <v>0</v>
      </c>
      <c r="AD141" s="330">
        <f>SUM($G141:R141)</f>
        <v>0</v>
      </c>
      <c r="AE141" s="241">
        <f t="shared" si="77"/>
        <v>0</v>
      </c>
      <c r="AF141" s="241">
        <f t="shared" si="78"/>
        <v>0</v>
      </c>
      <c r="AG141" s="241">
        <f t="shared" si="79"/>
        <v>0</v>
      </c>
      <c r="AH141" s="241">
        <f t="shared" si="80"/>
        <v>0</v>
      </c>
      <c r="AI141" s="241">
        <f t="shared" si="81"/>
        <v>0</v>
      </c>
      <c r="AJ141" s="241">
        <f t="shared" si="82"/>
        <v>0</v>
      </c>
      <c r="AK141" s="241">
        <f t="shared" si="83"/>
        <v>0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40">
        <f t="shared" ref="G142:R142" si="92">G28</f>
        <v>3915.7101499999999</v>
      </c>
      <c r="H142" s="240">
        <f t="shared" si="92"/>
        <v>3453.8535899999997</v>
      </c>
      <c r="I142" s="240">
        <f t="shared" si="92"/>
        <v>3826.6938399999999</v>
      </c>
      <c r="J142" s="240">
        <f t="shared" si="92"/>
        <v>3598.1572299999998</v>
      </c>
      <c r="K142" s="240">
        <f t="shared" si="92"/>
        <v>3778.5179500000004</v>
      </c>
      <c r="L142" s="240">
        <f t="shared" si="92"/>
        <v>3670.1097</v>
      </c>
      <c r="M142" s="240">
        <f t="shared" si="92"/>
        <v>3841.9443799999999</v>
      </c>
      <c r="N142" s="240">
        <f t="shared" si="92"/>
        <v>3955.9873399999997</v>
      </c>
      <c r="O142" s="240">
        <f t="shared" si="92"/>
        <v>3476.7842099999998</v>
      </c>
      <c r="P142" s="240">
        <f t="shared" si="92"/>
        <v>3877.9499599999999</v>
      </c>
      <c r="Q142" s="240">
        <f t="shared" si="92"/>
        <v>3626.6726200000003</v>
      </c>
      <c r="R142" s="240">
        <f t="shared" si="92"/>
        <v>3700.9017400000002</v>
      </c>
      <c r="S142" s="328">
        <f t="shared" si="76"/>
        <v>3915.7101499999999</v>
      </c>
      <c r="T142" s="329">
        <f>SUM($G142:H142)</f>
        <v>7369.5637399999996</v>
      </c>
      <c r="U142" s="329">
        <f>SUM($G142:I142)</f>
        <v>11196.25758</v>
      </c>
      <c r="V142" s="329">
        <f>SUM($G142:J142)</f>
        <v>14794.414809999998</v>
      </c>
      <c r="W142" s="329">
        <f>SUM($G142:K142)</f>
        <v>18572.93276</v>
      </c>
      <c r="X142" s="329">
        <f>SUM($G142:L142)</f>
        <v>22243.042460000001</v>
      </c>
      <c r="Y142" s="329">
        <f>SUM($G142:M142)</f>
        <v>26084.986840000001</v>
      </c>
      <c r="Z142" s="329">
        <f>SUM($G142:N142)</f>
        <v>30040.974180000001</v>
      </c>
      <c r="AA142" s="329">
        <f>SUM($G142:O142)</f>
        <v>33517.758390000003</v>
      </c>
      <c r="AB142" s="329">
        <f>SUM($G142:P142)</f>
        <v>37395.708350000001</v>
      </c>
      <c r="AC142" s="329">
        <f>SUM($G142:Q142)</f>
        <v>41022.380969999998</v>
      </c>
      <c r="AD142" s="330">
        <f>SUM($G142:R142)</f>
        <v>44723.282709999999</v>
      </c>
      <c r="AE142" s="241">
        <f t="shared" si="77"/>
        <v>11196.25758</v>
      </c>
      <c r="AF142" s="241">
        <f t="shared" si="78"/>
        <v>11046.784880000001</v>
      </c>
      <c r="AG142" s="241">
        <f t="shared" si="79"/>
        <v>11274.715930000004</v>
      </c>
      <c r="AH142" s="241">
        <f t="shared" si="80"/>
        <v>11205.524319999995</v>
      </c>
      <c r="AI142" s="241">
        <f t="shared" si="81"/>
        <v>22243.042460000001</v>
      </c>
      <c r="AJ142" s="241">
        <f t="shared" si="82"/>
        <v>22480.240249999999</v>
      </c>
      <c r="AK142" s="241">
        <f t="shared" si="83"/>
        <v>44723.282709999999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449</v>
      </c>
      <c r="D143" s="34"/>
      <c r="E143" s="34"/>
      <c r="F143" s="34"/>
      <c r="G143" s="240">
        <f t="shared" ref="G143:R143" si="93">G30</f>
        <v>3889.8464100000001</v>
      </c>
      <c r="H143" s="240">
        <f t="shared" si="93"/>
        <v>5988.294539999999</v>
      </c>
      <c r="I143" s="240">
        <f t="shared" si="93"/>
        <v>-6176.4205099999999</v>
      </c>
      <c r="J143" s="240">
        <f t="shared" si="93"/>
        <v>7885.6485700000003</v>
      </c>
      <c r="K143" s="240">
        <f t="shared" si="93"/>
        <v>-5534.6404499999999</v>
      </c>
      <c r="L143" s="240">
        <f t="shared" si="93"/>
        <v>-1854.5719679999995</v>
      </c>
      <c r="M143" s="240">
        <f t="shared" si="93"/>
        <v>-5769.5525280000002</v>
      </c>
      <c r="N143" s="240">
        <f t="shared" si="93"/>
        <v>5680.3202659999997</v>
      </c>
      <c r="O143" s="240">
        <f t="shared" si="93"/>
        <v>-6045.7538759999998</v>
      </c>
      <c r="P143" s="240">
        <f t="shared" si="93"/>
        <v>-6128.7564739999998</v>
      </c>
      <c r="Q143" s="240">
        <f t="shared" si="93"/>
        <v>9841.4091299999982</v>
      </c>
      <c r="R143" s="240">
        <f t="shared" si="93"/>
        <v>-1289.4481800000001</v>
      </c>
      <c r="S143" s="328">
        <f t="shared" si="76"/>
        <v>3889.8464100000001</v>
      </c>
      <c r="T143" s="329">
        <f>SUM($G143:H143)</f>
        <v>9878.1409499999991</v>
      </c>
      <c r="U143" s="329">
        <f>SUM($G143:I143)</f>
        <v>3701.7204399999991</v>
      </c>
      <c r="V143" s="329">
        <f>SUM($G143:J143)</f>
        <v>11587.369009999999</v>
      </c>
      <c r="W143" s="329">
        <f>SUM($G143:K143)</f>
        <v>6052.7285599999987</v>
      </c>
      <c r="X143" s="329">
        <f>SUM($G143:L143)</f>
        <v>4198.1565919999994</v>
      </c>
      <c r="Y143" s="329">
        <f>SUM($G143:M143)</f>
        <v>-1571.3959360000008</v>
      </c>
      <c r="Z143" s="329">
        <f>SUM($G143:N143)</f>
        <v>4108.9243299999989</v>
      </c>
      <c r="AA143" s="329">
        <f>SUM($G143:O143)</f>
        <v>-1936.8295460000008</v>
      </c>
      <c r="AB143" s="329">
        <f>SUM($G143:P143)</f>
        <v>-8065.5860200000006</v>
      </c>
      <c r="AC143" s="329">
        <f>SUM($G143:Q143)</f>
        <v>1775.8231099999975</v>
      </c>
      <c r="AD143" s="330">
        <f>SUM($G143:R143)</f>
        <v>486.37492999999745</v>
      </c>
      <c r="AE143" s="241">
        <f t="shared" si="77"/>
        <v>3701.7204399999991</v>
      </c>
      <c r="AF143" s="241">
        <f t="shared" si="78"/>
        <v>496.43615200000022</v>
      </c>
      <c r="AG143" s="241">
        <f t="shared" si="79"/>
        <v>-6134.9861380000002</v>
      </c>
      <c r="AH143" s="241">
        <f t="shared" si="80"/>
        <v>2423.2044759999981</v>
      </c>
      <c r="AI143" s="241">
        <f t="shared" si="81"/>
        <v>4198.1565919999994</v>
      </c>
      <c r="AJ143" s="241">
        <f t="shared" si="82"/>
        <v>-3711.7816620000021</v>
      </c>
      <c r="AK143" s="241">
        <f t="shared" si="83"/>
        <v>486.37492999999722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450</v>
      </c>
      <c r="D144" s="34"/>
      <c r="E144" s="34"/>
      <c r="F144" s="34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76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77"/>
        <v>0</v>
      </c>
      <c r="AF144" s="241">
        <f t="shared" si="78"/>
        <v>0</v>
      </c>
      <c r="AG144" s="241">
        <f t="shared" si="79"/>
        <v>0</v>
      </c>
      <c r="AH144" s="241">
        <f t="shared" si="80"/>
        <v>0</v>
      </c>
      <c r="AI144" s="241">
        <f t="shared" si="81"/>
        <v>0</v>
      </c>
      <c r="AJ144" s="241">
        <f t="shared" si="82"/>
        <v>0</v>
      </c>
      <c r="AK144" s="241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451</v>
      </c>
      <c r="D145" s="34"/>
      <c r="E145" s="34"/>
      <c r="F145" s="34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76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77"/>
        <v>0</v>
      </c>
      <c r="AF145" s="241">
        <f t="shared" si="78"/>
        <v>0</v>
      </c>
      <c r="AG145" s="241">
        <f t="shared" si="79"/>
        <v>0</v>
      </c>
      <c r="AH145" s="241">
        <f t="shared" si="80"/>
        <v>0</v>
      </c>
      <c r="AI145" s="241">
        <f t="shared" si="81"/>
        <v>0</v>
      </c>
      <c r="AJ145" s="241">
        <f t="shared" si="82"/>
        <v>0</v>
      </c>
      <c r="AK145" s="241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76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77"/>
        <v>0</v>
      </c>
      <c r="AF146" s="241">
        <f t="shared" si="78"/>
        <v>0</v>
      </c>
      <c r="AG146" s="241">
        <f t="shared" si="79"/>
        <v>0</v>
      </c>
      <c r="AH146" s="241">
        <f t="shared" si="80"/>
        <v>0</v>
      </c>
      <c r="AI146" s="241">
        <f t="shared" si="81"/>
        <v>0</v>
      </c>
      <c r="AJ146" s="241">
        <f t="shared" si="82"/>
        <v>0</v>
      </c>
      <c r="AK146" s="241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76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77"/>
        <v>0</v>
      </c>
      <c r="AF147" s="241">
        <f t="shared" si="78"/>
        <v>0</v>
      </c>
      <c r="AG147" s="241">
        <f t="shared" si="79"/>
        <v>0</v>
      </c>
      <c r="AH147" s="241">
        <f t="shared" si="80"/>
        <v>0</v>
      </c>
      <c r="AI147" s="241">
        <f t="shared" si="81"/>
        <v>0</v>
      </c>
      <c r="AJ147" s="241">
        <f t="shared" si="82"/>
        <v>0</v>
      </c>
      <c r="AK147" s="241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76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77"/>
        <v>0</v>
      </c>
      <c r="AF148" s="241">
        <f t="shared" si="78"/>
        <v>0</v>
      </c>
      <c r="AG148" s="241">
        <f t="shared" si="79"/>
        <v>0</v>
      </c>
      <c r="AH148" s="241">
        <f t="shared" si="80"/>
        <v>0</v>
      </c>
      <c r="AI148" s="241">
        <f t="shared" si="81"/>
        <v>0</v>
      </c>
      <c r="AJ148" s="241">
        <f t="shared" si="82"/>
        <v>0</v>
      </c>
      <c r="AK148" s="241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446</v>
      </c>
      <c r="D149" s="34"/>
      <c r="E149" s="34"/>
      <c r="F149" s="34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76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77"/>
        <v>0</v>
      </c>
      <c r="AF149" s="241">
        <f t="shared" si="78"/>
        <v>0</v>
      </c>
      <c r="AG149" s="241">
        <f t="shared" si="79"/>
        <v>0</v>
      </c>
      <c r="AH149" s="241">
        <f t="shared" si="80"/>
        <v>0</v>
      </c>
      <c r="AI149" s="241">
        <f t="shared" si="81"/>
        <v>0</v>
      </c>
      <c r="AJ149" s="241">
        <f t="shared" si="82"/>
        <v>0</v>
      </c>
      <c r="AK149" s="241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40">
        <v>0</v>
      </c>
      <c r="H150" s="240">
        <v>0</v>
      </c>
      <c r="I150" s="240">
        <v>0</v>
      </c>
      <c r="J150" s="240">
        <v>0</v>
      </c>
      <c r="K150" s="240">
        <v>0</v>
      </c>
      <c r="L150" s="240">
        <v>0</v>
      </c>
      <c r="M150" s="240">
        <v>0</v>
      </c>
      <c r="N150" s="240">
        <v>0</v>
      </c>
      <c r="O150" s="240">
        <v>0</v>
      </c>
      <c r="P150" s="240">
        <v>0</v>
      </c>
      <c r="Q150" s="240">
        <v>0</v>
      </c>
      <c r="R150" s="240">
        <v>0</v>
      </c>
      <c r="S150" s="328">
        <f t="shared" si="76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77"/>
        <v>0</v>
      </c>
      <c r="AF150" s="241">
        <f t="shared" si="78"/>
        <v>0</v>
      </c>
      <c r="AG150" s="241">
        <f t="shared" si="79"/>
        <v>0</v>
      </c>
      <c r="AH150" s="241">
        <f t="shared" si="80"/>
        <v>0</v>
      </c>
      <c r="AI150" s="241">
        <f t="shared" si="81"/>
        <v>0</v>
      </c>
      <c r="AJ150" s="241">
        <f t="shared" si="82"/>
        <v>0</v>
      </c>
      <c r="AK150" s="241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40">
        <v>0</v>
      </c>
      <c r="H151" s="240">
        <v>0</v>
      </c>
      <c r="I151" s="240">
        <v>0</v>
      </c>
      <c r="J151" s="240">
        <v>0</v>
      </c>
      <c r="K151" s="240">
        <v>0</v>
      </c>
      <c r="L151" s="240">
        <v>0</v>
      </c>
      <c r="M151" s="240">
        <v>0</v>
      </c>
      <c r="N151" s="240">
        <v>0</v>
      </c>
      <c r="O151" s="240">
        <v>0</v>
      </c>
      <c r="P151" s="240">
        <v>0</v>
      </c>
      <c r="Q151" s="240">
        <v>0</v>
      </c>
      <c r="R151" s="240">
        <v>0</v>
      </c>
      <c r="S151" s="328">
        <f t="shared" si="76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77"/>
        <v>0</v>
      </c>
      <c r="AF151" s="241">
        <f t="shared" si="78"/>
        <v>0</v>
      </c>
      <c r="AG151" s="241">
        <f t="shared" si="79"/>
        <v>0</v>
      </c>
      <c r="AH151" s="241">
        <f t="shared" si="80"/>
        <v>0</v>
      </c>
      <c r="AI151" s="241">
        <f t="shared" si="81"/>
        <v>0</v>
      </c>
      <c r="AJ151" s="241">
        <f t="shared" si="82"/>
        <v>0</v>
      </c>
      <c r="AK151" s="241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40">
        <v>0</v>
      </c>
      <c r="H152" s="240">
        <v>0</v>
      </c>
      <c r="I152" s="240">
        <v>0</v>
      </c>
      <c r="J152" s="240">
        <v>0</v>
      </c>
      <c r="K152" s="240">
        <v>0</v>
      </c>
      <c r="L152" s="240">
        <v>0</v>
      </c>
      <c r="M152" s="240">
        <v>0</v>
      </c>
      <c r="N152" s="240">
        <v>0</v>
      </c>
      <c r="O152" s="240">
        <v>0</v>
      </c>
      <c r="P152" s="240">
        <v>0</v>
      </c>
      <c r="Q152" s="240">
        <v>0</v>
      </c>
      <c r="R152" s="240">
        <v>0</v>
      </c>
      <c r="S152" s="328">
        <f t="shared" si="76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77"/>
        <v>0</v>
      </c>
      <c r="AF152" s="241">
        <f t="shared" si="78"/>
        <v>0</v>
      </c>
      <c r="AG152" s="241">
        <f t="shared" si="79"/>
        <v>0</v>
      </c>
      <c r="AH152" s="241">
        <f t="shared" si="80"/>
        <v>0</v>
      </c>
      <c r="AI152" s="241">
        <f t="shared" si="81"/>
        <v>0</v>
      </c>
      <c r="AJ152" s="241">
        <f t="shared" si="82"/>
        <v>0</v>
      </c>
      <c r="AK152" s="241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76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77"/>
        <v>0</v>
      </c>
      <c r="AF153" s="241">
        <f t="shared" si="78"/>
        <v>0</v>
      </c>
      <c r="AG153" s="241">
        <f t="shared" si="79"/>
        <v>0</v>
      </c>
      <c r="AH153" s="241">
        <f t="shared" si="80"/>
        <v>0</v>
      </c>
      <c r="AI153" s="241">
        <f t="shared" si="81"/>
        <v>0</v>
      </c>
      <c r="AJ153" s="241">
        <f t="shared" si="82"/>
        <v>0</v>
      </c>
      <c r="AK153" s="241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40">
        <v>-24789.822649999998</v>
      </c>
      <c r="H154" s="240">
        <v>-31066.14746</v>
      </c>
      <c r="I154" s="240">
        <v>27218.162600000003</v>
      </c>
      <c r="J154" s="240">
        <v>-42610.102049999994</v>
      </c>
      <c r="K154" s="240">
        <v>23760.37254</v>
      </c>
      <c r="L154" s="240">
        <v>5516.6902699999991</v>
      </c>
      <c r="M154" s="240">
        <v>19476.531790000001</v>
      </c>
      <c r="N154" s="240">
        <v>-31551.815460000002</v>
      </c>
      <c r="O154" s="240">
        <v>26006.06813</v>
      </c>
      <c r="P154" s="240">
        <v>25968.709050000001</v>
      </c>
      <c r="Q154" s="240">
        <v>-51098.914389999998</v>
      </c>
      <c r="R154" s="240">
        <v>8835.9465799999998</v>
      </c>
      <c r="S154" s="328">
        <f t="shared" si="76"/>
        <v>-24789.822649999998</v>
      </c>
      <c r="T154" s="329">
        <f>SUM($G154:H154)</f>
        <v>-55855.970109999995</v>
      </c>
      <c r="U154" s="329">
        <f>SUM($G154:I154)</f>
        <v>-28637.807509999991</v>
      </c>
      <c r="V154" s="329">
        <f>SUM($G154:J154)</f>
        <v>-71247.909559999986</v>
      </c>
      <c r="W154" s="329">
        <f>SUM($G154:K154)</f>
        <v>-47487.537019999989</v>
      </c>
      <c r="X154" s="329">
        <f>SUM($G154:L154)</f>
        <v>-41970.84674999999</v>
      </c>
      <c r="Y154" s="329">
        <f>SUM($G154:M154)</f>
        <v>-22494.314959999989</v>
      </c>
      <c r="Z154" s="329">
        <f>SUM($G154:N154)</f>
        <v>-54046.130419999987</v>
      </c>
      <c r="AA154" s="329">
        <f>SUM($G154:O154)</f>
        <v>-28040.062289999987</v>
      </c>
      <c r="AB154" s="329">
        <f>SUM($G154:P154)</f>
        <v>-2071.3532399999858</v>
      </c>
      <c r="AC154" s="329">
        <f>SUM($G154:Q154)</f>
        <v>-53170.267629999988</v>
      </c>
      <c r="AD154" s="330">
        <f>SUM($G154:R154)</f>
        <v>-44334.321049999984</v>
      </c>
      <c r="AE154" s="241">
        <f t="shared" si="77"/>
        <v>-28637.807509999991</v>
      </c>
      <c r="AF154" s="241">
        <f t="shared" si="78"/>
        <v>-13333.039239999998</v>
      </c>
      <c r="AG154" s="241">
        <f t="shared" si="79"/>
        <v>13930.784460000003</v>
      </c>
      <c r="AH154" s="241">
        <f t="shared" si="80"/>
        <v>-16294.258759999997</v>
      </c>
      <c r="AI154" s="241">
        <f t="shared" si="81"/>
        <v>-41970.84674999999</v>
      </c>
      <c r="AJ154" s="241">
        <f t="shared" si="82"/>
        <v>-2363.4742999999944</v>
      </c>
      <c r="AK154" s="241">
        <f t="shared" si="83"/>
        <v>-44334.321049999984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76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77"/>
        <v>0</v>
      </c>
      <c r="AF155" s="241">
        <f t="shared" si="78"/>
        <v>0</v>
      </c>
      <c r="AG155" s="241">
        <f t="shared" si="79"/>
        <v>0</v>
      </c>
      <c r="AH155" s="241">
        <f t="shared" si="80"/>
        <v>0</v>
      </c>
      <c r="AI155" s="241">
        <f t="shared" si="81"/>
        <v>0</v>
      </c>
      <c r="AJ155" s="241">
        <f t="shared" si="82"/>
        <v>0</v>
      </c>
      <c r="AK155" s="241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76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77"/>
        <v>0</v>
      </c>
      <c r="AF156" s="241">
        <f t="shared" si="78"/>
        <v>0</v>
      </c>
      <c r="AG156" s="241">
        <f t="shared" si="79"/>
        <v>0</v>
      </c>
      <c r="AH156" s="241">
        <f t="shared" si="80"/>
        <v>0</v>
      </c>
      <c r="AI156" s="241">
        <f t="shared" si="81"/>
        <v>0</v>
      </c>
      <c r="AJ156" s="241">
        <f t="shared" si="82"/>
        <v>0</v>
      </c>
      <c r="AK156" s="241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76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77"/>
        <v>0</v>
      </c>
      <c r="AF157" s="241">
        <f t="shared" si="78"/>
        <v>0</v>
      </c>
      <c r="AG157" s="241">
        <f t="shared" si="79"/>
        <v>0</v>
      </c>
      <c r="AH157" s="241">
        <f t="shared" si="80"/>
        <v>0</v>
      </c>
      <c r="AI157" s="241">
        <f t="shared" si="81"/>
        <v>0</v>
      </c>
      <c r="AJ157" s="241">
        <f t="shared" si="82"/>
        <v>0</v>
      </c>
      <c r="AK157" s="241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76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77"/>
        <v>0</v>
      </c>
      <c r="AF158" s="241">
        <f t="shared" si="78"/>
        <v>0</v>
      </c>
      <c r="AG158" s="241">
        <f t="shared" si="79"/>
        <v>0</v>
      </c>
      <c r="AH158" s="241">
        <f t="shared" si="80"/>
        <v>0</v>
      </c>
      <c r="AI158" s="241">
        <f t="shared" si="81"/>
        <v>0</v>
      </c>
      <c r="AJ158" s="241">
        <f t="shared" si="82"/>
        <v>0</v>
      </c>
      <c r="AK158" s="241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76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77"/>
        <v>0</v>
      </c>
      <c r="AF159" s="241">
        <f t="shared" si="78"/>
        <v>0</v>
      </c>
      <c r="AG159" s="241">
        <f t="shared" si="79"/>
        <v>0</v>
      </c>
      <c r="AH159" s="241">
        <f t="shared" si="80"/>
        <v>0</v>
      </c>
      <c r="AI159" s="241">
        <f t="shared" si="81"/>
        <v>0</v>
      </c>
      <c r="AJ159" s="241">
        <f t="shared" si="82"/>
        <v>0</v>
      </c>
      <c r="AK159" s="241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76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77"/>
        <v>0</v>
      </c>
      <c r="AF160" s="241">
        <f t="shared" si="78"/>
        <v>0</v>
      </c>
      <c r="AG160" s="241">
        <f t="shared" si="79"/>
        <v>0</v>
      </c>
      <c r="AH160" s="241">
        <f t="shared" si="80"/>
        <v>0</v>
      </c>
      <c r="AI160" s="241">
        <f t="shared" si="81"/>
        <v>0</v>
      </c>
      <c r="AJ160" s="241">
        <f t="shared" si="82"/>
        <v>0</v>
      </c>
      <c r="AK160" s="241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76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77"/>
        <v>0</v>
      </c>
      <c r="AF161" s="241">
        <f t="shared" si="78"/>
        <v>0</v>
      </c>
      <c r="AG161" s="241">
        <f t="shared" si="79"/>
        <v>0</v>
      </c>
      <c r="AH161" s="241">
        <f t="shared" si="80"/>
        <v>0</v>
      </c>
      <c r="AI161" s="241">
        <f t="shared" si="81"/>
        <v>0</v>
      </c>
      <c r="AJ161" s="241">
        <f t="shared" si="82"/>
        <v>0</v>
      </c>
      <c r="AK161" s="241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76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77"/>
        <v>0</v>
      </c>
      <c r="AF162" s="241">
        <f t="shared" si="78"/>
        <v>0</v>
      </c>
      <c r="AG162" s="241">
        <f t="shared" si="79"/>
        <v>0</v>
      </c>
      <c r="AH162" s="241">
        <f t="shared" si="80"/>
        <v>0</v>
      </c>
      <c r="AI162" s="241">
        <f t="shared" si="81"/>
        <v>0</v>
      </c>
      <c r="AJ162" s="241">
        <f t="shared" si="82"/>
        <v>0</v>
      </c>
      <c r="AK162" s="241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76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77"/>
        <v>0</v>
      </c>
      <c r="AF163" s="241">
        <f t="shared" si="78"/>
        <v>0</v>
      </c>
      <c r="AG163" s="241">
        <f t="shared" si="79"/>
        <v>0</v>
      </c>
      <c r="AH163" s="241">
        <f t="shared" si="80"/>
        <v>0</v>
      </c>
      <c r="AI163" s="241">
        <f t="shared" si="81"/>
        <v>0</v>
      </c>
      <c r="AJ163" s="241">
        <f t="shared" si="82"/>
        <v>0</v>
      </c>
      <c r="AK163" s="241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76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77"/>
        <v>0</v>
      </c>
      <c r="AF164" s="241">
        <f t="shared" si="78"/>
        <v>0</v>
      </c>
      <c r="AG164" s="241">
        <f t="shared" si="79"/>
        <v>0</v>
      </c>
      <c r="AH164" s="241">
        <f t="shared" si="80"/>
        <v>0</v>
      </c>
      <c r="AI164" s="241">
        <f t="shared" si="81"/>
        <v>0</v>
      </c>
      <c r="AJ164" s="241">
        <f t="shared" si="82"/>
        <v>0</v>
      </c>
      <c r="AK164" s="241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328">
        <f t="shared" si="76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0</v>
      </c>
      <c r="AC165" s="329">
        <f>SUM($G165:Q165)</f>
        <v>0</v>
      </c>
      <c r="AD165" s="330">
        <f>SUM($G165:R165)</f>
        <v>0</v>
      </c>
      <c r="AE165" s="241">
        <f t="shared" si="77"/>
        <v>0</v>
      </c>
      <c r="AF165" s="241">
        <f t="shared" si="78"/>
        <v>0</v>
      </c>
      <c r="AG165" s="241">
        <f t="shared" si="79"/>
        <v>0</v>
      </c>
      <c r="AH165" s="241">
        <f t="shared" si="80"/>
        <v>0</v>
      </c>
      <c r="AI165" s="241">
        <f t="shared" si="81"/>
        <v>0</v>
      </c>
      <c r="AJ165" s="241">
        <f t="shared" si="82"/>
        <v>0</v>
      </c>
      <c r="AK165" s="241">
        <f t="shared" si="83"/>
        <v>0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76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77"/>
        <v>0</v>
      </c>
      <c r="AF166" s="241">
        <f t="shared" si="78"/>
        <v>0</v>
      </c>
      <c r="AG166" s="241">
        <f t="shared" si="79"/>
        <v>0</v>
      </c>
      <c r="AH166" s="241">
        <f t="shared" si="80"/>
        <v>0</v>
      </c>
      <c r="AI166" s="241">
        <f t="shared" si="81"/>
        <v>0</v>
      </c>
      <c r="AJ166" s="241">
        <f t="shared" si="82"/>
        <v>0</v>
      </c>
      <c r="AK166" s="241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76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77"/>
        <v>0</v>
      </c>
      <c r="AF167" s="241">
        <f t="shared" si="78"/>
        <v>0</v>
      </c>
      <c r="AG167" s="241">
        <f t="shared" si="79"/>
        <v>0</v>
      </c>
      <c r="AH167" s="241">
        <f t="shared" si="80"/>
        <v>0</v>
      </c>
      <c r="AI167" s="241">
        <f t="shared" si="81"/>
        <v>0</v>
      </c>
      <c r="AJ167" s="241">
        <f t="shared" si="82"/>
        <v>0</v>
      </c>
      <c r="AK167" s="241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>G168</f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>U168</f>
        <v>0</v>
      </c>
      <c r="AF168" s="241">
        <f>X168-AE168</f>
        <v>0</v>
      </c>
      <c r="AG168" s="241">
        <f>AA168-AF168-AE168</f>
        <v>0</v>
      </c>
      <c r="AH168" s="241">
        <f>AD168-AG168-AF168-AE168</f>
        <v>0</v>
      </c>
      <c r="AI168" s="241">
        <f>$AE168+$AF168</f>
        <v>0</v>
      </c>
      <c r="AJ168" s="241">
        <f>$AG168+$AH168</f>
        <v>0</v>
      </c>
      <c r="AK168" s="241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76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77"/>
        <v>0</v>
      </c>
      <c r="AF169" s="241">
        <f t="shared" si="78"/>
        <v>0</v>
      </c>
      <c r="AG169" s="241">
        <f t="shared" si="79"/>
        <v>0</v>
      </c>
      <c r="AH169" s="241">
        <f t="shared" si="80"/>
        <v>0</v>
      </c>
      <c r="AI169" s="241">
        <f t="shared" si="81"/>
        <v>0</v>
      </c>
      <c r="AJ169" s="241">
        <f t="shared" si="82"/>
        <v>0</v>
      </c>
      <c r="AK169" s="241">
        <f t="shared" si="83"/>
        <v>0</v>
      </c>
      <c r="AL169" s="173">
        <f t="shared" si="84"/>
        <v>0</v>
      </c>
    </row>
    <row r="170" spans="1:38" ht="24" hidden="1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76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77"/>
        <v>0</v>
      </c>
      <c r="AF170" s="241">
        <f t="shared" si="78"/>
        <v>0</v>
      </c>
      <c r="AG170" s="241">
        <f t="shared" si="79"/>
        <v>0</v>
      </c>
      <c r="AH170" s="241">
        <f t="shared" si="80"/>
        <v>0</v>
      </c>
      <c r="AI170" s="241">
        <f t="shared" si="81"/>
        <v>0</v>
      </c>
      <c r="AJ170" s="241">
        <f t="shared" si="82"/>
        <v>0</v>
      </c>
      <c r="AK170" s="241">
        <f t="shared" si="83"/>
        <v>0</v>
      </c>
      <c r="AL170" s="173">
        <f t="shared" si="84"/>
        <v>0</v>
      </c>
    </row>
    <row r="171" spans="1:38" ht="24" hidden="1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76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77"/>
        <v>0</v>
      </c>
      <c r="AF171" s="241">
        <f t="shared" si="78"/>
        <v>0</v>
      </c>
      <c r="AG171" s="241">
        <f t="shared" si="79"/>
        <v>0</v>
      </c>
      <c r="AH171" s="241">
        <f t="shared" si="80"/>
        <v>0</v>
      </c>
      <c r="AI171" s="241">
        <f t="shared" si="81"/>
        <v>0</v>
      </c>
      <c r="AJ171" s="241">
        <f t="shared" si="82"/>
        <v>0</v>
      </c>
      <c r="AK171" s="241">
        <f t="shared" si="83"/>
        <v>0</v>
      </c>
      <c r="AL171" s="173">
        <f t="shared" si="84"/>
        <v>0</v>
      </c>
    </row>
    <row r="172" spans="1:38" ht="24" hidden="1" customHeight="1" outlineLevel="1">
      <c r="A172" s="166" t="s">
        <v>257</v>
      </c>
      <c r="B172" s="444" t="s">
        <v>258</v>
      </c>
      <c r="C172" s="33"/>
      <c r="D172" s="34"/>
      <c r="E172" s="34"/>
      <c r="F172" s="34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76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77"/>
        <v>0</v>
      </c>
      <c r="AF172" s="241">
        <f t="shared" si="78"/>
        <v>0</v>
      </c>
      <c r="AG172" s="241">
        <f t="shared" si="79"/>
        <v>0</v>
      </c>
      <c r="AH172" s="241">
        <f t="shared" si="80"/>
        <v>0</v>
      </c>
      <c r="AI172" s="241">
        <f t="shared" si="81"/>
        <v>0</v>
      </c>
      <c r="AJ172" s="241">
        <f t="shared" si="82"/>
        <v>0</v>
      </c>
      <c r="AK172" s="241">
        <f t="shared" si="83"/>
        <v>0</v>
      </c>
      <c r="AL172" s="173">
        <f t="shared" si="84"/>
        <v>0</v>
      </c>
    </row>
    <row r="173" spans="1:38" ht="24" hidden="1" customHeight="1" outlineLevel="1">
      <c r="A173" s="166" t="s">
        <v>257</v>
      </c>
      <c r="B173" s="444" t="s">
        <v>259</v>
      </c>
      <c r="C173" s="33"/>
      <c r="D173" s="34"/>
      <c r="E173" s="34"/>
      <c r="F173" s="34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76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77"/>
        <v>0</v>
      </c>
      <c r="AF173" s="241">
        <f t="shared" si="78"/>
        <v>0</v>
      </c>
      <c r="AG173" s="241">
        <f t="shared" si="79"/>
        <v>0</v>
      </c>
      <c r="AH173" s="241">
        <f t="shared" si="80"/>
        <v>0</v>
      </c>
      <c r="AI173" s="241">
        <f t="shared" si="81"/>
        <v>0</v>
      </c>
      <c r="AJ173" s="241">
        <f t="shared" si="82"/>
        <v>0</v>
      </c>
      <c r="AK173" s="241">
        <f t="shared" si="83"/>
        <v>0</v>
      </c>
      <c r="AL173" s="173">
        <f t="shared" si="84"/>
        <v>0</v>
      </c>
    </row>
    <row r="174" spans="1:38" ht="24" hidden="1" customHeight="1" outlineLevel="1">
      <c r="A174" s="166" t="s">
        <v>257</v>
      </c>
      <c r="B174" s="444" t="s">
        <v>260</v>
      </c>
      <c r="C174" s="33"/>
      <c r="D174" s="34"/>
      <c r="E174" s="34"/>
      <c r="F174" s="34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76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77"/>
        <v>0</v>
      </c>
      <c r="AF174" s="241">
        <f t="shared" si="78"/>
        <v>0</v>
      </c>
      <c r="AG174" s="241">
        <f t="shared" si="79"/>
        <v>0</v>
      </c>
      <c r="AH174" s="241">
        <f t="shared" si="80"/>
        <v>0</v>
      </c>
      <c r="AI174" s="241">
        <f t="shared" si="81"/>
        <v>0</v>
      </c>
      <c r="AJ174" s="241">
        <f t="shared" si="82"/>
        <v>0</v>
      </c>
      <c r="AK174" s="241">
        <f t="shared" si="83"/>
        <v>0</v>
      </c>
      <c r="AL174" s="173">
        <f t="shared" si="84"/>
        <v>0</v>
      </c>
    </row>
    <row r="175" spans="1:38" ht="24" hidden="1" customHeight="1" outlineLevel="1">
      <c r="A175" s="166" t="s">
        <v>257</v>
      </c>
      <c r="B175" s="444" t="s">
        <v>261</v>
      </c>
      <c r="C175" s="33"/>
      <c r="D175" s="34"/>
      <c r="E175" s="34"/>
      <c r="F175" s="34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76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77"/>
        <v>0</v>
      </c>
      <c r="AF175" s="241">
        <f t="shared" si="78"/>
        <v>0</v>
      </c>
      <c r="AG175" s="241">
        <f t="shared" si="79"/>
        <v>0</v>
      </c>
      <c r="AH175" s="241">
        <f t="shared" si="80"/>
        <v>0</v>
      </c>
      <c r="AI175" s="241">
        <f t="shared" si="81"/>
        <v>0</v>
      </c>
      <c r="AJ175" s="241">
        <f t="shared" si="82"/>
        <v>0</v>
      </c>
      <c r="AK175" s="241">
        <f t="shared" si="83"/>
        <v>0</v>
      </c>
      <c r="AL175" s="173">
        <f t="shared" si="84"/>
        <v>0</v>
      </c>
    </row>
    <row r="176" spans="1:38" ht="24" hidden="1" customHeight="1" outlineLevel="1">
      <c r="A176" s="166" t="s">
        <v>257</v>
      </c>
      <c r="B176" s="444" t="s">
        <v>262</v>
      </c>
      <c r="C176" s="33"/>
      <c r="D176" s="34"/>
      <c r="E176" s="34"/>
      <c r="F176" s="34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76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77"/>
        <v>0</v>
      </c>
      <c r="AF176" s="241">
        <f t="shared" si="78"/>
        <v>0</v>
      </c>
      <c r="AG176" s="241">
        <f t="shared" si="79"/>
        <v>0</v>
      </c>
      <c r="AH176" s="241">
        <f t="shared" si="80"/>
        <v>0</v>
      </c>
      <c r="AI176" s="241">
        <f t="shared" si="81"/>
        <v>0</v>
      </c>
      <c r="AJ176" s="241">
        <f t="shared" si="82"/>
        <v>0</v>
      </c>
      <c r="AK176" s="241">
        <f t="shared" si="83"/>
        <v>0</v>
      </c>
      <c r="AL176" s="173">
        <f t="shared" si="84"/>
        <v>0</v>
      </c>
    </row>
    <row r="177" spans="1:38" ht="24" hidden="1" customHeight="1" outlineLevel="1">
      <c r="A177" s="166" t="s">
        <v>257</v>
      </c>
      <c r="B177" s="444" t="s">
        <v>263</v>
      </c>
      <c r="C177" s="33"/>
      <c r="D177" s="34"/>
      <c r="E177" s="34"/>
      <c r="F177" s="34"/>
      <c r="G177" s="240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328">
        <f t="shared" si="76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0</v>
      </c>
      <c r="Y177" s="329">
        <f>SUM($G177:M177)</f>
        <v>0</v>
      </c>
      <c r="Z177" s="329">
        <f>SUM($G177:N177)</f>
        <v>0</v>
      </c>
      <c r="AA177" s="329">
        <f>SUM($G177:O177)</f>
        <v>0</v>
      </c>
      <c r="AB177" s="329">
        <f>SUM($G177:P177)</f>
        <v>0</v>
      </c>
      <c r="AC177" s="329">
        <f>SUM($G177:Q177)</f>
        <v>0</v>
      </c>
      <c r="AD177" s="330">
        <f>SUM($G177:R177)</f>
        <v>0</v>
      </c>
      <c r="AE177" s="241">
        <f t="shared" si="77"/>
        <v>0</v>
      </c>
      <c r="AF177" s="241">
        <f t="shared" si="78"/>
        <v>0</v>
      </c>
      <c r="AG177" s="241">
        <f t="shared" si="79"/>
        <v>0</v>
      </c>
      <c r="AH177" s="241">
        <f t="shared" si="80"/>
        <v>0</v>
      </c>
      <c r="AI177" s="241">
        <f t="shared" si="81"/>
        <v>0</v>
      </c>
      <c r="AJ177" s="241">
        <f t="shared" si="82"/>
        <v>0</v>
      </c>
      <c r="AK177" s="241">
        <f t="shared" si="83"/>
        <v>0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76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77"/>
        <v>0</v>
      </c>
      <c r="AF178" s="241">
        <f t="shared" si="78"/>
        <v>0</v>
      </c>
      <c r="AG178" s="241">
        <f t="shared" si="79"/>
        <v>0</v>
      </c>
      <c r="AH178" s="241">
        <f t="shared" si="80"/>
        <v>0</v>
      </c>
      <c r="AI178" s="241">
        <f t="shared" si="81"/>
        <v>0</v>
      </c>
      <c r="AJ178" s="241">
        <f t="shared" si="82"/>
        <v>0</v>
      </c>
      <c r="AK178" s="241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76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77"/>
        <v>0</v>
      </c>
      <c r="AF179" s="241">
        <f t="shared" si="78"/>
        <v>0</v>
      </c>
      <c r="AG179" s="241">
        <f t="shared" si="79"/>
        <v>0</v>
      </c>
      <c r="AH179" s="241">
        <f t="shared" si="80"/>
        <v>0</v>
      </c>
      <c r="AI179" s="241">
        <f t="shared" si="81"/>
        <v>0</v>
      </c>
      <c r="AJ179" s="241">
        <f t="shared" si="82"/>
        <v>0</v>
      </c>
      <c r="AK179" s="241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76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77"/>
        <v>0</v>
      </c>
      <c r="AF180" s="241">
        <f t="shared" si="78"/>
        <v>0</v>
      </c>
      <c r="AG180" s="241">
        <f t="shared" si="79"/>
        <v>0</v>
      </c>
      <c r="AH180" s="241">
        <f t="shared" si="80"/>
        <v>0</v>
      </c>
      <c r="AI180" s="241">
        <f t="shared" si="81"/>
        <v>0</v>
      </c>
      <c r="AJ180" s="241">
        <f t="shared" si="82"/>
        <v>0</v>
      </c>
      <c r="AK180" s="241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62" si="94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62" si="95">U181</f>
        <v>0</v>
      </c>
      <c r="AF181" s="241">
        <f t="shared" ref="AF181:AF262" si="96">X181-AE181</f>
        <v>0</v>
      </c>
      <c r="AG181" s="241">
        <f t="shared" ref="AG181:AG262" si="97">AA181-AF181-AE181</f>
        <v>0</v>
      </c>
      <c r="AH181" s="241">
        <f t="shared" ref="AH181:AH262" si="98">AD181-AG181-AF181-AE181</f>
        <v>0</v>
      </c>
      <c r="AI181" s="241">
        <f t="shared" si="81"/>
        <v>0</v>
      </c>
      <c r="AJ181" s="241">
        <f t="shared" si="82"/>
        <v>0</v>
      </c>
      <c r="AK181" s="241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94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95"/>
        <v>0</v>
      </c>
      <c r="AF182" s="241">
        <f t="shared" si="96"/>
        <v>0</v>
      </c>
      <c r="AG182" s="241">
        <f t="shared" si="97"/>
        <v>0</v>
      </c>
      <c r="AH182" s="241">
        <f t="shared" si="98"/>
        <v>0</v>
      </c>
      <c r="AI182" s="241">
        <f t="shared" si="81"/>
        <v>0</v>
      </c>
      <c r="AJ182" s="241">
        <f t="shared" si="82"/>
        <v>0</v>
      </c>
      <c r="AK182" s="241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94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95"/>
        <v>0</v>
      </c>
      <c r="AF183" s="241">
        <f t="shared" si="96"/>
        <v>0</v>
      </c>
      <c r="AG183" s="241">
        <f t="shared" si="97"/>
        <v>0</v>
      </c>
      <c r="AH183" s="241">
        <f t="shared" si="98"/>
        <v>0</v>
      </c>
      <c r="AI183" s="241">
        <f t="shared" si="81"/>
        <v>0</v>
      </c>
      <c r="AJ183" s="241">
        <f t="shared" si="82"/>
        <v>0</v>
      </c>
      <c r="AK183" s="241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94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95"/>
        <v>0</v>
      </c>
      <c r="AF184" s="241">
        <f t="shared" si="96"/>
        <v>0</v>
      </c>
      <c r="AG184" s="241">
        <f t="shared" si="97"/>
        <v>0</v>
      </c>
      <c r="AH184" s="241">
        <f t="shared" si="98"/>
        <v>0</v>
      </c>
      <c r="AI184" s="241">
        <f t="shared" si="81"/>
        <v>0</v>
      </c>
      <c r="AJ184" s="241">
        <f t="shared" si="82"/>
        <v>0</v>
      </c>
      <c r="AK184" s="241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94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95"/>
        <v>0</v>
      </c>
      <c r="AF185" s="241">
        <f t="shared" si="96"/>
        <v>0</v>
      </c>
      <c r="AG185" s="241">
        <f t="shared" si="97"/>
        <v>0</v>
      </c>
      <c r="AH185" s="241">
        <f t="shared" si="98"/>
        <v>0</v>
      </c>
      <c r="AI185" s="241">
        <f t="shared" si="81"/>
        <v>0</v>
      </c>
      <c r="AJ185" s="241">
        <f t="shared" si="82"/>
        <v>0</v>
      </c>
      <c r="AK185" s="241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94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95"/>
        <v>0</v>
      </c>
      <c r="AF186" s="241">
        <f t="shared" si="96"/>
        <v>0</v>
      </c>
      <c r="AG186" s="241">
        <f t="shared" si="97"/>
        <v>0</v>
      </c>
      <c r="AH186" s="241">
        <f t="shared" si="98"/>
        <v>0</v>
      </c>
      <c r="AI186" s="241">
        <f t="shared" si="81"/>
        <v>0</v>
      </c>
      <c r="AJ186" s="241">
        <f t="shared" si="82"/>
        <v>0</v>
      </c>
      <c r="AK186" s="241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94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95"/>
        <v>0</v>
      </c>
      <c r="AF187" s="241">
        <f t="shared" si="96"/>
        <v>0</v>
      </c>
      <c r="AG187" s="241">
        <f t="shared" si="97"/>
        <v>0</v>
      </c>
      <c r="AH187" s="241">
        <f t="shared" si="98"/>
        <v>0</v>
      </c>
      <c r="AI187" s="241">
        <f t="shared" si="81"/>
        <v>0</v>
      </c>
      <c r="AJ187" s="241">
        <f t="shared" si="82"/>
        <v>0</v>
      </c>
      <c r="AK187" s="241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94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95"/>
        <v>0</v>
      </c>
      <c r="AF188" s="241">
        <f t="shared" si="96"/>
        <v>0</v>
      </c>
      <c r="AG188" s="241">
        <f t="shared" si="97"/>
        <v>0</v>
      </c>
      <c r="AH188" s="241">
        <f t="shared" si="98"/>
        <v>0</v>
      </c>
      <c r="AI188" s="241">
        <f t="shared" si="81"/>
        <v>0</v>
      </c>
      <c r="AJ188" s="241">
        <f t="shared" si="82"/>
        <v>0</v>
      </c>
      <c r="AK188" s="241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94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95"/>
        <v>0</v>
      </c>
      <c r="AF189" s="241">
        <f t="shared" si="96"/>
        <v>0</v>
      </c>
      <c r="AG189" s="241">
        <f t="shared" si="97"/>
        <v>0</v>
      </c>
      <c r="AH189" s="241">
        <f t="shared" si="98"/>
        <v>0</v>
      </c>
      <c r="AI189" s="241">
        <f t="shared" si="81"/>
        <v>0</v>
      </c>
      <c r="AJ189" s="241">
        <f t="shared" si="82"/>
        <v>0</v>
      </c>
      <c r="AK189" s="241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94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95"/>
        <v>0</v>
      </c>
      <c r="AF190" s="241">
        <f t="shared" si="96"/>
        <v>0</v>
      </c>
      <c r="AG190" s="241">
        <f t="shared" si="97"/>
        <v>0</v>
      </c>
      <c r="AH190" s="241">
        <f t="shared" si="98"/>
        <v>0</v>
      </c>
      <c r="AI190" s="241">
        <f t="shared" si="81"/>
        <v>0</v>
      </c>
      <c r="AJ190" s="241">
        <f t="shared" si="82"/>
        <v>0</v>
      </c>
      <c r="AK190" s="241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94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95"/>
        <v>0</v>
      </c>
      <c r="AF191" s="241">
        <f t="shared" si="96"/>
        <v>0</v>
      </c>
      <c r="AG191" s="241">
        <f t="shared" si="97"/>
        <v>0</v>
      </c>
      <c r="AH191" s="241">
        <f t="shared" si="98"/>
        <v>0</v>
      </c>
      <c r="AI191" s="241">
        <f t="shared" si="81"/>
        <v>0</v>
      </c>
      <c r="AJ191" s="241">
        <f t="shared" si="82"/>
        <v>0</v>
      </c>
      <c r="AK191" s="241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94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95"/>
        <v>0</v>
      </c>
      <c r="AF192" s="241">
        <f t="shared" si="96"/>
        <v>0</v>
      </c>
      <c r="AG192" s="241">
        <f t="shared" si="97"/>
        <v>0</v>
      </c>
      <c r="AH192" s="241">
        <f t="shared" si="98"/>
        <v>0</v>
      </c>
      <c r="AI192" s="241">
        <f t="shared" si="81"/>
        <v>0</v>
      </c>
      <c r="AJ192" s="241">
        <f t="shared" si="82"/>
        <v>0</v>
      </c>
      <c r="AK192" s="241">
        <f t="shared" si="83"/>
        <v>0</v>
      </c>
      <c r="AL192" s="173">
        <f t="shared" ref="AL192:AL266" si="99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94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95"/>
        <v>0</v>
      </c>
      <c r="AF193" s="241">
        <f t="shared" si="96"/>
        <v>0</v>
      </c>
      <c r="AG193" s="241">
        <f t="shared" si="97"/>
        <v>0</v>
      </c>
      <c r="AH193" s="241">
        <f t="shared" si="98"/>
        <v>0</v>
      </c>
      <c r="AI193" s="241">
        <f t="shared" si="81"/>
        <v>0</v>
      </c>
      <c r="AJ193" s="241">
        <f t="shared" si="82"/>
        <v>0</v>
      </c>
      <c r="AK193" s="241">
        <f t="shared" si="83"/>
        <v>0</v>
      </c>
      <c r="AL193" s="173">
        <f t="shared" si="99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94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95"/>
        <v>0</v>
      </c>
      <c r="AF194" s="241">
        <f t="shared" si="96"/>
        <v>0</v>
      </c>
      <c r="AG194" s="241">
        <f t="shared" si="97"/>
        <v>0</v>
      </c>
      <c r="AH194" s="241">
        <f t="shared" si="98"/>
        <v>0</v>
      </c>
      <c r="AI194" s="241">
        <f t="shared" si="81"/>
        <v>0</v>
      </c>
      <c r="AJ194" s="241">
        <f t="shared" si="82"/>
        <v>0</v>
      </c>
      <c r="AK194" s="241">
        <f t="shared" si="83"/>
        <v>0</v>
      </c>
      <c r="AL194" s="173">
        <f t="shared" si="99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94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95"/>
        <v>0</v>
      </c>
      <c r="AF195" s="241">
        <f t="shared" si="96"/>
        <v>0</v>
      </c>
      <c r="AG195" s="241">
        <f t="shared" si="97"/>
        <v>0</v>
      </c>
      <c r="AH195" s="241">
        <f t="shared" si="98"/>
        <v>0</v>
      </c>
      <c r="AI195" s="241">
        <f t="shared" si="81"/>
        <v>0</v>
      </c>
      <c r="AJ195" s="241">
        <f t="shared" si="82"/>
        <v>0</v>
      </c>
      <c r="AK195" s="241">
        <f t="shared" si="83"/>
        <v>0</v>
      </c>
      <c r="AL195" s="173">
        <f t="shared" si="99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94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95"/>
        <v>0</v>
      </c>
      <c r="AF196" s="241">
        <f t="shared" si="96"/>
        <v>0</v>
      </c>
      <c r="AG196" s="241">
        <f t="shared" si="97"/>
        <v>0</v>
      </c>
      <c r="AH196" s="241">
        <f t="shared" si="98"/>
        <v>0</v>
      </c>
      <c r="AI196" s="241">
        <f t="shared" si="81"/>
        <v>0</v>
      </c>
      <c r="AJ196" s="241">
        <f t="shared" si="82"/>
        <v>0</v>
      </c>
      <c r="AK196" s="241">
        <f t="shared" si="83"/>
        <v>0</v>
      </c>
      <c r="AL196" s="173">
        <f t="shared" si="99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94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95"/>
        <v>0</v>
      </c>
      <c r="AF197" s="241">
        <f t="shared" si="96"/>
        <v>0</v>
      </c>
      <c r="AG197" s="241">
        <f t="shared" si="97"/>
        <v>0</v>
      </c>
      <c r="AH197" s="241">
        <f t="shared" si="98"/>
        <v>0</v>
      </c>
      <c r="AI197" s="241">
        <f t="shared" si="81"/>
        <v>0</v>
      </c>
      <c r="AJ197" s="241">
        <f t="shared" si="82"/>
        <v>0</v>
      </c>
      <c r="AK197" s="241">
        <f t="shared" si="83"/>
        <v>0</v>
      </c>
      <c r="AL197" s="173">
        <f t="shared" si="99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94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95"/>
        <v>0</v>
      </c>
      <c r="AF198" s="241">
        <f t="shared" si="96"/>
        <v>0</v>
      </c>
      <c r="AG198" s="241">
        <f t="shared" si="97"/>
        <v>0</v>
      </c>
      <c r="AH198" s="241">
        <f t="shared" si="98"/>
        <v>0</v>
      </c>
      <c r="AI198" s="241">
        <f t="shared" si="81"/>
        <v>0</v>
      </c>
      <c r="AJ198" s="241">
        <f t="shared" si="82"/>
        <v>0</v>
      </c>
      <c r="AK198" s="241">
        <f t="shared" si="83"/>
        <v>0</v>
      </c>
      <c r="AL198" s="173">
        <f t="shared" si="99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94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95"/>
        <v>0</v>
      </c>
      <c r="AF199" s="241">
        <f t="shared" si="96"/>
        <v>0</v>
      </c>
      <c r="AG199" s="241">
        <f t="shared" si="97"/>
        <v>0</v>
      </c>
      <c r="AH199" s="241">
        <f t="shared" si="98"/>
        <v>0</v>
      </c>
      <c r="AI199" s="241">
        <f t="shared" si="81"/>
        <v>0</v>
      </c>
      <c r="AJ199" s="241">
        <f t="shared" si="82"/>
        <v>0</v>
      </c>
      <c r="AK199" s="241">
        <f t="shared" si="83"/>
        <v>0</v>
      </c>
      <c r="AL199" s="173">
        <f t="shared" si="99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94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95"/>
        <v>0</v>
      </c>
      <c r="AF200" s="241">
        <f t="shared" si="96"/>
        <v>0</v>
      </c>
      <c r="AG200" s="241">
        <f t="shared" si="97"/>
        <v>0</v>
      </c>
      <c r="AH200" s="241">
        <f t="shared" si="98"/>
        <v>0</v>
      </c>
      <c r="AI200" s="241">
        <f t="shared" si="81"/>
        <v>0</v>
      </c>
      <c r="AJ200" s="241">
        <f t="shared" si="82"/>
        <v>0</v>
      </c>
      <c r="AK200" s="241">
        <f t="shared" si="83"/>
        <v>0</v>
      </c>
      <c r="AL200" s="173">
        <f t="shared" si="99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94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95"/>
        <v>0</v>
      </c>
      <c r="AF201" s="241">
        <f t="shared" si="96"/>
        <v>0</v>
      </c>
      <c r="AG201" s="241">
        <f t="shared" si="97"/>
        <v>0</v>
      </c>
      <c r="AH201" s="241">
        <f t="shared" si="98"/>
        <v>0</v>
      </c>
      <c r="AI201" s="241">
        <f t="shared" si="81"/>
        <v>0</v>
      </c>
      <c r="AJ201" s="241">
        <f t="shared" si="82"/>
        <v>0</v>
      </c>
      <c r="AK201" s="241">
        <f t="shared" si="83"/>
        <v>0</v>
      </c>
      <c r="AL201" s="173">
        <f t="shared" si="99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94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95"/>
        <v>0</v>
      </c>
      <c r="AF202" s="241">
        <f t="shared" si="96"/>
        <v>0</v>
      </c>
      <c r="AG202" s="241">
        <f t="shared" si="97"/>
        <v>0</v>
      </c>
      <c r="AH202" s="241">
        <f t="shared" si="98"/>
        <v>0</v>
      </c>
      <c r="AI202" s="241">
        <f t="shared" si="81"/>
        <v>0</v>
      </c>
      <c r="AJ202" s="241">
        <f t="shared" si="82"/>
        <v>0</v>
      </c>
      <c r="AK202" s="241">
        <f t="shared" si="83"/>
        <v>0</v>
      </c>
      <c r="AL202" s="173">
        <f t="shared" si="99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94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95"/>
        <v>0</v>
      </c>
      <c r="AF203" s="241">
        <f t="shared" si="96"/>
        <v>0</v>
      </c>
      <c r="AG203" s="241">
        <f t="shared" si="97"/>
        <v>0</v>
      </c>
      <c r="AH203" s="241">
        <f t="shared" si="98"/>
        <v>0</v>
      </c>
      <c r="AI203" s="241">
        <f t="shared" si="81"/>
        <v>0</v>
      </c>
      <c r="AJ203" s="241">
        <f t="shared" si="82"/>
        <v>0</v>
      </c>
      <c r="AK203" s="241">
        <f t="shared" si="83"/>
        <v>0</v>
      </c>
      <c r="AL203" s="173">
        <f t="shared" si="99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/>
      <c r="T204" s="329"/>
      <c r="U204" s="329"/>
      <c r="V204" s="329"/>
      <c r="W204" s="329"/>
      <c r="X204" s="329"/>
      <c r="Y204" s="329"/>
      <c r="Z204" s="329"/>
      <c r="AA204" s="329"/>
      <c r="AB204" s="329"/>
      <c r="AC204" s="329"/>
      <c r="AD204" s="330"/>
      <c r="AE204" s="241"/>
      <c r="AF204" s="241"/>
      <c r="AG204" s="241"/>
      <c r="AH204" s="241"/>
      <c r="AI204" s="241"/>
      <c r="AJ204" s="241"/>
      <c r="AK204" s="241"/>
      <c r="AL204" s="173"/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30"/>
      <c r="AE205" s="241"/>
      <c r="AF205" s="241"/>
      <c r="AG205" s="241"/>
      <c r="AH205" s="241"/>
      <c r="AI205" s="241"/>
      <c r="AJ205" s="241"/>
      <c r="AK205" s="241"/>
      <c r="AL205" s="173"/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>
        <f t="shared" si="94"/>
        <v>0</v>
      </c>
      <c r="T211" s="329">
        <f>SUM($G211:H211)</f>
        <v>0</v>
      </c>
      <c r="U211" s="329">
        <f>SUM($G211:I211)</f>
        <v>0</v>
      </c>
      <c r="V211" s="329">
        <f>SUM($G211:J211)</f>
        <v>0</v>
      </c>
      <c r="W211" s="329">
        <f>SUM($G211:K211)</f>
        <v>0</v>
      </c>
      <c r="X211" s="329">
        <f>SUM($G211:L211)</f>
        <v>0</v>
      </c>
      <c r="Y211" s="329">
        <f>SUM($G211:M211)</f>
        <v>0</v>
      </c>
      <c r="Z211" s="329">
        <f>SUM($G211:N211)</f>
        <v>0</v>
      </c>
      <c r="AA211" s="329">
        <f>SUM($G211:O211)</f>
        <v>0</v>
      </c>
      <c r="AB211" s="329">
        <f>SUM($G211:P211)</f>
        <v>0</v>
      </c>
      <c r="AC211" s="329">
        <f>SUM($G211:Q211)</f>
        <v>0</v>
      </c>
      <c r="AD211" s="330">
        <f>SUM($G211:R211)</f>
        <v>0</v>
      </c>
      <c r="AE211" s="241">
        <f t="shared" si="95"/>
        <v>0</v>
      </c>
      <c r="AF211" s="241">
        <f t="shared" si="96"/>
        <v>0</v>
      </c>
      <c r="AG211" s="241">
        <f t="shared" si="97"/>
        <v>0</v>
      </c>
      <c r="AH211" s="241">
        <f t="shared" si="98"/>
        <v>0</v>
      </c>
      <c r="AI211" s="241">
        <f t="shared" si="81"/>
        <v>0</v>
      </c>
      <c r="AJ211" s="241">
        <f t="shared" si="82"/>
        <v>0</v>
      </c>
      <c r="AK211" s="241">
        <f t="shared" si="83"/>
        <v>0</v>
      </c>
      <c r="AL211" s="173">
        <f t="shared" si="99"/>
        <v>0</v>
      </c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>
        <f t="shared" si="94"/>
        <v>0</v>
      </c>
      <c r="T212" s="329">
        <f>SUM($G212:H212)</f>
        <v>0</v>
      </c>
      <c r="U212" s="329">
        <f>SUM($G212:I212)</f>
        <v>0</v>
      </c>
      <c r="V212" s="329">
        <f>SUM($G212:J212)</f>
        <v>0</v>
      </c>
      <c r="W212" s="329">
        <f>SUM($G212:K212)</f>
        <v>0</v>
      </c>
      <c r="X212" s="329">
        <f>SUM($G212:L212)</f>
        <v>0</v>
      </c>
      <c r="Y212" s="329">
        <f>SUM($G212:M212)</f>
        <v>0</v>
      </c>
      <c r="Z212" s="329">
        <f>SUM($G212:N212)</f>
        <v>0</v>
      </c>
      <c r="AA212" s="329">
        <f>SUM($G212:O212)</f>
        <v>0</v>
      </c>
      <c r="AB212" s="329">
        <f>SUM($G212:P212)</f>
        <v>0</v>
      </c>
      <c r="AC212" s="329">
        <f>SUM($G212:Q212)</f>
        <v>0</v>
      </c>
      <c r="AD212" s="330">
        <f>SUM($G212:R212)</f>
        <v>0</v>
      </c>
      <c r="AE212" s="241">
        <f t="shared" si="95"/>
        <v>0</v>
      </c>
      <c r="AF212" s="241">
        <f t="shared" si="96"/>
        <v>0</v>
      </c>
      <c r="AG212" s="241">
        <f t="shared" si="97"/>
        <v>0</v>
      </c>
      <c r="AH212" s="241">
        <f t="shared" si="98"/>
        <v>0</v>
      </c>
      <c r="AI212" s="241">
        <f t="shared" si="81"/>
        <v>0</v>
      </c>
      <c r="AJ212" s="241">
        <f t="shared" si="82"/>
        <v>0</v>
      </c>
      <c r="AK212" s="241">
        <f t="shared" si="83"/>
        <v>0</v>
      </c>
      <c r="AL212" s="173">
        <f t="shared" si="99"/>
        <v>0</v>
      </c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94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95"/>
        <v>0</v>
      </c>
      <c r="AF213" s="241">
        <f t="shared" si="96"/>
        <v>0</v>
      </c>
      <c r="AG213" s="241">
        <f t="shared" si="97"/>
        <v>0</v>
      </c>
      <c r="AH213" s="241">
        <f t="shared" si="98"/>
        <v>0</v>
      </c>
      <c r="AI213" s="241">
        <f t="shared" si="81"/>
        <v>0</v>
      </c>
      <c r="AJ213" s="241">
        <f t="shared" si="82"/>
        <v>0</v>
      </c>
      <c r="AK213" s="241">
        <f t="shared" si="83"/>
        <v>0</v>
      </c>
      <c r="AL213" s="173">
        <f t="shared" si="99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94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95"/>
        <v>0</v>
      </c>
      <c r="AF214" s="241">
        <f t="shared" si="96"/>
        <v>0</v>
      </c>
      <c r="AG214" s="241">
        <f t="shared" si="97"/>
        <v>0</v>
      </c>
      <c r="AH214" s="241">
        <f t="shared" si="98"/>
        <v>0</v>
      </c>
      <c r="AI214" s="241">
        <f t="shared" si="81"/>
        <v>0</v>
      </c>
      <c r="AJ214" s="241">
        <f t="shared" si="82"/>
        <v>0</v>
      </c>
      <c r="AK214" s="241">
        <f t="shared" si="83"/>
        <v>0</v>
      </c>
      <c r="AL214" s="173">
        <f t="shared" si="99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94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95"/>
        <v>0</v>
      </c>
      <c r="AF215" s="241">
        <f t="shared" si="96"/>
        <v>0</v>
      </c>
      <c r="AG215" s="241">
        <f t="shared" si="97"/>
        <v>0</v>
      </c>
      <c r="AH215" s="241">
        <f t="shared" si="98"/>
        <v>0</v>
      </c>
      <c r="AI215" s="241">
        <f t="shared" si="81"/>
        <v>0</v>
      </c>
      <c r="AJ215" s="241">
        <f t="shared" si="82"/>
        <v>0</v>
      </c>
      <c r="AK215" s="241">
        <f t="shared" si="83"/>
        <v>0</v>
      </c>
      <c r="AL215" s="173">
        <f t="shared" si="99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40">
        <f>G35-SUM(G137:G215)</f>
        <v>0</v>
      </c>
      <c r="H216" s="240">
        <f t="shared" ref="H216:R216" si="100">H35-SUM(H137:H215)</f>
        <v>0</v>
      </c>
      <c r="I216" s="240">
        <f t="shared" si="100"/>
        <v>0</v>
      </c>
      <c r="J216" s="240">
        <f t="shared" si="100"/>
        <v>0</v>
      </c>
      <c r="K216" s="240">
        <f t="shared" si="100"/>
        <v>0</v>
      </c>
      <c r="L216" s="240">
        <f t="shared" si="100"/>
        <v>0</v>
      </c>
      <c r="M216" s="240">
        <f t="shared" si="100"/>
        <v>0</v>
      </c>
      <c r="N216" s="240">
        <f t="shared" si="100"/>
        <v>0</v>
      </c>
      <c r="O216" s="240">
        <f t="shared" si="100"/>
        <v>0</v>
      </c>
      <c r="P216" s="240">
        <f t="shared" si="100"/>
        <v>0</v>
      </c>
      <c r="Q216" s="240">
        <f t="shared" si="100"/>
        <v>0</v>
      </c>
      <c r="R216" s="240">
        <f t="shared" si="100"/>
        <v>-6876.0505899999998</v>
      </c>
      <c r="S216" s="328">
        <f t="shared" si="94"/>
        <v>0</v>
      </c>
      <c r="T216" s="329">
        <f>SUM($G216:H216)</f>
        <v>0</v>
      </c>
      <c r="U216" s="329">
        <f>SUM($G216:I216)</f>
        <v>0</v>
      </c>
      <c r="V216" s="329">
        <f>SUM($G216:J216)</f>
        <v>0</v>
      </c>
      <c r="W216" s="329">
        <f>SUM($G216:K216)</f>
        <v>0</v>
      </c>
      <c r="X216" s="329">
        <f>SUM($G216:L216)</f>
        <v>0</v>
      </c>
      <c r="Y216" s="329">
        <f>SUM($G216:M216)</f>
        <v>0</v>
      </c>
      <c r="Z216" s="329">
        <f>SUM($G216:N216)</f>
        <v>0</v>
      </c>
      <c r="AA216" s="329">
        <f>SUM($G216:O216)</f>
        <v>0</v>
      </c>
      <c r="AB216" s="329">
        <f>SUM($G216:P216)</f>
        <v>0</v>
      </c>
      <c r="AC216" s="329">
        <f>SUM($G216:Q216)</f>
        <v>0</v>
      </c>
      <c r="AD216" s="330">
        <f>SUM($G216:R216)</f>
        <v>-6876.0505899999998</v>
      </c>
      <c r="AE216" s="241">
        <f t="shared" si="95"/>
        <v>0</v>
      </c>
      <c r="AF216" s="241">
        <f t="shared" si="96"/>
        <v>0</v>
      </c>
      <c r="AG216" s="241">
        <f t="shared" si="97"/>
        <v>0</v>
      </c>
      <c r="AH216" s="241">
        <f t="shared" si="98"/>
        <v>-6876.0505899999998</v>
      </c>
      <c r="AI216" s="241">
        <f t="shared" si="81"/>
        <v>0</v>
      </c>
      <c r="AJ216" s="241">
        <f t="shared" si="82"/>
        <v>-6876.0505899999998</v>
      </c>
      <c r="AK216" s="241">
        <f t="shared" si="83"/>
        <v>-6876.0505899999998</v>
      </c>
      <c r="AL216" s="173">
        <f t="shared" si="99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7">
        <f t="shared" ref="G217:R217" si="101">SUM(G137:G216)</f>
        <v>-15559.385640000002</v>
      </c>
      <c r="H217" s="333">
        <f t="shared" si="101"/>
        <v>-18777.872190000002</v>
      </c>
      <c r="I217" s="333">
        <f t="shared" si="101"/>
        <v>24705.68201</v>
      </c>
      <c r="J217" s="333">
        <f t="shared" si="101"/>
        <v>-31542.594250000002</v>
      </c>
      <c r="K217" s="333">
        <f t="shared" si="101"/>
        <v>22138.561780000004</v>
      </c>
      <c r="L217" s="333">
        <f t="shared" si="101"/>
        <v>7418.287862000001</v>
      </c>
      <c r="M217" s="333">
        <f t="shared" si="101"/>
        <v>18003.926832000001</v>
      </c>
      <c r="N217" s="333">
        <f t="shared" si="101"/>
        <v>-22769.364214000001</v>
      </c>
      <c r="O217" s="333">
        <f t="shared" si="101"/>
        <v>24183.015503999999</v>
      </c>
      <c r="P217" s="333">
        <f t="shared" si="101"/>
        <v>24515.025895999999</v>
      </c>
      <c r="Q217" s="333">
        <f t="shared" si="101"/>
        <v>-39365.636510000011</v>
      </c>
      <c r="R217" s="333">
        <f t="shared" si="101"/>
        <v>5157.7926999999991</v>
      </c>
      <c r="S217" s="334">
        <f t="shared" si="94"/>
        <v>-15559.385640000002</v>
      </c>
      <c r="T217" s="335">
        <f>SUM($G217:H217)</f>
        <v>-34337.257830000002</v>
      </c>
      <c r="U217" s="335">
        <f>SUM($G217:I217)</f>
        <v>-9631.5758200000018</v>
      </c>
      <c r="V217" s="335">
        <f>SUM($G217:J217)</f>
        <v>-41174.170070000007</v>
      </c>
      <c r="W217" s="335">
        <f>SUM($G217:K217)</f>
        <v>-19035.608290000004</v>
      </c>
      <c r="X217" s="335">
        <f>SUM($G217:L217)</f>
        <v>-11617.320428000003</v>
      </c>
      <c r="Y217" s="335">
        <f>SUM($G217:M217)</f>
        <v>6386.6064039999983</v>
      </c>
      <c r="Z217" s="335">
        <f>SUM($G217:N217)</f>
        <v>-16382.757810000003</v>
      </c>
      <c r="AA217" s="335">
        <f>SUM($G217:O217)</f>
        <v>7800.2576939999963</v>
      </c>
      <c r="AB217" s="335">
        <f>SUM($G217:P217)</f>
        <v>32315.283589999995</v>
      </c>
      <c r="AC217" s="335">
        <f>SUM($G217:Q217)</f>
        <v>-7050.3529200000157</v>
      </c>
      <c r="AD217" s="336">
        <f>SUM($G217:R217)</f>
        <v>-1892.5602200000167</v>
      </c>
      <c r="AE217" s="260">
        <f t="shared" si="95"/>
        <v>-9631.5758200000018</v>
      </c>
      <c r="AF217" s="260">
        <f t="shared" si="96"/>
        <v>-1985.7446080000009</v>
      </c>
      <c r="AG217" s="260">
        <f t="shared" si="97"/>
        <v>19417.578121999999</v>
      </c>
      <c r="AH217" s="260">
        <f t="shared" si="98"/>
        <v>-9692.8179140000138</v>
      </c>
      <c r="AI217" s="260">
        <f t="shared" si="81"/>
        <v>-11617.320428000003</v>
      </c>
      <c r="AJ217" s="260">
        <f t="shared" si="82"/>
        <v>9724.7602079999851</v>
      </c>
      <c r="AK217" s="260">
        <f t="shared" si="83"/>
        <v>-1892.5602200000176</v>
      </c>
      <c r="AL217" s="173">
        <f t="shared" si="99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94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95"/>
        <v>0</v>
      </c>
      <c r="AF218" s="241">
        <f t="shared" si="96"/>
        <v>0</v>
      </c>
      <c r="AG218" s="241">
        <f t="shared" si="97"/>
        <v>0</v>
      </c>
      <c r="AH218" s="241">
        <f t="shared" si="98"/>
        <v>0</v>
      </c>
      <c r="AI218" s="241">
        <f t="shared" si="81"/>
        <v>0</v>
      </c>
      <c r="AJ218" s="241">
        <f t="shared" si="82"/>
        <v>0</v>
      </c>
      <c r="AK218" s="241">
        <f t="shared" si="83"/>
        <v>0</v>
      </c>
      <c r="AL218" s="173">
        <f t="shared" si="99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40">
        <f>G150</f>
        <v>0</v>
      </c>
      <c r="H219" s="240">
        <f t="shared" ref="H219:R219" si="102">H150</f>
        <v>0</v>
      </c>
      <c r="I219" s="240">
        <f t="shared" si="102"/>
        <v>0</v>
      </c>
      <c r="J219" s="240">
        <f t="shared" si="102"/>
        <v>0</v>
      </c>
      <c r="K219" s="240">
        <f t="shared" si="102"/>
        <v>0</v>
      </c>
      <c r="L219" s="240">
        <f t="shared" si="102"/>
        <v>0</v>
      </c>
      <c r="M219" s="240">
        <f t="shared" si="102"/>
        <v>0</v>
      </c>
      <c r="N219" s="240">
        <f t="shared" si="102"/>
        <v>0</v>
      </c>
      <c r="O219" s="240">
        <f t="shared" si="102"/>
        <v>0</v>
      </c>
      <c r="P219" s="240">
        <f t="shared" si="102"/>
        <v>0</v>
      </c>
      <c r="Q219" s="240">
        <f t="shared" si="102"/>
        <v>0</v>
      </c>
      <c r="R219" s="240">
        <f t="shared" si="102"/>
        <v>0</v>
      </c>
      <c r="S219" s="328">
        <f>G219</f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>U219</f>
        <v>0</v>
      </c>
      <c r="AF219" s="241">
        <f>X219-AE219</f>
        <v>0</v>
      </c>
      <c r="AG219" s="241">
        <f>AA219-AF219-AE219</f>
        <v>0</v>
      </c>
      <c r="AH219" s="241">
        <f>AD219-AG219-AF219-AE219</f>
        <v>0</v>
      </c>
      <c r="AI219" s="241">
        <f>$AE219+$AF219</f>
        <v>0</v>
      </c>
      <c r="AJ219" s="241">
        <f>$AG219+$AH219</f>
        <v>0</v>
      </c>
      <c r="AK219" s="241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40">
        <f>G151*(1-$R$1)</f>
        <v>0</v>
      </c>
      <c r="H220" s="240">
        <f t="shared" ref="H220:R220" si="103">H151*(1-$R$1)</f>
        <v>0</v>
      </c>
      <c r="I220" s="240">
        <f t="shared" si="103"/>
        <v>0</v>
      </c>
      <c r="J220" s="240">
        <f t="shared" si="103"/>
        <v>0</v>
      </c>
      <c r="K220" s="240">
        <f t="shared" si="103"/>
        <v>0</v>
      </c>
      <c r="L220" s="240">
        <f t="shared" si="103"/>
        <v>0</v>
      </c>
      <c r="M220" s="240">
        <f t="shared" si="103"/>
        <v>0</v>
      </c>
      <c r="N220" s="240">
        <f t="shared" si="103"/>
        <v>0</v>
      </c>
      <c r="O220" s="240">
        <f t="shared" si="103"/>
        <v>0</v>
      </c>
      <c r="P220" s="240">
        <f t="shared" si="103"/>
        <v>0</v>
      </c>
      <c r="Q220" s="240">
        <f t="shared" si="103"/>
        <v>0</v>
      </c>
      <c r="R220" s="240">
        <f t="shared" si="103"/>
        <v>0</v>
      </c>
      <c r="S220" s="328">
        <f>G220</f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>U220</f>
        <v>0</v>
      </c>
      <c r="AF220" s="241">
        <f>X220-AE220</f>
        <v>0</v>
      </c>
      <c r="AG220" s="241">
        <f>AA220-AF220-AE220</f>
        <v>0</v>
      </c>
      <c r="AH220" s="241">
        <f>AD220-AG220-AF220-AE220</f>
        <v>0</v>
      </c>
      <c r="AI220" s="241">
        <f>$AE220+$AF220</f>
        <v>0</v>
      </c>
      <c r="AJ220" s="241">
        <f>$AG220+$AH220</f>
        <v>0</v>
      </c>
      <c r="AK220" s="241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40">
        <f>G153*(1-$R$1)</f>
        <v>0</v>
      </c>
      <c r="H221" s="240">
        <f t="shared" ref="H221:R221" si="104">H153*(1-$R$1)</f>
        <v>0</v>
      </c>
      <c r="I221" s="240">
        <f t="shared" si="104"/>
        <v>0</v>
      </c>
      <c r="J221" s="240">
        <f t="shared" si="104"/>
        <v>0</v>
      </c>
      <c r="K221" s="240">
        <f t="shared" si="104"/>
        <v>0</v>
      </c>
      <c r="L221" s="240">
        <f t="shared" si="104"/>
        <v>0</v>
      </c>
      <c r="M221" s="240">
        <f t="shared" si="104"/>
        <v>0</v>
      </c>
      <c r="N221" s="240">
        <f t="shared" si="104"/>
        <v>0</v>
      </c>
      <c r="O221" s="240">
        <f t="shared" si="104"/>
        <v>0</v>
      </c>
      <c r="P221" s="240">
        <f t="shared" si="104"/>
        <v>0</v>
      </c>
      <c r="Q221" s="240">
        <f t="shared" si="104"/>
        <v>0</v>
      </c>
      <c r="R221" s="240">
        <f t="shared" si="104"/>
        <v>0</v>
      </c>
      <c r="S221" s="328">
        <f>G221</f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>U221</f>
        <v>0</v>
      </c>
      <c r="AF221" s="241">
        <f>X221-AE221</f>
        <v>0</v>
      </c>
      <c r="AG221" s="241">
        <f>AA221-AF221-AE221</f>
        <v>0</v>
      </c>
      <c r="AH221" s="241">
        <f>AD221-AG221-AF221-AE221</f>
        <v>0</v>
      </c>
      <c r="AI221" s="241">
        <f>$AE221+$AF221</f>
        <v>0</v>
      </c>
      <c r="AJ221" s="241">
        <f>$AG221+$AH221</f>
        <v>0</v>
      </c>
      <c r="AK221" s="241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451"/>
      <c r="H222" s="451"/>
      <c r="I222" s="451"/>
      <c r="J222" s="451"/>
      <c r="K222" s="451"/>
      <c r="L222" s="451"/>
      <c r="M222" s="451"/>
      <c r="N222" s="451"/>
      <c r="O222" s="451"/>
      <c r="P222" s="451"/>
      <c r="Q222" s="451"/>
      <c r="R222" s="451"/>
      <c r="S222" s="328">
        <f t="shared" si="94"/>
        <v>0</v>
      </c>
      <c r="T222" s="329">
        <f>SUM($G222:H222)</f>
        <v>0</v>
      </c>
      <c r="U222" s="329">
        <f>SUM($G222:I222)</f>
        <v>0</v>
      </c>
      <c r="V222" s="329">
        <f>SUM($G222:J222)</f>
        <v>0</v>
      </c>
      <c r="W222" s="329">
        <f>SUM($G222:K222)</f>
        <v>0</v>
      </c>
      <c r="X222" s="329">
        <f>SUM($G222:L222)</f>
        <v>0</v>
      </c>
      <c r="Y222" s="329">
        <f>SUM($G222:M222)</f>
        <v>0</v>
      </c>
      <c r="Z222" s="329">
        <f>SUM($G222:N222)</f>
        <v>0</v>
      </c>
      <c r="AA222" s="329">
        <f>SUM($G222:O222)</f>
        <v>0</v>
      </c>
      <c r="AB222" s="329">
        <f>SUM($G222:P222)</f>
        <v>0</v>
      </c>
      <c r="AC222" s="329">
        <f>SUM($G222:Q222)</f>
        <v>0</v>
      </c>
      <c r="AD222" s="330">
        <f>SUM($G222:R222)</f>
        <v>0</v>
      </c>
      <c r="AE222" s="241">
        <f t="shared" si="95"/>
        <v>0</v>
      </c>
      <c r="AF222" s="241">
        <f t="shared" si="96"/>
        <v>0</v>
      </c>
      <c r="AG222" s="241">
        <f t="shared" si="97"/>
        <v>0</v>
      </c>
      <c r="AH222" s="241">
        <f t="shared" si="98"/>
        <v>0</v>
      </c>
      <c r="AI222" s="241">
        <f t="shared" si="81"/>
        <v>0</v>
      </c>
      <c r="AJ222" s="241">
        <f t="shared" si="82"/>
        <v>0</v>
      </c>
      <c r="AK222" s="241">
        <f t="shared" si="83"/>
        <v>0</v>
      </c>
      <c r="AL222" s="173">
        <f t="shared" si="99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40">
        <f t="shared" ref="G223:R224" si="105">G164*(1-$R$1)</f>
        <v>0</v>
      </c>
      <c r="H223" s="240">
        <f t="shared" si="105"/>
        <v>0</v>
      </c>
      <c r="I223" s="240">
        <f t="shared" si="105"/>
        <v>0</v>
      </c>
      <c r="J223" s="240">
        <f t="shared" si="105"/>
        <v>0</v>
      </c>
      <c r="K223" s="240">
        <f t="shared" si="105"/>
        <v>0</v>
      </c>
      <c r="L223" s="240">
        <f t="shared" si="105"/>
        <v>0</v>
      </c>
      <c r="M223" s="240">
        <f t="shared" si="105"/>
        <v>0</v>
      </c>
      <c r="N223" s="240">
        <f t="shared" si="105"/>
        <v>0</v>
      </c>
      <c r="O223" s="240">
        <f t="shared" si="105"/>
        <v>0</v>
      </c>
      <c r="P223" s="240">
        <f t="shared" si="105"/>
        <v>0</v>
      </c>
      <c r="Q223" s="240">
        <f t="shared" si="105"/>
        <v>0</v>
      </c>
      <c r="R223" s="240">
        <f t="shared" si="105"/>
        <v>0</v>
      </c>
      <c r="S223" s="328">
        <f>G223</f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>U223</f>
        <v>0</v>
      </c>
      <c r="AF223" s="241">
        <f>X223-AE223</f>
        <v>0</v>
      </c>
      <c r="AG223" s="241">
        <f>AA223-AF223-AE223</f>
        <v>0</v>
      </c>
      <c r="AH223" s="241">
        <f>AD223-AG223-AF223-AE223</f>
        <v>0</v>
      </c>
      <c r="AI223" s="241">
        <f>$AE223+$AF223</f>
        <v>0</v>
      </c>
      <c r="AJ223" s="241">
        <f>$AG223+$AH223</f>
        <v>0</v>
      </c>
      <c r="AK223" s="241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40">
        <f t="shared" si="105"/>
        <v>0</v>
      </c>
      <c r="H224" s="240">
        <f t="shared" si="105"/>
        <v>0</v>
      </c>
      <c r="I224" s="240">
        <f t="shared" si="105"/>
        <v>0</v>
      </c>
      <c r="J224" s="240">
        <f t="shared" si="105"/>
        <v>0</v>
      </c>
      <c r="K224" s="240">
        <f t="shared" si="105"/>
        <v>0</v>
      </c>
      <c r="L224" s="240">
        <f t="shared" si="105"/>
        <v>0</v>
      </c>
      <c r="M224" s="240">
        <f t="shared" si="105"/>
        <v>0</v>
      </c>
      <c r="N224" s="240">
        <f t="shared" si="105"/>
        <v>0</v>
      </c>
      <c r="O224" s="240">
        <f t="shared" si="105"/>
        <v>0</v>
      </c>
      <c r="P224" s="240">
        <f t="shared" si="105"/>
        <v>0</v>
      </c>
      <c r="Q224" s="240">
        <f t="shared" si="105"/>
        <v>0</v>
      </c>
      <c r="R224" s="240">
        <f t="shared" si="105"/>
        <v>0</v>
      </c>
      <c r="S224" s="328">
        <f>G224</f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0</v>
      </c>
      <c r="AC224" s="329">
        <f>SUM($G224:Q224)</f>
        <v>0</v>
      </c>
      <c r="AD224" s="330">
        <f>SUM($G224:R224)</f>
        <v>0</v>
      </c>
      <c r="AE224" s="241">
        <f>U224</f>
        <v>0</v>
      </c>
      <c r="AF224" s="241">
        <f>X224-AE224</f>
        <v>0</v>
      </c>
      <c r="AG224" s="241">
        <f>AA224-AF224-AE224</f>
        <v>0</v>
      </c>
      <c r="AH224" s="241">
        <f>AD224-AG224-AF224-AE224</f>
        <v>0</v>
      </c>
      <c r="AI224" s="241">
        <f>$AE224+$AF224</f>
        <v>0</v>
      </c>
      <c r="AJ224" s="241">
        <f>$AG224+$AH224</f>
        <v>0</v>
      </c>
      <c r="AK224" s="241">
        <f>$AI224+$AJ224</f>
        <v>0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40">
        <f t="shared" ref="G225:R227" si="106">G167*(1-$R$1)</f>
        <v>0</v>
      </c>
      <c r="H225" s="240">
        <f t="shared" si="106"/>
        <v>0</v>
      </c>
      <c r="I225" s="240">
        <f t="shared" si="106"/>
        <v>0</v>
      </c>
      <c r="J225" s="240">
        <f t="shared" si="106"/>
        <v>0</v>
      </c>
      <c r="K225" s="240">
        <f t="shared" si="106"/>
        <v>0</v>
      </c>
      <c r="L225" s="240">
        <f t="shared" si="106"/>
        <v>0</v>
      </c>
      <c r="M225" s="240">
        <f t="shared" si="106"/>
        <v>0</v>
      </c>
      <c r="N225" s="240">
        <f t="shared" si="106"/>
        <v>0</v>
      </c>
      <c r="O225" s="240">
        <f t="shared" si="106"/>
        <v>0</v>
      </c>
      <c r="P225" s="240">
        <f t="shared" si="106"/>
        <v>0</v>
      </c>
      <c r="Q225" s="240">
        <f t="shared" si="106"/>
        <v>0</v>
      </c>
      <c r="R225" s="240">
        <f t="shared" si="106"/>
        <v>0</v>
      </c>
      <c r="S225" s="328">
        <f>G225</f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>U225</f>
        <v>0</v>
      </c>
      <c r="AF225" s="241">
        <f>X225-AE225</f>
        <v>0</v>
      </c>
      <c r="AG225" s="241">
        <f>AA225-AF225-AE225</f>
        <v>0</v>
      </c>
      <c r="AH225" s="241">
        <f>AD225-AG225-AF225-AE225</f>
        <v>0</v>
      </c>
      <c r="AI225" s="241">
        <f>$AE225+$AF225</f>
        <v>0</v>
      </c>
      <c r="AJ225" s="241">
        <f>$AG225+$AH225</f>
        <v>0</v>
      </c>
      <c r="AK225" s="241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40">
        <f t="shared" si="106"/>
        <v>0</v>
      </c>
      <c r="H226" s="240">
        <f t="shared" si="106"/>
        <v>0</v>
      </c>
      <c r="I226" s="240">
        <f t="shared" si="106"/>
        <v>0</v>
      </c>
      <c r="J226" s="240">
        <f t="shared" si="106"/>
        <v>0</v>
      </c>
      <c r="K226" s="240">
        <f t="shared" si="106"/>
        <v>0</v>
      </c>
      <c r="L226" s="240">
        <f t="shared" si="106"/>
        <v>0</v>
      </c>
      <c r="M226" s="240">
        <f t="shared" si="106"/>
        <v>0</v>
      </c>
      <c r="N226" s="240">
        <f t="shared" si="106"/>
        <v>0</v>
      </c>
      <c r="O226" s="240">
        <f t="shared" si="106"/>
        <v>0</v>
      </c>
      <c r="P226" s="240">
        <f t="shared" si="106"/>
        <v>0</v>
      </c>
      <c r="Q226" s="240">
        <f t="shared" si="106"/>
        <v>0</v>
      </c>
      <c r="R226" s="240">
        <f t="shared" si="106"/>
        <v>0</v>
      </c>
      <c r="S226" s="328">
        <f t="shared" si="94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95"/>
        <v>0</v>
      </c>
      <c r="AF226" s="241">
        <f t="shared" si="96"/>
        <v>0</v>
      </c>
      <c r="AG226" s="241">
        <f t="shared" si="97"/>
        <v>0</v>
      </c>
      <c r="AH226" s="241">
        <f t="shared" si="98"/>
        <v>0</v>
      </c>
      <c r="AI226" s="241">
        <f t="shared" ref="AI226:AI299" si="107">$AE226+$AF226</f>
        <v>0</v>
      </c>
      <c r="AJ226" s="241">
        <f t="shared" ref="AJ226:AJ299" si="108">$AG226+$AH226</f>
        <v>0</v>
      </c>
      <c r="AK226" s="241">
        <f t="shared" ref="AK226:AK299" si="109">$AI226+$AJ226</f>
        <v>0</v>
      </c>
      <c r="AL226" s="173">
        <f t="shared" si="99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40">
        <f t="shared" si="106"/>
        <v>0</v>
      </c>
      <c r="H227" s="240">
        <f t="shared" si="106"/>
        <v>0</v>
      </c>
      <c r="I227" s="240">
        <f t="shared" si="106"/>
        <v>0</v>
      </c>
      <c r="J227" s="240">
        <f t="shared" si="106"/>
        <v>0</v>
      </c>
      <c r="K227" s="240">
        <f t="shared" si="106"/>
        <v>0</v>
      </c>
      <c r="L227" s="240">
        <f t="shared" si="106"/>
        <v>0</v>
      </c>
      <c r="M227" s="240">
        <f t="shared" si="106"/>
        <v>0</v>
      </c>
      <c r="N227" s="240">
        <f t="shared" si="106"/>
        <v>0</v>
      </c>
      <c r="O227" s="240">
        <f t="shared" si="106"/>
        <v>0</v>
      </c>
      <c r="P227" s="240">
        <f t="shared" si="106"/>
        <v>0</v>
      </c>
      <c r="Q227" s="240">
        <f t="shared" si="106"/>
        <v>0</v>
      </c>
      <c r="R227" s="240">
        <f t="shared" si="106"/>
        <v>0</v>
      </c>
      <c r="S227" s="328">
        <f t="shared" si="94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95"/>
        <v>0</v>
      </c>
      <c r="AF227" s="241">
        <f t="shared" si="96"/>
        <v>0</v>
      </c>
      <c r="AG227" s="241">
        <f t="shared" si="97"/>
        <v>0</v>
      </c>
      <c r="AH227" s="241">
        <f t="shared" si="98"/>
        <v>0</v>
      </c>
      <c r="AI227" s="241">
        <f t="shared" si="107"/>
        <v>0</v>
      </c>
      <c r="AJ227" s="241">
        <f t="shared" si="108"/>
        <v>0</v>
      </c>
      <c r="AK227" s="241">
        <f t="shared" si="109"/>
        <v>0</v>
      </c>
      <c r="AL227" s="173">
        <f t="shared" si="99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40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94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95"/>
        <v>0</v>
      </c>
      <c r="AF228" s="241">
        <f t="shared" si="96"/>
        <v>0</v>
      </c>
      <c r="AG228" s="241">
        <f t="shared" si="97"/>
        <v>0</v>
      </c>
      <c r="AH228" s="241">
        <f t="shared" si="98"/>
        <v>0</v>
      </c>
      <c r="AI228" s="241">
        <f t="shared" si="107"/>
        <v>0</v>
      </c>
      <c r="AJ228" s="241">
        <f t="shared" si="108"/>
        <v>0</v>
      </c>
      <c r="AK228" s="241">
        <f t="shared" si="109"/>
        <v>0</v>
      </c>
      <c r="AL228" s="173">
        <f t="shared" si="99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40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94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95"/>
        <v>0</v>
      </c>
      <c r="AF229" s="241">
        <f t="shared" si="96"/>
        <v>0</v>
      </c>
      <c r="AG229" s="241">
        <f t="shared" si="97"/>
        <v>0</v>
      </c>
      <c r="AH229" s="241">
        <f t="shared" si="98"/>
        <v>0</v>
      </c>
      <c r="AI229" s="241">
        <f t="shared" si="107"/>
        <v>0</v>
      </c>
      <c r="AJ229" s="241">
        <f t="shared" si="108"/>
        <v>0</v>
      </c>
      <c r="AK229" s="241">
        <f t="shared" si="109"/>
        <v>0</v>
      </c>
      <c r="AL229" s="173">
        <f t="shared" si="99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40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94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95"/>
        <v>0</v>
      </c>
      <c r="AF230" s="241">
        <f t="shared" si="96"/>
        <v>0</v>
      </c>
      <c r="AG230" s="241">
        <f t="shared" si="97"/>
        <v>0</v>
      </c>
      <c r="AH230" s="241">
        <f t="shared" si="98"/>
        <v>0</v>
      </c>
      <c r="AI230" s="241">
        <f t="shared" si="107"/>
        <v>0</v>
      </c>
      <c r="AJ230" s="241">
        <f t="shared" si="108"/>
        <v>0</v>
      </c>
      <c r="AK230" s="241">
        <f t="shared" si="109"/>
        <v>0</v>
      </c>
      <c r="AL230" s="173">
        <f t="shared" si="99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40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94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95"/>
        <v>0</v>
      </c>
      <c r="AF231" s="241">
        <f t="shared" si="96"/>
        <v>0</v>
      </c>
      <c r="AG231" s="241">
        <f t="shared" si="97"/>
        <v>0</v>
      </c>
      <c r="AH231" s="241">
        <f t="shared" si="98"/>
        <v>0</v>
      </c>
      <c r="AI231" s="241">
        <f t="shared" si="107"/>
        <v>0</v>
      </c>
      <c r="AJ231" s="241">
        <f t="shared" si="108"/>
        <v>0</v>
      </c>
      <c r="AK231" s="241">
        <f t="shared" si="109"/>
        <v>0</v>
      </c>
      <c r="AL231" s="173">
        <f t="shared" si="99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40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94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95"/>
        <v>0</v>
      </c>
      <c r="AF232" s="241">
        <f t="shared" si="96"/>
        <v>0</v>
      </c>
      <c r="AG232" s="241">
        <f t="shared" si="97"/>
        <v>0</v>
      </c>
      <c r="AH232" s="241">
        <f t="shared" si="98"/>
        <v>0</v>
      </c>
      <c r="AI232" s="241">
        <f t="shared" si="107"/>
        <v>0</v>
      </c>
      <c r="AJ232" s="241">
        <f t="shared" si="108"/>
        <v>0</v>
      </c>
      <c r="AK232" s="241">
        <f t="shared" si="109"/>
        <v>0</v>
      </c>
      <c r="AL232" s="173">
        <f t="shared" si="99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40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94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95"/>
        <v>0</v>
      </c>
      <c r="AF233" s="241">
        <f t="shared" si="96"/>
        <v>0</v>
      </c>
      <c r="AG233" s="241">
        <f t="shared" si="97"/>
        <v>0</v>
      </c>
      <c r="AH233" s="241">
        <f t="shared" si="98"/>
        <v>0</v>
      </c>
      <c r="AI233" s="241">
        <f t="shared" si="107"/>
        <v>0</v>
      </c>
      <c r="AJ233" s="241">
        <f t="shared" si="108"/>
        <v>0</v>
      </c>
      <c r="AK233" s="241">
        <f t="shared" si="109"/>
        <v>0</v>
      </c>
      <c r="AL233" s="173">
        <f t="shared" si="99"/>
        <v>0</v>
      </c>
    </row>
    <row r="234" spans="1:38" ht="24" hidden="1" customHeight="1" outlineLevel="1">
      <c r="A234" s="166" t="s">
        <v>257</v>
      </c>
      <c r="B234" s="444" t="s">
        <v>325</v>
      </c>
      <c r="C234" s="33"/>
      <c r="D234" s="34"/>
      <c r="E234" s="34"/>
      <c r="F234" s="34"/>
      <c r="G234" s="240"/>
      <c r="H234" s="240"/>
      <c r="I234" s="240"/>
      <c r="J234" s="240"/>
      <c r="K234" s="240"/>
      <c r="L234" s="240"/>
      <c r="M234" s="240"/>
      <c r="N234" s="240"/>
      <c r="O234" s="240"/>
      <c r="P234" s="240"/>
      <c r="Q234" s="240"/>
      <c r="R234" s="240"/>
      <c r="S234" s="328">
        <f t="shared" si="94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0</v>
      </c>
      <c r="Y234" s="329">
        <f>SUM($G234:M234)</f>
        <v>0</v>
      </c>
      <c r="Z234" s="329">
        <f>SUM($G234:N234)</f>
        <v>0</v>
      </c>
      <c r="AA234" s="329">
        <f>SUM($G234:O234)</f>
        <v>0</v>
      </c>
      <c r="AB234" s="329">
        <f>SUM($G234:P234)</f>
        <v>0</v>
      </c>
      <c r="AC234" s="329">
        <f>SUM($G234:Q234)</f>
        <v>0</v>
      </c>
      <c r="AD234" s="330">
        <f>SUM($G234:R234)</f>
        <v>0</v>
      </c>
      <c r="AE234" s="241">
        <f t="shared" si="95"/>
        <v>0</v>
      </c>
      <c r="AF234" s="241">
        <f t="shared" si="96"/>
        <v>0</v>
      </c>
      <c r="AG234" s="241">
        <f t="shared" si="97"/>
        <v>0</v>
      </c>
      <c r="AH234" s="241">
        <f t="shared" si="98"/>
        <v>0</v>
      </c>
      <c r="AI234" s="241">
        <f t="shared" si="107"/>
        <v>0</v>
      </c>
      <c r="AJ234" s="241">
        <f t="shared" si="108"/>
        <v>0</v>
      </c>
      <c r="AK234" s="241">
        <f t="shared" si="109"/>
        <v>0</v>
      </c>
      <c r="AL234" s="173">
        <f t="shared" si="99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40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94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95"/>
        <v>0</v>
      </c>
      <c r="AF235" s="241">
        <f t="shared" si="96"/>
        <v>0</v>
      </c>
      <c r="AG235" s="241">
        <f t="shared" si="97"/>
        <v>0</v>
      </c>
      <c r="AH235" s="241">
        <f t="shared" si="98"/>
        <v>0</v>
      </c>
      <c r="AI235" s="241">
        <f t="shared" si="107"/>
        <v>0</v>
      </c>
      <c r="AJ235" s="241">
        <f t="shared" si="108"/>
        <v>0</v>
      </c>
      <c r="AK235" s="241">
        <f t="shared" si="109"/>
        <v>0</v>
      </c>
      <c r="AL235" s="173">
        <f t="shared" si="99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40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94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95"/>
        <v>0</v>
      </c>
      <c r="AF236" s="241">
        <f t="shared" si="96"/>
        <v>0</v>
      </c>
      <c r="AG236" s="241">
        <f t="shared" si="97"/>
        <v>0</v>
      </c>
      <c r="AH236" s="241">
        <f t="shared" si="98"/>
        <v>0</v>
      </c>
      <c r="AI236" s="241">
        <f t="shared" si="107"/>
        <v>0</v>
      </c>
      <c r="AJ236" s="241">
        <f t="shared" si="108"/>
        <v>0</v>
      </c>
      <c r="AK236" s="241">
        <f t="shared" si="109"/>
        <v>0</v>
      </c>
      <c r="AL236" s="173">
        <f t="shared" si="99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40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94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95"/>
        <v>0</v>
      </c>
      <c r="AF237" s="241">
        <f t="shared" si="96"/>
        <v>0</v>
      </c>
      <c r="AG237" s="241">
        <f t="shared" si="97"/>
        <v>0</v>
      </c>
      <c r="AH237" s="241">
        <f t="shared" si="98"/>
        <v>0</v>
      </c>
      <c r="AI237" s="241">
        <f t="shared" si="107"/>
        <v>0</v>
      </c>
      <c r="AJ237" s="241">
        <f t="shared" si="108"/>
        <v>0</v>
      </c>
      <c r="AK237" s="241">
        <f t="shared" si="109"/>
        <v>0</v>
      </c>
      <c r="AL237" s="173">
        <f t="shared" si="99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40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94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95"/>
        <v>0</v>
      </c>
      <c r="AF238" s="241">
        <f t="shared" si="96"/>
        <v>0</v>
      </c>
      <c r="AG238" s="241">
        <f t="shared" si="97"/>
        <v>0</v>
      </c>
      <c r="AH238" s="241">
        <f t="shared" si="98"/>
        <v>0</v>
      </c>
      <c r="AI238" s="241">
        <f t="shared" si="107"/>
        <v>0</v>
      </c>
      <c r="AJ238" s="241">
        <f t="shared" si="108"/>
        <v>0</v>
      </c>
      <c r="AK238" s="241">
        <f t="shared" si="109"/>
        <v>0</v>
      </c>
      <c r="AL238" s="173">
        <f t="shared" si="99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40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94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95"/>
        <v>0</v>
      </c>
      <c r="AF239" s="241">
        <f t="shared" si="96"/>
        <v>0</v>
      </c>
      <c r="AG239" s="241">
        <f t="shared" si="97"/>
        <v>0</v>
      </c>
      <c r="AH239" s="241">
        <f t="shared" si="98"/>
        <v>0</v>
      </c>
      <c r="AI239" s="241">
        <f t="shared" si="107"/>
        <v>0</v>
      </c>
      <c r="AJ239" s="241">
        <f t="shared" si="108"/>
        <v>0</v>
      </c>
      <c r="AK239" s="241">
        <f t="shared" si="109"/>
        <v>0</v>
      </c>
      <c r="AL239" s="173">
        <f t="shared" si="99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40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94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95"/>
        <v>0</v>
      </c>
      <c r="AF240" s="241">
        <f t="shared" si="96"/>
        <v>0</v>
      </c>
      <c r="AG240" s="241">
        <f t="shared" si="97"/>
        <v>0</v>
      </c>
      <c r="AH240" s="241">
        <f t="shared" si="98"/>
        <v>0</v>
      </c>
      <c r="AI240" s="241">
        <f t="shared" si="107"/>
        <v>0</v>
      </c>
      <c r="AJ240" s="241">
        <f t="shared" si="108"/>
        <v>0</v>
      </c>
      <c r="AK240" s="241">
        <f t="shared" si="109"/>
        <v>0</v>
      </c>
      <c r="AL240" s="173">
        <f t="shared" si="99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40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94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95"/>
        <v>0</v>
      </c>
      <c r="AF241" s="241">
        <f t="shared" si="96"/>
        <v>0</v>
      </c>
      <c r="AG241" s="241">
        <f t="shared" si="97"/>
        <v>0</v>
      </c>
      <c r="AH241" s="241">
        <f t="shared" si="98"/>
        <v>0</v>
      </c>
      <c r="AI241" s="241">
        <f t="shared" si="107"/>
        <v>0</v>
      </c>
      <c r="AJ241" s="241">
        <f t="shared" si="108"/>
        <v>0</v>
      </c>
      <c r="AK241" s="241">
        <f t="shared" si="109"/>
        <v>0</v>
      </c>
      <c r="AL241" s="173">
        <f t="shared" si="99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40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94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95"/>
        <v>0</v>
      </c>
      <c r="AF242" s="241">
        <f t="shared" si="96"/>
        <v>0</v>
      </c>
      <c r="AG242" s="241">
        <f t="shared" si="97"/>
        <v>0</v>
      </c>
      <c r="AH242" s="241">
        <f t="shared" si="98"/>
        <v>0</v>
      </c>
      <c r="AI242" s="241">
        <f t="shared" si="107"/>
        <v>0</v>
      </c>
      <c r="AJ242" s="241">
        <f t="shared" si="108"/>
        <v>0</v>
      </c>
      <c r="AK242" s="241">
        <f t="shared" si="109"/>
        <v>0</v>
      </c>
      <c r="AL242" s="173">
        <f t="shared" si="99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40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94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95"/>
        <v>0</v>
      </c>
      <c r="AF243" s="241">
        <f t="shared" si="96"/>
        <v>0</v>
      </c>
      <c r="AG243" s="241">
        <f t="shared" si="97"/>
        <v>0</v>
      </c>
      <c r="AH243" s="241">
        <f t="shared" si="98"/>
        <v>0</v>
      </c>
      <c r="AI243" s="241">
        <f t="shared" si="107"/>
        <v>0</v>
      </c>
      <c r="AJ243" s="241">
        <f t="shared" si="108"/>
        <v>0</v>
      </c>
      <c r="AK243" s="241">
        <f t="shared" si="109"/>
        <v>0</v>
      </c>
      <c r="AL243" s="173">
        <f t="shared" si="99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40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94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95"/>
        <v>0</v>
      </c>
      <c r="AF244" s="241">
        <f t="shared" si="96"/>
        <v>0</v>
      </c>
      <c r="AG244" s="241">
        <f t="shared" si="97"/>
        <v>0</v>
      </c>
      <c r="AH244" s="241">
        <f t="shared" si="98"/>
        <v>0</v>
      </c>
      <c r="AI244" s="241">
        <f t="shared" si="107"/>
        <v>0</v>
      </c>
      <c r="AJ244" s="241">
        <f t="shared" si="108"/>
        <v>0</v>
      </c>
      <c r="AK244" s="241">
        <f t="shared" si="109"/>
        <v>0</v>
      </c>
      <c r="AL244" s="173">
        <f t="shared" si="99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40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94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95"/>
        <v>0</v>
      </c>
      <c r="AF245" s="241">
        <f t="shared" si="96"/>
        <v>0</v>
      </c>
      <c r="AG245" s="241">
        <f t="shared" si="97"/>
        <v>0</v>
      </c>
      <c r="AH245" s="241">
        <f t="shared" si="98"/>
        <v>0</v>
      </c>
      <c r="AI245" s="241">
        <f t="shared" si="107"/>
        <v>0</v>
      </c>
      <c r="AJ245" s="241">
        <f t="shared" si="108"/>
        <v>0</v>
      </c>
      <c r="AK245" s="241">
        <f t="shared" si="109"/>
        <v>0</v>
      </c>
      <c r="AL245" s="173">
        <f t="shared" si="99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40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94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95"/>
        <v>0</v>
      </c>
      <c r="AF246" s="241">
        <f t="shared" si="96"/>
        <v>0</v>
      </c>
      <c r="AG246" s="241">
        <f t="shared" si="97"/>
        <v>0</v>
      </c>
      <c r="AH246" s="241">
        <f t="shared" si="98"/>
        <v>0</v>
      </c>
      <c r="AI246" s="241">
        <f t="shared" si="107"/>
        <v>0</v>
      </c>
      <c r="AJ246" s="241">
        <f t="shared" si="108"/>
        <v>0</v>
      </c>
      <c r="AK246" s="241">
        <f t="shared" si="109"/>
        <v>0</v>
      </c>
      <c r="AL246" s="173">
        <f t="shared" si="99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40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94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95"/>
        <v>0</v>
      </c>
      <c r="AF247" s="241">
        <f t="shared" si="96"/>
        <v>0</v>
      </c>
      <c r="AG247" s="241">
        <f t="shared" si="97"/>
        <v>0</v>
      </c>
      <c r="AH247" s="241">
        <f t="shared" si="98"/>
        <v>0</v>
      </c>
      <c r="AI247" s="241">
        <f t="shared" si="107"/>
        <v>0</v>
      </c>
      <c r="AJ247" s="241">
        <f t="shared" si="108"/>
        <v>0</v>
      </c>
      <c r="AK247" s="241">
        <f t="shared" si="109"/>
        <v>0</v>
      </c>
      <c r="AL247" s="173">
        <f t="shared" si="99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40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94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95"/>
        <v>0</v>
      </c>
      <c r="AF248" s="241">
        <f t="shared" si="96"/>
        <v>0</v>
      </c>
      <c r="AG248" s="241">
        <f t="shared" si="97"/>
        <v>0</v>
      </c>
      <c r="AH248" s="241">
        <f t="shared" si="98"/>
        <v>0</v>
      </c>
      <c r="AI248" s="241">
        <f t="shared" si="107"/>
        <v>0</v>
      </c>
      <c r="AJ248" s="241">
        <f t="shared" si="108"/>
        <v>0</v>
      </c>
      <c r="AK248" s="241">
        <f t="shared" si="109"/>
        <v>0</v>
      </c>
      <c r="AL248" s="173">
        <f t="shared" si="99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337">
        <f>SUM(G218:G248)</f>
        <v>0</v>
      </c>
      <c r="H249" s="337">
        <f t="shared" ref="H249:R249" si="110">SUM(H218:H248)</f>
        <v>0</v>
      </c>
      <c r="I249" s="337">
        <f t="shared" si="110"/>
        <v>0</v>
      </c>
      <c r="J249" s="337">
        <f t="shared" si="110"/>
        <v>0</v>
      </c>
      <c r="K249" s="337">
        <f t="shared" si="110"/>
        <v>0</v>
      </c>
      <c r="L249" s="337">
        <f t="shared" si="110"/>
        <v>0</v>
      </c>
      <c r="M249" s="337">
        <f t="shared" si="110"/>
        <v>0</v>
      </c>
      <c r="N249" s="337">
        <f t="shared" si="110"/>
        <v>0</v>
      </c>
      <c r="O249" s="337">
        <f t="shared" si="110"/>
        <v>0</v>
      </c>
      <c r="P249" s="337">
        <f t="shared" si="110"/>
        <v>0</v>
      </c>
      <c r="Q249" s="337">
        <f t="shared" si="110"/>
        <v>0</v>
      </c>
      <c r="R249" s="337">
        <f t="shared" si="110"/>
        <v>0</v>
      </c>
      <c r="S249" s="334">
        <f t="shared" si="94"/>
        <v>0</v>
      </c>
      <c r="T249" s="335">
        <f>SUM($G249:H249)</f>
        <v>0</v>
      </c>
      <c r="U249" s="335">
        <f>SUM($G249:I249)</f>
        <v>0</v>
      </c>
      <c r="V249" s="335">
        <f>SUM($G249:J249)</f>
        <v>0</v>
      </c>
      <c r="W249" s="335">
        <f>SUM($G249:K249)</f>
        <v>0</v>
      </c>
      <c r="X249" s="335">
        <f>SUM($G249:L249)</f>
        <v>0</v>
      </c>
      <c r="Y249" s="335">
        <f>SUM($G249:M249)</f>
        <v>0</v>
      </c>
      <c r="Z249" s="335">
        <f>SUM($G249:N249)</f>
        <v>0</v>
      </c>
      <c r="AA249" s="335">
        <f>SUM($G249:O249)</f>
        <v>0</v>
      </c>
      <c r="AB249" s="335">
        <f>SUM($G249:P249)</f>
        <v>0</v>
      </c>
      <c r="AC249" s="335">
        <f>SUM($G249:Q249)</f>
        <v>0</v>
      </c>
      <c r="AD249" s="336">
        <f>SUM($G249:R249)</f>
        <v>0</v>
      </c>
      <c r="AE249" s="260">
        <f t="shared" si="95"/>
        <v>0</v>
      </c>
      <c r="AF249" s="260">
        <f t="shared" si="96"/>
        <v>0</v>
      </c>
      <c r="AG249" s="260">
        <f t="shared" si="97"/>
        <v>0</v>
      </c>
      <c r="AH249" s="260">
        <f t="shared" si="98"/>
        <v>0</v>
      </c>
      <c r="AI249" s="260">
        <f t="shared" si="107"/>
        <v>0</v>
      </c>
      <c r="AJ249" s="260">
        <f t="shared" si="108"/>
        <v>0</v>
      </c>
      <c r="AK249" s="260">
        <f t="shared" si="109"/>
        <v>0</v>
      </c>
      <c r="AL249" s="173">
        <f t="shared" si="99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7">
        <f>G217-G249</f>
        <v>-15559.385640000002</v>
      </c>
      <c r="H250" s="337">
        <f t="shared" ref="H250:R250" si="111">H217-H249</f>
        <v>-18777.872190000002</v>
      </c>
      <c r="I250" s="337">
        <f t="shared" si="111"/>
        <v>24705.68201</v>
      </c>
      <c r="J250" s="337">
        <f t="shared" si="111"/>
        <v>-31542.594250000002</v>
      </c>
      <c r="K250" s="337">
        <f t="shared" si="111"/>
        <v>22138.561780000004</v>
      </c>
      <c r="L250" s="337">
        <f t="shared" si="111"/>
        <v>7418.287862000001</v>
      </c>
      <c r="M250" s="337">
        <f t="shared" si="111"/>
        <v>18003.926832000001</v>
      </c>
      <c r="N250" s="337">
        <f t="shared" si="111"/>
        <v>-22769.364214000001</v>
      </c>
      <c r="O250" s="337">
        <f t="shared" si="111"/>
        <v>24183.015503999999</v>
      </c>
      <c r="P250" s="337">
        <f t="shared" si="111"/>
        <v>24515.025895999999</v>
      </c>
      <c r="Q250" s="337">
        <f t="shared" si="111"/>
        <v>-39365.636510000011</v>
      </c>
      <c r="R250" s="337">
        <f t="shared" si="111"/>
        <v>5157.7926999999991</v>
      </c>
      <c r="S250" s="334">
        <f t="shared" si="94"/>
        <v>-15559.385640000002</v>
      </c>
      <c r="T250" s="335">
        <f>SUM($G250:H250)</f>
        <v>-34337.257830000002</v>
      </c>
      <c r="U250" s="335">
        <f>SUM($G250:I250)</f>
        <v>-9631.5758200000018</v>
      </c>
      <c r="V250" s="335">
        <f>SUM($G250:J250)</f>
        <v>-41174.170070000007</v>
      </c>
      <c r="W250" s="335">
        <f>SUM($G250:K250)</f>
        <v>-19035.608290000004</v>
      </c>
      <c r="X250" s="335">
        <f>SUM($G250:L250)</f>
        <v>-11617.320428000003</v>
      </c>
      <c r="Y250" s="335">
        <f>SUM($G250:M250)</f>
        <v>6386.6064039999983</v>
      </c>
      <c r="Z250" s="335">
        <f>SUM($G250:N250)</f>
        <v>-16382.757810000003</v>
      </c>
      <c r="AA250" s="335">
        <f>SUM($G250:O250)</f>
        <v>7800.2576939999963</v>
      </c>
      <c r="AB250" s="335">
        <f>SUM($G250:P250)</f>
        <v>32315.283589999995</v>
      </c>
      <c r="AC250" s="335">
        <f>SUM($G250:Q250)</f>
        <v>-7050.3529200000157</v>
      </c>
      <c r="AD250" s="336">
        <f>SUM($G250:R250)</f>
        <v>-1892.5602200000167</v>
      </c>
      <c r="AE250" s="260">
        <f t="shared" si="95"/>
        <v>-9631.5758200000018</v>
      </c>
      <c r="AF250" s="260">
        <f t="shared" si="96"/>
        <v>-1985.7446080000009</v>
      </c>
      <c r="AG250" s="260">
        <f t="shared" si="97"/>
        <v>19417.578121999999</v>
      </c>
      <c r="AH250" s="260">
        <f t="shared" si="98"/>
        <v>-9692.8179140000138</v>
      </c>
      <c r="AI250" s="260">
        <f t="shared" si="107"/>
        <v>-11617.320428000003</v>
      </c>
      <c r="AJ250" s="260">
        <f t="shared" si="108"/>
        <v>9724.7602079999851</v>
      </c>
      <c r="AK250" s="260">
        <f t="shared" si="109"/>
        <v>-1892.5602200000176</v>
      </c>
      <c r="AL250" s="173">
        <f t="shared" si="99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40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94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95"/>
        <v>0</v>
      </c>
      <c r="AF251" s="241">
        <f t="shared" si="96"/>
        <v>0</v>
      </c>
      <c r="AG251" s="241">
        <f t="shared" si="97"/>
        <v>0</v>
      </c>
      <c r="AH251" s="241">
        <f t="shared" si="98"/>
        <v>0</v>
      </c>
      <c r="AI251" s="241">
        <f t="shared" si="107"/>
        <v>0</v>
      </c>
      <c r="AJ251" s="241">
        <f t="shared" si="108"/>
        <v>0</v>
      </c>
      <c r="AK251" s="241">
        <f t="shared" si="109"/>
        <v>0</v>
      </c>
      <c r="AL251" s="173">
        <f t="shared" si="99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40">
        <f>G155*(1-$R$1)</f>
        <v>0</v>
      </c>
      <c r="H252" s="240">
        <f t="shared" ref="H252:R252" si="112">H155*(1-$R$1)</f>
        <v>0</v>
      </c>
      <c r="I252" s="240">
        <f t="shared" si="112"/>
        <v>0</v>
      </c>
      <c r="J252" s="240">
        <f t="shared" si="112"/>
        <v>0</v>
      </c>
      <c r="K252" s="240">
        <f t="shared" si="112"/>
        <v>0</v>
      </c>
      <c r="L252" s="240">
        <f t="shared" si="112"/>
        <v>0</v>
      </c>
      <c r="M252" s="240">
        <f t="shared" si="112"/>
        <v>0</v>
      </c>
      <c r="N252" s="240">
        <f t="shared" si="112"/>
        <v>0</v>
      </c>
      <c r="O252" s="240">
        <f t="shared" si="112"/>
        <v>0</v>
      </c>
      <c r="P252" s="240">
        <f t="shared" si="112"/>
        <v>0</v>
      </c>
      <c r="Q252" s="240">
        <f t="shared" si="112"/>
        <v>0</v>
      </c>
      <c r="R252" s="240">
        <f t="shared" si="112"/>
        <v>0</v>
      </c>
      <c r="S252" s="328">
        <f t="shared" si="94"/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si="95"/>
        <v>0</v>
      </c>
      <c r="AF252" s="241">
        <f t="shared" si="96"/>
        <v>0</v>
      </c>
      <c r="AG252" s="241">
        <f t="shared" si="97"/>
        <v>0</v>
      </c>
      <c r="AH252" s="241">
        <f t="shared" si="98"/>
        <v>0</v>
      </c>
      <c r="AI252" s="241">
        <f t="shared" si="107"/>
        <v>0</v>
      </c>
      <c r="AJ252" s="241">
        <f t="shared" si="108"/>
        <v>0</v>
      </c>
      <c r="AK252" s="241">
        <f t="shared" si="109"/>
        <v>0</v>
      </c>
      <c r="AL252" s="173">
        <f t="shared" si="99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451">
        <f t="shared" ref="G253:H253" si="113">G154*(1-$R$1)</f>
        <v>-19831.858120000001</v>
      </c>
      <c r="H253" s="451">
        <f t="shared" si="113"/>
        <v>-24852.917968000002</v>
      </c>
      <c r="I253" s="451">
        <f>I154*(1-$R$1)</f>
        <v>21774.530080000004</v>
      </c>
      <c r="J253" s="451">
        <f t="shared" ref="J253:R253" si="114">J154*(1-$R$1)</f>
        <v>-34088.081639999997</v>
      </c>
      <c r="K253" s="451">
        <f t="shared" si="114"/>
        <v>19008.298032000002</v>
      </c>
      <c r="L253" s="451">
        <f t="shared" si="114"/>
        <v>4413.3522159999993</v>
      </c>
      <c r="M253" s="451">
        <f t="shared" si="114"/>
        <v>15581.225432000001</v>
      </c>
      <c r="N253" s="451">
        <f t="shared" si="114"/>
        <v>-25241.452368000002</v>
      </c>
      <c r="O253" s="451">
        <f t="shared" si="114"/>
        <v>20804.854504000003</v>
      </c>
      <c r="P253" s="451">
        <f t="shared" si="114"/>
        <v>20774.967240000002</v>
      </c>
      <c r="Q253" s="451">
        <f t="shared" si="114"/>
        <v>-40879.131512</v>
      </c>
      <c r="R253" s="451">
        <f t="shared" si="114"/>
        <v>7068.7572639999999</v>
      </c>
      <c r="S253" s="328">
        <f t="shared" si="94"/>
        <v>-19831.858120000001</v>
      </c>
      <c r="T253" s="329">
        <f>SUM($G253:H253)</f>
        <v>-44684.776087999999</v>
      </c>
      <c r="U253" s="329">
        <f>SUM($G253:I253)</f>
        <v>-22910.246007999995</v>
      </c>
      <c r="V253" s="329">
        <f>SUM($G253:J253)</f>
        <v>-56998.327647999991</v>
      </c>
      <c r="W253" s="329">
        <f>SUM($G253:K253)</f>
        <v>-37990.029615999985</v>
      </c>
      <c r="X253" s="329">
        <f>SUM($G253:L253)</f>
        <v>-33576.677399999986</v>
      </c>
      <c r="Y253" s="329">
        <f>SUM($G253:M253)</f>
        <v>-17995.451967999987</v>
      </c>
      <c r="Z253" s="329">
        <f>SUM($G253:N253)</f>
        <v>-43236.904335999992</v>
      </c>
      <c r="AA253" s="329">
        <f>SUM($G253:O253)</f>
        <v>-22432.04983199999</v>
      </c>
      <c r="AB253" s="329">
        <f>SUM($G253:P253)</f>
        <v>-1657.0825919999879</v>
      </c>
      <c r="AC253" s="329">
        <f>SUM($G253:Q253)</f>
        <v>-42536.214103999984</v>
      </c>
      <c r="AD253" s="330">
        <f>SUM($G253:R253)</f>
        <v>-35467.456839999984</v>
      </c>
      <c r="AE253" s="241">
        <f t="shared" si="95"/>
        <v>-22910.246007999995</v>
      </c>
      <c r="AF253" s="241">
        <f t="shared" si="96"/>
        <v>-10666.431391999991</v>
      </c>
      <c r="AG253" s="241">
        <f t="shared" si="97"/>
        <v>11144.627567999996</v>
      </c>
      <c r="AH253" s="241">
        <f t="shared" si="98"/>
        <v>-13035.407007999995</v>
      </c>
      <c r="AI253" s="241">
        <f t="shared" si="107"/>
        <v>-33576.677399999986</v>
      </c>
      <c r="AJ253" s="241">
        <f t="shared" si="108"/>
        <v>-1890.7794399999984</v>
      </c>
      <c r="AK253" s="241">
        <f t="shared" si="109"/>
        <v>-35467.456839999984</v>
      </c>
      <c r="AL253" s="173">
        <f t="shared" si="99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40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94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95"/>
        <v>0</v>
      </c>
      <c r="AF254" s="241">
        <f t="shared" si="96"/>
        <v>0</v>
      </c>
      <c r="AG254" s="241">
        <f t="shared" si="97"/>
        <v>0</v>
      </c>
      <c r="AH254" s="241">
        <f t="shared" si="98"/>
        <v>0</v>
      </c>
      <c r="AI254" s="241">
        <f t="shared" si="107"/>
        <v>0</v>
      </c>
      <c r="AJ254" s="241">
        <f t="shared" si="108"/>
        <v>0</v>
      </c>
      <c r="AK254" s="241">
        <f t="shared" si="109"/>
        <v>0</v>
      </c>
      <c r="AL254" s="173">
        <f t="shared" si="99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40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94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95"/>
        <v>0</v>
      </c>
      <c r="AF255" s="241">
        <f t="shared" si="96"/>
        <v>0</v>
      </c>
      <c r="AG255" s="241">
        <f t="shared" si="97"/>
        <v>0</v>
      </c>
      <c r="AH255" s="241">
        <f t="shared" si="98"/>
        <v>0</v>
      </c>
      <c r="AI255" s="241">
        <f t="shared" si="107"/>
        <v>0</v>
      </c>
      <c r="AJ255" s="241">
        <f t="shared" si="108"/>
        <v>0</v>
      </c>
      <c r="AK255" s="241">
        <f t="shared" si="109"/>
        <v>0</v>
      </c>
      <c r="AL255" s="173">
        <f t="shared" ref="AL255:AL259" si="115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40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94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95"/>
        <v>0</v>
      </c>
      <c r="AF256" s="241">
        <f t="shared" si="96"/>
        <v>0</v>
      </c>
      <c r="AG256" s="241">
        <f t="shared" si="97"/>
        <v>0</v>
      </c>
      <c r="AH256" s="241">
        <f t="shared" si="98"/>
        <v>0</v>
      </c>
      <c r="AI256" s="241">
        <f t="shared" si="107"/>
        <v>0</v>
      </c>
      <c r="AJ256" s="241">
        <f t="shared" si="108"/>
        <v>0</v>
      </c>
      <c r="AK256" s="241">
        <f t="shared" si="109"/>
        <v>0</v>
      </c>
      <c r="AL256" s="173">
        <f t="shared" si="115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40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94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95"/>
        <v>0</v>
      </c>
      <c r="AF257" s="241">
        <f t="shared" si="96"/>
        <v>0</v>
      </c>
      <c r="AG257" s="241">
        <f t="shared" si="97"/>
        <v>0</v>
      </c>
      <c r="AH257" s="241">
        <f t="shared" si="98"/>
        <v>0</v>
      </c>
      <c r="AI257" s="241">
        <f t="shared" si="107"/>
        <v>0</v>
      </c>
      <c r="AJ257" s="241">
        <f t="shared" si="108"/>
        <v>0</v>
      </c>
      <c r="AK257" s="241">
        <f t="shared" si="109"/>
        <v>0</v>
      </c>
      <c r="AL257" s="173">
        <f t="shared" si="115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40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94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95"/>
        <v>0</v>
      </c>
      <c r="AF258" s="241">
        <f t="shared" si="96"/>
        <v>0</v>
      </c>
      <c r="AG258" s="241">
        <f t="shared" si="97"/>
        <v>0</v>
      </c>
      <c r="AH258" s="241">
        <f t="shared" si="98"/>
        <v>0</v>
      </c>
      <c r="AI258" s="241">
        <f t="shared" si="107"/>
        <v>0</v>
      </c>
      <c r="AJ258" s="241">
        <f t="shared" si="108"/>
        <v>0</v>
      </c>
      <c r="AK258" s="241">
        <f t="shared" si="109"/>
        <v>0</v>
      </c>
      <c r="AL258" s="173">
        <f t="shared" si="115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40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94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95"/>
        <v>0</v>
      </c>
      <c r="AF259" s="241">
        <f t="shared" si="96"/>
        <v>0</v>
      </c>
      <c r="AG259" s="241">
        <f t="shared" si="97"/>
        <v>0</v>
      </c>
      <c r="AH259" s="241">
        <f t="shared" si="98"/>
        <v>0</v>
      </c>
      <c r="AI259" s="241">
        <f t="shared" si="107"/>
        <v>0</v>
      </c>
      <c r="AJ259" s="241">
        <f t="shared" si="108"/>
        <v>0</v>
      </c>
      <c r="AK259" s="241">
        <f t="shared" si="109"/>
        <v>0</v>
      </c>
      <c r="AL259" s="173">
        <f t="shared" si="115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40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94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95"/>
        <v>0</v>
      </c>
      <c r="AF260" s="241">
        <f t="shared" si="96"/>
        <v>0</v>
      </c>
      <c r="AG260" s="241">
        <f t="shared" si="97"/>
        <v>0</v>
      </c>
      <c r="AH260" s="241">
        <f t="shared" si="98"/>
        <v>0</v>
      </c>
      <c r="AI260" s="241">
        <f t="shared" si="107"/>
        <v>0</v>
      </c>
      <c r="AJ260" s="241">
        <f t="shared" si="108"/>
        <v>0</v>
      </c>
      <c r="AK260" s="241">
        <f t="shared" si="109"/>
        <v>0</v>
      </c>
      <c r="AL260" s="173">
        <f t="shared" si="99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40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94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95"/>
        <v>0</v>
      </c>
      <c r="AF261" s="241">
        <f t="shared" si="96"/>
        <v>0</v>
      </c>
      <c r="AG261" s="241">
        <f t="shared" si="97"/>
        <v>0</v>
      </c>
      <c r="AH261" s="241">
        <f t="shared" si="98"/>
        <v>0</v>
      </c>
      <c r="AI261" s="241">
        <f t="shared" si="107"/>
        <v>0</v>
      </c>
      <c r="AJ261" s="241">
        <f t="shared" si="108"/>
        <v>0</v>
      </c>
      <c r="AK261" s="241">
        <f t="shared" si="109"/>
        <v>0</v>
      </c>
      <c r="AL261" s="173">
        <f t="shared" si="99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40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94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95"/>
        <v>0</v>
      </c>
      <c r="AF262" s="241">
        <f t="shared" si="96"/>
        <v>0</v>
      </c>
      <c r="AG262" s="241">
        <f t="shared" si="97"/>
        <v>0</v>
      </c>
      <c r="AH262" s="241">
        <f t="shared" si="98"/>
        <v>0</v>
      </c>
      <c r="AI262" s="241">
        <f t="shared" si="107"/>
        <v>0</v>
      </c>
      <c r="AJ262" s="241">
        <f t="shared" si="108"/>
        <v>0</v>
      </c>
      <c r="AK262" s="241">
        <f t="shared" si="109"/>
        <v>0</v>
      </c>
      <c r="AL262" s="173">
        <f t="shared" si="99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40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ref="S263:S328" si="116">G263</f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ref="AE263:AE328" si="117">U263</f>
        <v>0</v>
      </c>
      <c r="AF263" s="241">
        <f t="shared" ref="AF263:AF328" si="118">X263-AE263</f>
        <v>0</v>
      </c>
      <c r="AG263" s="241">
        <f t="shared" ref="AG263:AG328" si="119">AA263-AF263-AE263</f>
        <v>0</v>
      </c>
      <c r="AH263" s="241">
        <f t="shared" ref="AH263:AH328" si="120">AD263-AG263-AF263-AE263</f>
        <v>0</v>
      </c>
      <c r="AI263" s="241">
        <f t="shared" si="107"/>
        <v>0</v>
      </c>
      <c r="AJ263" s="241">
        <f t="shared" si="108"/>
        <v>0</v>
      </c>
      <c r="AK263" s="241">
        <f t="shared" si="109"/>
        <v>0</v>
      </c>
      <c r="AL263" s="173">
        <f t="shared" si="99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40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16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17"/>
        <v>0</v>
      </c>
      <c r="AF264" s="241">
        <f t="shared" si="118"/>
        <v>0</v>
      </c>
      <c r="AG264" s="241">
        <f t="shared" si="119"/>
        <v>0</v>
      </c>
      <c r="AH264" s="241">
        <f t="shared" si="120"/>
        <v>0</v>
      </c>
      <c r="AI264" s="241">
        <f t="shared" si="107"/>
        <v>0</v>
      </c>
      <c r="AJ264" s="241">
        <f t="shared" si="108"/>
        <v>0</v>
      </c>
      <c r="AK264" s="241">
        <f t="shared" si="109"/>
        <v>0</v>
      </c>
      <c r="AL264" s="173">
        <f t="shared" si="99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40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16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17"/>
        <v>0</v>
      </c>
      <c r="AF265" s="241">
        <f t="shared" si="118"/>
        <v>0</v>
      </c>
      <c r="AG265" s="241">
        <f t="shared" si="119"/>
        <v>0</v>
      </c>
      <c r="AH265" s="241">
        <f t="shared" si="120"/>
        <v>0</v>
      </c>
      <c r="AI265" s="241">
        <f t="shared" si="107"/>
        <v>0</v>
      </c>
      <c r="AJ265" s="241">
        <f t="shared" si="108"/>
        <v>0</v>
      </c>
      <c r="AK265" s="241">
        <f t="shared" si="109"/>
        <v>0</v>
      </c>
      <c r="AL265" s="173">
        <f t="shared" si="99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40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16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17"/>
        <v>0</v>
      </c>
      <c r="AF266" s="241">
        <f t="shared" si="118"/>
        <v>0</v>
      </c>
      <c r="AG266" s="241">
        <f t="shared" si="119"/>
        <v>0</v>
      </c>
      <c r="AH266" s="241">
        <f t="shared" si="120"/>
        <v>0</v>
      </c>
      <c r="AI266" s="241">
        <f t="shared" si="107"/>
        <v>0</v>
      </c>
      <c r="AJ266" s="241">
        <f t="shared" si="108"/>
        <v>0</v>
      </c>
      <c r="AK266" s="241">
        <f t="shared" si="109"/>
        <v>0</v>
      </c>
      <c r="AL266" s="173">
        <f t="shared" si="99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40">
        <f>G166</f>
        <v>0</v>
      </c>
      <c r="H267" s="240">
        <f t="shared" ref="H267:R267" si="121">H166</f>
        <v>0</v>
      </c>
      <c r="I267" s="240">
        <f t="shared" si="121"/>
        <v>0</v>
      </c>
      <c r="J267" s="240">
        <f t="shared" si="121"/>
        <v>0</v>
      </c>
      <c r="K267" s="240">
        <f t="shared" si="121"/>
        <v>0</v>
      </c>
      <c r="L267" s="240">
        <f t="shared" si="121"/>
        <v>0</v>
      </c>
      <c r="M267" s="240">
        <f t="shared" si="121"/>
        <v>0</v>
      </c>
      <c r="N267" s="240">
        <f t="shared" si="121"/>
        <v>0</v>
      </c>
      <c r="O267" s="240">
        <f t="shared" si="121"/>
        <v>0</v>
      </c>
      <c r="P267" s="240">
        <f t="shared" si="121"/>
        <v>0</v>
      </c>
      <c r="Q267" s="240">
        <f t="shared" si="121"/>
        <v>0</v>
      </c>
      <c r="R267" s="240">
        <f t="shared" si="121"/>
        <v>0</v>
      </c>
      <c r="S267" s="328">
        <f t="shared" si="116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17"/>
        <v>0</v>
      </c>
      <c r="AF267" s="241">
        <f t="shared" si="118"/>
        <v>0</v>
      </c>
      <c r="AG267" s="241">
        <f t="shared" si="119"/>
        <v>0</v>
      </c>
      <c r="AH267" s="241">
        <f t="shared" si="120"/>
        <v>0</v>
      </c>
      <c r="AI267" s="241">
        <f t="shared" si="107"/>
        <v>0</v>
      </c>
      <c r="AJ267" s="241">
        <f t="shared" si="108"/>
        <v>0</v>
      </c>
      <c r="AK267" s="241">
        <f t="shared" si="109"/>
        <v>0</v>
      </c>
      <c r="AL267" s="173">
        <f t="shared" ref="AL267:AL328" si="122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40">
        <f>G228</f>
        <v>0</v>
      </c>
      <c r="H268" s="240">
        <f t="shared" ref="H268:R268" si="123">H228</f>
        <v>0</v>
      </c>
      <c r="I268" s="240">
        <f t="shared" si="123"/>
        <v>0</v>
      </c>
      <c r="J268" s="240">
        <f t="shared" si="123"/>
        <v>0</v>
      </c>
      <c r="K268" s="240">
        <f t="shared" si="123"/>
        <v>0</v>
      </c>
      <c r="L268" s="240">
        <f t="shared" si="123"/>
        <v>0</v>
      </c>
      <c r="M268" s="240">
        <f t="shared" si="123"/>
        <v>0</v>
      </c>
      <c r="N268" s="240">
        <f t="shared" si="123"/>
        <v>0</v>
      </c>
      <c r="O268" s="240">
        <f t="shared" si="123"/>
        <v>0</v>
      </c>
      <c r="P268" s="240">
        <f t="shared" si="123"/>
        <v>0</v>
      </c>
      <c r="Q268" s="240">
        <f t="shared" si="123"/>
        <v>0</v>
      </c>
      <c r="R268" s="240">
        <f t="shared" si="123"/>
        <v>0</v>
      </c>
      <c r="S268" s="328">
        <f t="shared" si="116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17"/>
        <v>0</v>
      </c>
      <c r="AF268" s="241">
        <f t="shared" si="118"/>
        <v>0</v>
      </c>
      <c r="AG268" s="241">
        <f t="shared" si="119"/>
        <v>0</v>
      </c>
      <c r="AH268" s="241">
        <f t="shared" si="120"/>
        <v>0</v>
      </c>
      <c r="AI268" s="241">
        <f t="shared" si="107"/>
        <v>0</v>
      </c>
      <c r="AJ268" s="241">
        <f t="shared" si="108"/>
        <v>0</v>
      </c>
      <c r="AK268" s="241">
        <f t="shared" si="109"/>
        <v>0</v>
      </c>
      <c r="AL268" s="173">
        <f t="shared" si="122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40">
        <f>G224</f>
        <v>0</v>
      </c>
      <c r="H269" s="240">
        <f t="shared" ref="H269:R269" si="124">H224</f>
        <v>0</v>
      </c>
      <c r="I269" s="240">
        <f t="shared" si="124"/>
        <v>0</v>
      </c>
      <c r="J269" s="240">
        <f t="shared" si="124"/>
        <v>0</v>
      </c>
      <c r="K269" s="240">
        <f t="shared" si="124"/>
        <v>0</v>
      </c>
      <c r="L269" s="240">
        <f t="shared" si="124"/>
        <v>0</v>
      </c>
      <c r="M269" s="240">
        <f t="shared" si="124"/>
        <v>0</v>
      </c>
      <c r="N269" s="240">
        <f t="shared" si="124"/>
        <v>0</v>
      </c>
      <c r="O269" s="240">
        <f t="shared" si="124"/>
        <v>0</v>
      </c>
      <c r="P269" s="240">
        <f t="shared" si="124"/>
        <v>0</v>
      </c>
      <c r="Q269" s="240">
        <f t="shared" si="124"/>
        <v>0</v>
      </c>
      <c r="R269" s="240">
        <f t="shared" si="124"/>
        <v>0</v>
      </c>
      <c r="S269" s="328">
        <f t="shared" si="116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0</v>
      </c>
      <c r="AC269" s="329">
        <f>SUM($G269:Q269)</f>
        <v>0</v>
      </c>
      <c r="AD269" s="330">
        <f>SUM($G269:R269)</f>
        <v>0</v>
      </c>
      <c r="AE269" s="241">
        <f t="shared" si="117"/>
        <v>0</v>
      </c>
      <c r="AF269" s="241">
        <f t="shared" si="118"/>
        <v>0</v>
      </c>
      <c r="AG269" s="241">
        <f t="shared" si="119"/>
        <v>0</v>
      </c>
      <c r="AH269" s="241">
        <f t="shared" si="120"/>
        <v>0</v>
      </c>
      <c r="AI269" s="241">
        <f t="shared" si="107"/>
        <v>0</v>
      </c>
      <c r="AJ269" s="241">
        <f t="shared" si="108"/>
        <v>0</v>
      </c>
      <c r="AK269" s="241">
        <f t="shared" si="109"/>
        <v>0</v>
      </c>
      <c r="AL269" s="173">
        <f t="shared" si="122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40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16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17"/>
        <v>0</v>
      </c>
      <c r="AF270" s="241">
        <f t="shared" si="118"/>
        <v>0</v>
      </c>
      <c r="AG270" s="241">
        <f t="shared" si="119"/>
        <v>0</v>
      </c>
      <c r="AH270" s="241">
        <f t="shared" si="120"/>
        <v>0</v>
      </c>
      <c r="AI270" s="241">
        <f t="shared" si="107"/>
        <v>0</v>
      </c>
      <c r="AJ270" s="241">
        <f t="shared" si="108"/>
        <v>0</v>
      </c>
      <c r="AK270" s="241">
        <f t="shared" si="109"/>
        <v>0</v>
      </c>
      <c r="AL270" s="173">
        <f t="shared" ref="AL270:AL274" si="125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40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16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17"/>
        <v>0</v>
      </c>
      <c r="AF271" s="241">
        <f t="shared" si="118"/>
        <v>0</v>
      </c>
      <c r="AG271" s="241">
        <f t="shared" si="119"/>
        <v>0</v>
      </c>
      <c r="AH271" s="241">
        <f t="shared" si="120"/>
        <v>0</v>
      </c>
      <c r="AI271" s="241">
        <f t="shared" si="107"/>
        <v>0</v>
      </c>
      <c r="AJ271" s="241">
        <f t="shared" si="108"/>
        <v>0</v>
      </c>
      <c r="AK271" s="241">
        <f t="shared" si="109"/>
        <v>0</v>
      </c>
      <c r="AL271" s="173">
        <f t="shared" si="125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40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16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17"/>
        <v>0</v>
      </c>
      <c r="AF272" s="241">
        <f t="shared" si="118"/>
        <v>0</v>
      </c>
      <c r="AG272" s="241">
        <f t="shared" si="119"/>
        <v>0</v>
      </c>
      <c r="AH272" s="241">
        <f t="shared" si="120"/>
        <v>0</v>
      </c>
      <c r="AI272" s="241">
        <f t="shared" si="107"/>
        <v>0</v>
      </c>
      <c r="AJ272" s="241">
        <f t="shared" si="108"/>
        <v>0</v>
      </c>
      <c r="AK272" s="241">
        <f t="shared" si="109"/>
        <v>0</v>
      </c>
      <c r="AL272" s="173">
        <f t="shared" si="125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40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16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17"/>
        <v>0</v>
      </c>
      <c r="AF273" s="241">
        <f t="shared" si="118"/>
        <v>0</v>
      </c>
      <c r="AG273" s="241">
        <f t="shared" si="119"/>
        <v>0</v>
      </c>
      <c r="AH273" s="241">
        <f t="shared" si="120"/>
        <v>0</v>
      </c>
      <c r="AI273" s="241">
        <f t="shared" si="107"/>
        <v>0</v>
      </c>
      <c r="AJ273" s="241">
        <f t="shared" si="108"/>
        <v>0</v>
      </c>
      <c r="AK273" s="241">
        <f t="shared" si="109"/>
        <v>0</v>
      </c>
      <c r="AL273" s="173">
        <f t="shared" si="125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40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16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17"/>
        <v>0</v>
      </c>
      <c r="AF274" s="241">
        <f t="shared" si="118"/>
        <v>0</v>
      </c>
      <c r="AG274" s="241">
        <f t="shared" si="119"/>
        <v>0</v>
      </c>
      <c r="AH274" s="241">
        <f t="shared" si="120"/>
        <v>0</v>
      </c>
      <c r="AI274" s="241">
        <f t="shared" si="107"/>
        <v>0</v>
      </c>
      <c r="AJ274" s="241">
        <f t="shared" si="108"/>
        <v>0</v>
      </c>
      <c r="AK274" s="241">
        <f t="shared" si="109"/>
        <v>0</v>
      </c>
      <c r="AL274" s="173">
        <f t="shared" si="125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40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16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17"/>
        <v>0</v>
      </c>
      <c r="AF275" s="241">
        <f t="shared" si="118"/>
        <v>0</v>
      </c>
      <c r="AG275" s="241">
        <f t="shared" si="119"/>
        <v>0</v>
      </c>
      <c r="AH275" s="241">
        <f t="shared" si="120"/>
        <v>0</v>
      </c>
      <c r="AI275" s="241">
        <f t="shared" si="107"/>
        <v>0</v>
      </c>
      <c r="AJ275" s="241">
        <f t="shared" si="108"/>
        <v>0</v>
      </c>
      <c r="AK275" s="241">
        <f t="shared" si="109"/>
        <v>0</v>
      </c>
      <c r="AL275" s="173">
        <f t="shared" si="122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40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16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17"/>
        <v>0</v>
      </c>
      <c r="AF276" s="241">
        <f t="shared" si="118"/>
        <v>0</v>
      </c>
      <c r="AG276" s="241">
        <f t="shared" si="119"/>
        <v>0</v>
      </c>
      <c r="AH276" s="241">
        <f t="shared" si="120"/>
        <v>0</v>
      </c>
      <c r="AI276" s="241">
        <f t="shared" si="107"/>
        <v>0</v>
      </c>
      <c r="AJ276" s="241">
        <f t="shared" si="108"/>
        <v>0</v>
      </c>
      <c r="AK276" s="241">
        <f t="shared" si="109"/>
        <v>0</v>
      </c>
      <c r="AL276" s="173">
        <f t="shared" si="122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40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16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17"/>
        <v>0</v>
      </c>
      <c r="AF277" s="241">
        <f t="shared" si="118"/>
        <v>0</v>
      </c>
      <c r="AG277" s="241">
        <f t="shared" si="119"/>
        <v>0</v>
      </c>
      <c r="AH277" s="241">
        <f t="shared" si="120"/>
        <v>0</v>
      </c>
      <c r="AI277" s="241">
        <f t="shared" si="107"/>
        <v>0</v>
      </c>
      <c r="AJ277" s="241">
        <f t="shared" si="108"/>
        <v>0</v>
      </c>
      <c r="AK277" s="241">
        <f t="shared" si="109"/>
        <v>0</v>
      </c>
      <c r="AL277" s="173">
        <f t="shared" si="122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40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16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17"/>
        <v>0</v>
      </c>
      <c r="AF278" s="241">
        <f t="shared" si="118"/>
        <v>0</v>
      </c>
      <c r="AG278" s="241">
        <f t="shared" si="119"/>
        <v>0</v>
      </c>
      <c r="AH278" s="241">
        <f t="shared" si="120"/>
        <v>0</v>
      </c>
      <c r="AI278" s="241">
        <f t="shared" si="107"/>
        <v>0</v>
      </c>
      <c r="AJ278" s="241">
        <f t="shared" si="108"/>
        <v>0</v>
      </c>
      <c r="AK278" s="241">
        <f t="shared" si="109"/>
        <v>0</v>
      </c>
      <c r="AL278" s="173">
        <f t="shared" si="122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40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16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17"/>
        <v>0</v>
      </c>
      <c r="AF279" s="241">
        <f t="shared" si="118"/>
        <v>0</v>
      </c>
      <c r="AG279" s="241">
        <f t="shared" si="119"/>
        <v>0</v>
      </c>
      <c r="AH279" s="241">
        <f t="shared" si="120"/>
        <v>0</v>
      </c>
      <c r="AI279" s="241">
        <f t="shared" si="107"/>
        <v>0</v>
      </c>
      <c r="AJ279" s="241">
        <f t="shared" si="108"/>
        <v>0</v>
      </c>
      <c r="AK279" s="241">
        <f t="shared" si="109"/>
        <v>0</v>
      </c>
      <c r="AL279" s="173">
        <f t="shared" si="122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40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16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17"/>
        <v>0</v>
      </c>
      <c r="AF280" s="241">
        <f t="shared" si="118"/>
        <v>0</v>
      </c>
      <c r="AG280" s="241">
        <f t="shared" si="119"/>
        <v>0</v>
      </c>
      <c r="AH280" s="241">
        <f t="shared" si="120"/>
        <v>0</v>
      </c>
      <c r="AI280" s="241">
        <f t="shared" si="107"/>
        <v>0</v>
      </c>
      <c r="AJ280" s="241">
        <f t="shared" si="108"/>
        <v>0</v>
      </c>
      <c r="AK280" s="241">
        <f t="shared" si="109"/>
        <v>0</v>
      </c>
      <c r="AL280" s="173">
        <f t="shared" si="122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40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16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17"/>
        <v>0</v>
      </c>
      <c r="AF281" s="241">
        <f t="shared" si="118"/>
        <v>0</v>
      </c>
      <c r="AG281" s="241">
        <f t="shared" si="119"/>
        <v>0</v>
      </c>
      <c r="AH281" s="241">
        <f t="shared" si="120"/>
        <v>0</v>
      </c>
      <c r="AI281" s="241">
        <f t="shared" si="107"/>
        <v>0</v>
      </c>
      <c r="AJ281" s="241">
        <f t="shared" si="108"/>
        <v>0</v>
      </c>
      <c r="AK281" s="241">
        <f t="shared" si="109"/>
        <v>0</v>
      </c>
      <c r="AL281" s="173">
        <f t="shared" si="122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40">
        <f>G229</f>
        <v>0</v>
      </c>
      <c r="H282" s="240">
        <f t="shared" ref="H282:R282" si="126">H229</f>
        <v>0</v>
      </c>
      <c r="I282" s="240">
        <f t="shared" si="126"/>
        <v>0</v>
      </c>
      <c r="J282" s="240">
        <f t="shared" si="126"/>
        <v>0</v>
      </c>
      <c r="K282" s="240">
        <f t="shared" si="126"/>
        <v>0</v>
      </c>
      <c r="L282" s="240">
        <f t="shared" si="126"/>
        <v>0</v>
      </c>
      <c r="M282" s="240">
        <f t="shared" si="126"/>
        <v>0</v>
      </c>
      <c r="N282" s="240">
        <f t="shared" si="126"/>
        <v>0</v>
      </c>
      <c r="O282" s="240">
        <f t="shared" si="126"/>
        <v>0</v>
      </c>
      <c r="P282" s="240">
        <f t="shared" si="126"/>
        <v>0</v>
      </c>
      <c r="Q282" s="240">
        <f t="shared" si="126"/>
        <v>0</v>
      </c>
      <c r="R282" s="240">
        <f t="shared" si="126"/>
        <v>0</v>
      </c>
      <c r="S282" s="328">
        <f t="shared" si="116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17"/>
        <v>0</v>
      </c>
      <c r="AF282" s="241">
        <f t="shared" si="118"/>
        <v>0</v>
      </c>
      <c r="AG282" s="241">
        <f t="shared" si="119"/>
        <v>0</v>
      </c>
      <c r="AH282" s="241">
        <f t="shared" si="120"/>
        <v>0</v>
      </c>
      <c r="AI282" s="241">
        <f t="shared" si="107"/>
        <v>0</v>
      </c>
      <c r="AJ282" s="241">
        <f t="shared" si="108"/>
        <v>0</v>
      </c>
      <c r="AK282" s="241">
        <f t="shared" si="109"/>
        <v>0</v>
      </c>
      <c r="AL282" s="173">
        <f t="shared" si="122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40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16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17"/>
        <v>0</v>
      </c>
      <c r="AF283" s="241">
        <f t="shared" si="118"/>
        <v>0</v>
      </c>
      <c r="AG283" s="241">
        <f t="shared" si="119"/>
        <v>0</v>
      </c>
      <c r="AH283" s="241">
        <f t="shared" si="120"/>
        <v>0</v>
      </c>
      <c r="AI283" s="241">
        <f t="shared" si="107"/>
        <v>0</v>
      </c>
      <c r="AJ283" s="241">
        <f t="shared" si="108"/>
        <v>0</v>
      </c>
      <c r="AK283" s="241">
        <f t="shared" si="109"/>
        <v>0</v>
      </c>
      <c r="AL283" s="173">
        <f t="shared" si="122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40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16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17"/>
        <v>0</v>
      </c>
      <c r="AF284" s="241">
        <f t="shared" si="118"/>
        <v>0</v>
      </c>
      <c r="AG284" s="241">
        <f t="shared" si="119"/>
        <v>0</v>
      </c>
      <c r="AH284" s="241">
        <f t="shared" si="120"/>
        <v>0</v>
      </c>
      <c r="AI284" s="241">
        <f t="shared" si="107"/>
        <v>0</v>
      </c>
      <c r="AJ284" s="241">
        <f t="shared" si="108"/>
        <v>0</v>
      </c>
      <c r="AK284" s="241">
        <f t="shared" si="109"/>
        <v>0</v>
      </c>
      <c r="AL284" s="173">
        <f t="shared" ref="AL284:AL288" si="127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40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16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17"/>
        <v>0</v>
      </c>
      <c r="AF285" s="241">
        <f t="shared" si="118"/>
        <v>0</v>
      </c>
      <c r="AG285" s="241">
        <f t="shared" si="119"/>
        <v>0</v>
      </c>
      <c r="AH285" s="241">
        <f t="shared" si="120"/>
        <v>0</v>
      </c>
      <c r="AI285" s="241">
        <f t="shared" si="107"/>
        <v>0</v>
      </c>
      <c r="AJ285" s="241">
        <f t="shared" si="108"/>
        <v>0</v>
      </c>
      <c r="AK285" s="241">
        <f t="shared" si="109"/>
        <v>0</v>
      </c>
      <c r="AL285" s="173">
        <f t="shared" si="127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40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16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17"/>
        <v>0</v>
      </c>
      <c r="AF286" s="241">
        <f t="shared" si="118"/>
        <v>0</v>
      </c>
      <c r="AG286" s="241">
        <f t="shared" si="119"/>
        <v>0</v>
      </c>
      <c r="AH286" s="241">
        <f t="shared" si="120"/>
        <v>0</v>
      </c>
      <c r="AI286" s="241">
        <f t="shared" si="107"/>
        <v>0</v>
      </c>
      <c r="AJ286" s="241">
        <f t="shared" si="108"/>
        <v>0</v>
      </c>
      <c r="AK286" s="241">
        <f t="shared" si="109"/>
        <v>0</v>
      </c>
      <c r="AL286" s="173">
        <f t="shared" si="127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40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16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17"/>
        <v>0</v>
      </c>
      <c r="AF287" s="241">
        <f t="shared" si="118"/>
        <v>0</v>
      </c>
      <c r="AG287" s="241">
        <f t="shared" si="119"/>
        <v>0</v>
      </c>
      <c r="AH287" s="241">
        <f t="shared" si="120"/>
        <v>0</v>
      </c>
      <c r="AI287" s="241">
        <f t="shared" si="107"/>
        <v>0</v>
      </c>
      <c r="AJ287" s="241">
        <f t="shared" si="108"/>
        <v>0</v>
      </c>
      <c r="AK287" s="241">
        <f t="shared" si="109"/>
        <v>0</v>
      </c>
      <c r="AL287" s="173">
        <f t="shared" si="127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40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16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17"/>
        <v>0</v>
      </c>
      <c r="AF288" s="241">
        <f t="shared" si="118"/>
        <v>0</v>
      </c>
      <c r="AG288" s="241">
        <f t="shared" si="119"/>
        <v>0</v>
      </c>
      <c r="AH288" s="241">
        <f t="shared" si="120"/>
        <v>0</v>
      </c>
      <c r="AI288" s="241">
        <f t="shared" si="107"/>
        <v>0</v>
      </c>
      <c r="AJ288" s="241">
        <f t="shared" si="108"/>
        <v>0</v>
      </c>
      <c r="AK288" s="241">
        <f t="shared" si="109"/>
        <v>0</v>
      </c>
      <c r="AL288" s="173">
        <f t="shared" si="127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40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16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17"/>
        <v>0</v>
      </c>
      <c r="AF289" s="241">
        <f t="shared" si="118"/>
        <v>0</v>
      </c>
      <c r="AG289" s="241">
        <f t="shared" si="119"/>
        <v>0</v>
      </c>
      <c r="AH289" s="241">
        <f t="shared" si="120"/>
        <v>0</v>
      </c>
      <c r="AI289" s="241">
        <f t="shared" si="107"/>
        <v>0</v>
      </c>
      <c r="AJ289" s="241">
        <f t="shared" si="108"/>
        <v>0</v>
      </c>
      <c r="AK289" s="241">
        <f t="shared" si="109"/>
        <v>0</v>
      </c>
      <c r="AL289" s="173">
        <f t="shared" si="122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40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16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17"/>
        <v>0</v>
      </c>
      <c r="AF290" s="241">
        <f t="shared" si="118"/>
        <v>0</v>
      </c>
      <c r="AG290" s="241">
        <f t="shared" si="119"/>
        <v>0</v>
      </c>
      <c r="AH290" s="241">
        <f t="shared" si="120"/>
        <v>0</v>
      </c>
      <c r="AI290" s="241">
        <f t="shared" si="107"/>
        <v>0</v>
      </c>
      <c r="AJ290" s="241">
        <f t="shared" si="108"/>
        <v>0</v>
      </c>
      <c r="AK290" s="241">
        <f t="shared" si="109"/>
        <v>0</v>
      </c>
      <c r="AL290" s="173">
        <f t="shared" si="122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40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16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17"/>
        <v>0</v>
      </c>
      <c r="AF291" s="241">
        <f t="shared" si="118"/>
        <v>0</v>
      </c>
      <c r="AG291" s="241">
        <f t="shared" si="119"/>
        <v>0</v>
      </c>
      <c r="AH291" s="241">
        <f t="shared" si="120"/>
        <v>0</v>
      </c>
      <c r="AI291" s="241">
        <f t="shared" si="107"/>
        <v>0</v>
      </c>
      <c r="AJ291" s="241">
        <f t="shared" si="108"/>
        <v>0</v>
      </c>
      <c r="AK291" s="241">
        <f t="shared" si="109"/>
        <v>0</v>
      </c>
      <c r="AL291" s="173">
        <f t="shared" si="122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40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16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17"/>
        <v>0</v>
      </c>
      <c r="AF292" s="241">
        <f t="shared" si="118"/>
        <v>0</v>
      </c>
      <c r="AG292" s="241">
        <f t="shared" si="119"/>
        <v>0</v>
      </c>
      <c r="AH292" s="241">
        <f t="shared" si="120"/>
        <v>0</v>
      </c>
      <c r="AI292" s="241">
        <f t="shared" si="107"/>
        <v>0</v>
      </c>
      <c r="AJ292" s="241">
        <f t="shared" si="108"/>
        <v>0</v>
      </c>
      <c r="AK292" s="241">
        <f t="shared" si="109"/>
        <v>0</v>
      </c>
      <c r="AL292" s="173">
        <f t="shared" si="122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40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16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17"/>
        <v>0</v>
      </c>
      <c r="AF293" s="241">
        <f t="shared" si="118"/>
        <v>0</v>
      </c>
      <c r="AG293" s="241">
        <f t="shared" si="119"/>
        <v>0</v>
      </c>
      <c r="AH293" s="241">
        <f t="shared" si="120"/>
        <v>0</v>
      </c>
      <c r="AI293" s="241">
        <f t="shared" si="107"/>
        <v>0</v>
      </c>
      <c r="AJ293" s="241">
        <f t="shared" si="108"/>
        <v>0</v>
      </c>
      <c r="AK293" s="241">
        <f t="shared" si="109"/>
        <v>0</v>
      </c>
      <c r="AL293" s="173">
        <f t="shared" si="122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40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16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17"/>
        <v>0</v>
      </c>
      <c r="AF294" s="241">
        <f t="shared" si="118"/>
        <v>0</v>
      </c>
      <c r="AG294" s="241">
        <f t="shared" si="119"/>
        <v>0</v>
      </c>
      <c r="AH294" s="241">
        <f t="shared" si="120"/>
        <v>0</v>
      </c>
      <c r="AI294" s="241">
        <f t="shared" si="107"/>
        <v>0</v>
      </c>
      <c r="AJ294" s="241">
        <f t="shared" si="108"/>
        <v>0</v>
      </c>
      <c r="AK294" s="241">
        <f t="shared" si="109"/>
        <v>0</v>
      </c>
      <c r="AL294" s="173">
        <f t="shared" si="122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40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16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17"/>
        <v>0</v>
      </c>
      <c r="AF295" s="241">
        <f t="shared" si="118"/>
        <v>0</v>
      </c>
      <c r="AG295" s="241">
        <f t="shared" si="119"/>
        <v>0</v>
      </c>
      <c r="AH295" s="241">
        <f t="shared" si="120"/>
        <v>0</v>
      </c>
      <c r="AI295" s="241">
        <f t="shared" si="107"/>
        <v>0</v>
      </c>
      <c r="AJ295" s="241">
        <f t="shared" si="108"/>
        <v>0</v>
      </c>
      <c r="AK295" s="241">
        <f t="shared" si="109"/>
        <v>0</v>
      </c>
      <c r="AL295" s="173">
        <f t="shared" si="122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40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16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17"/>
        <v>0</v>
      </c>
      <c r="AF296" s="241">
        <f t="shared" si="118"/>
        <v>0</v>
      </c>
      <c r="AG296" s="241">
        <f t="shared" si="119"/>
        <v>0</v>
      </c>
      <c r="AH296" s="241">
        <f t="shared" si="120"/>
        <v>0</v>
      </c>
      <c r="AI296" s="241">
        <f t="shared" si="107"/>
        <v>0</v>
      </c>
      <c r="AJ296" s="241">
        <f t="shared" si="108"/>
        <v>0</v>
      </c>
      <c r="AK296" s="241">
        <f t="shared" si="109"/>
        <v>0</v>
      </c>
      <c r="AL296" s="173">
        <f t="shared" si="122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40">
        <f>G219</f>
        <v>0</v>
      </c>
      <c r="H297" s="240">
        <f t="shared" ref="H297:R297" si="128">H219</f>
        <v>0</v>
      </c>
      <c r="I297" s="240">
        <f t="shared" si="128"/>
        <v>0</v>
      </c>
      <c r="J297" s="240">
        <f t="shared" si="128"/>
        <v>0</v>
      </c>
      <c r="K297" s="240">
        <f t="shared" si="128"/>
        <v>0</v>
      </c>
      <c r="L297" s="240">
        <f t="shared" si="128"/>
        <v>0</v>
      </c>
      <c r="M297" s="240">
        <f t="shared" si="128"/>
        <v>0</v>
      </c>
      <c r="N297" s="240">
        <f t="shared" si="128"/>
        <v>0</v>
      </c>
      <c r="O297" s="240">
        <f t="shared" si="128"/>
        <v>0</v>
      </c>
      <c r="P297" s="240">
        <f t="shared" si="128"/>
        <v>0</v>
      </c>
      <c r="Q297" s="240">
        <f t="shared" si="128"/>
        <v>0</v>
      </c>
      <c r="R297" s="240">
        <f t="shared" si="128"/>
        <v>0</v>
      </c>
      <c r="S297" s="328">
        <f t="shared" si="116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17"/>
        <v>0</v>
      </c>
      <c r="AF297" s="241">
        <f t="shared" si="118"/>
        <v>0</v>
      </c>
      <c r="AG297" s="241">
        <f t="shared" si="119"/>
        <v>0</v>
      </c>
      <c r="AH297" s="241">
        <f t="shared" si="120"/>
        <v>0</v>
      </c>
      <c r="AI297" s="241">
        <f t="shared" si="107"/>
        <v>0</v>
      </c>
      <c r="AJ297" s="241">
        <f t="shared" si="108"/>
        <v>0</v>
      </c>
      <c r="AK297" s="241">
        <f t="shared" si="109"/>
        <v>0</v>
      </c>
      <c r="AL297" s="173">
        <f t="shared" si="122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40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16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17"/>
        <v>0</v>
      </c>
      <c r="AF298" s="241">
        <f t="shared" si="118"/>
        <v>0</v>
      </c>
      <c r="AG298" s="241">
        <f t="shared" si="119"/>
        <v>0</v>
      </c>
      <c r="AH298" s="241">
        <f t="shared" si="120"/>
        <v>0</v>
      </c>
      <c r="AI298" s="241">
        <f t="shared" si="107"/>
        <v>0</v>
      </c>
      <c r="AJ298" s="241">
        <f t="shared" si="108"/>
        <v>0</v>
      </c>
      <c r="AK298" s="241">
        <f t="shared" si="109"/>
        <v>0</v>
      </c>
      <c r="AL298" s="173">
        <f t="shared" si="122"/>
        <v>0</v>
      </c>
    </row>
    <row r="299" spans="1:38" ht="24" hidden="1" customHeight="1" outlineLevel="1">
      <c r="A299" s="166" t="s">
        <v>257</v>
      </c>
      <c r="B299" s="444" t="s">
        <v>407</v>
      </c>
      <c r="C299" s="33"/>
      <c r="D299" s="34"/>
      <c r="E299" s="34"/>
      <c r="F299" s="34"/>
      <c r="G299" s="240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16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17"/>
        <v>0</v>
      </c>
      <c r="AF299" s="241">
        <f t="shared" si="118"/>
        <v>0</v>
      </c>
      <c r="AG299" s="241">
        <f t="shared" si="119"/>
        <v>0</v>
      </c>
      <c r="AH299" s="241">
        <f t="shared" si="120"/>
        <v>0</v>
      </c>
      <c r="AI299" s="241">
        <f t="shared" si="107"/>
        <v>0</v>
      </c>
      <c r="AJ299" s="241">
        <f t="shared" si="108"/>
        <v>0</v>
      </c>
      <c r="AK299" s="241">
        <f t="shared" si="109"/>
        <v>0</v>
      </c>
      <c r="AL299" s="173">
        <f t="shared" si="122"/>
        <v>0</v>
      </c>
    </row>
    <row r="300" spans="1:38" ht="24" hidden="1" customHeight="1" outlineLevel="1">
      <c r="A300" s="166" t="s">
        <v>257</v>
      </c>
      <c r="B300" s="444" t="s">
        <v>408</v>
      </c>
      <c r="C300" s="33"/>
      <c r="D300" s="34"/>
      <c r="E300" s="34"/>
      <c r="F300" s="34"/>
      <c r="G300" s="240"/>
      <c r="H300" s="240"/>
      <c r="I300" s="240"/>
      <c r="J300" s="240"/>
      <c r="K300" s="240"/>
      <c r="L300" s="240"/>
      <c r="M300" s="240"/>
      <c r="N300" s="240"/>
      <c r="O300" s="240"/>
      <c r="P300" s="240"/>
      <c r="Q300" s="240"/>
      <c r="R300" s="240"/>
      <c r="S300" s="328">
        <f t="shared" si="116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0</v>
      </c>
      <c r="Y300" s="329">
        <f>SUM($G300:M300)</f>
        <v>0</v>
      </c>
      <c r="Z300" s="329">
        <f>SUM($G300:N300)</f>
        <v>0</v>
      </c>
      <c r="AA300" s="329">
        <f>SUM($G300:O300)</f>
        <v>0</v>
      </c>
      <c r="AB300" s="329">
        <f>SUM($G300:P300)</f>
        <v>0</v>
      </c>
      <c r="AC300" s="329">
        <f>SUM($G300:Q300)</f>
        <v>0</v>
      </c>
      <c r="AD300" s="330">
        <f>SUM($G300:R300)</f>
        <v>0</v>
      </c>
      <c r="AE300" s="241">
        <f t="shared" si="117"/>
        <v>0</v>
      </c>
      <c r="AF300" s="241">
        <f t="shared" si="118"/>
        <v>0</v>
      </c>
      <c r="AG300" s="241">
        <f t="shared" si="119"/>
        <v>0</v>
      </c>
      <c r="AH300" s="241">
        <f t="shared" si="120"/>
        <v>0</v>
      </c>
      <c r="AI300" s="241">
        <f t="shared" ref="AI300:AI328" si="129">$AE300+$AF300</f>
        <v>0</v>
      </c>
      <c r="AJ300" s="241">
        <f t="shared" ref="AJ300:AJ328" si="130">$AG300+$AH300</f>
        <v>0</v>
      </c>
      <c r="AK300" s="241">
        <f t="shared" ref="AK300:AK328" si="131">$AI300+$AJ300</f>
        <v>0</v>
      </c>
      <c r="AL300" s="173">
        <f t="shared" si="122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40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16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17"/>
        <v>0</v>
      </c>
      <c r="AF301" s="241">
        <f t="shared" si="118"/>
        <v>0</v>
      </c>
      <c r="AG301" s="241">
        <f t="shared" si="119"/>
        <v>0</v>
      </c>
      <c r="AH301" s="241">
        <f t="shared" si="120"/>
        <v>0</v>
      </c>
      <c r="AI301" s="241">
        <f t="shared" si="129"/>
        <v>0</v>
      </c>
      <c r="AJ301" s="241">
        <f t="shared" si="130"/>
        <v>0</v>
      </c>
      <c r="AK301" s="241">
        <f t="shared" si="131"/>
        <v>0</v>
      </c>
      <c r="AL301" s="173">
        <f t="shared" si="122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40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16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17"/>
        <v>0</v>
      </c>
      <c r="AF302" s="241">
        <f t="shared" si="118"/>
        <v>0</v>
      </c>
      <c r="AG302" s="241">
        <f t="shared" si="119"/>
        <v>0</v>
      </c>
      <c r="AH302" s="241">
        <f t="shared" si="120"/>
        <v>0</v>
      </c>
      <c r="AI302" s="241">
        <f t="shared" si="129"/>
        <v>0</v>
      </c>
      <c r="AJ302" s="241">
        <f t="shared" si="130"/>
        <v>0</v>
      </c>
      <c r="AK302" s="241">
        <f t="shared" si="131"/>
        <v>0</v>
      </c>
      <c r="AL302" s="173">
        <f t="shared" si="122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40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16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17"/>
        <v>0</v>
      </c>
      <c r="AF303" s="241">
        <f t="shared" si="118"/>
        <v>0</v>
      </c>
      <c r="AG303" s="241">
        <f t="shared" si="119"/>
        <v>0</v>
      </c>
      <c r="AH303" s="241">
        <f t="shared" si="120"/>
        <v>0</v>
      </c>
      <c r="AI303" s="241">
        <f t="shared" si="129"/>
        <v>0</v>
      </c>
      <c r="AJ303" s="241">
        <f t="shared" si="130"/>
        <v>0</v>
      </c>
      <c r="AK303" s="241">
        <f t="shared" si="131"/>
        <v>0</v>
      </c>
      <c r="AL303" s="173">
        <f t="shared" ref="AL303:AL307" si="132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40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16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17"/>
        <v>0</v>
      </c>
      <c r="AF304" s="241">
        <f t="shared" si="118"/>
        <v>0</v>
      </c>
      <c r="AG304" s="241">
        <f t="shared" si="119"/>
        <v>0</v>
      </c>
      <c r="AH304" s="241">
        <f t="shared" si="120"/>
        <v>0</v>
      </c>
      <c r="AI304" s="241">
        <f t="shared" si="129"/>
        <v>0</v>
      </c>
      <c r="AJ304" s="241">
        <f t="shared" si="130"/>
        <v>0</v>
      </c>
      <c r="AK304" s="241">
        <f t="shared" si="131"/>
        <v>0</v>
      </c>
      <c r="AL304" s="173">
        <f t="shared" si="132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40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16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17"/>
        <v>0</v>
      </c>
      <c r="AF305" s="241">
        <f t="shared" si="118"/>
        <v>0</v>
      </c>
      <c r="AG305" s="241">
        <f t="shared" si="119"/>
        <v>0</v>
      </c>
      <c r="AH305" s="241">
        <f t="shared" si="120"/>
        <v>0</v>
      </c>
      <c r="AI305" s="241">
        <f t="shared" si="129"/>
        <v>0</v>
      </c>
      <c r="AJ305" s="241">
        <f t="shared" si="130"/>
        <v>0</v>
      </c>
      <c r="AK305" s="241">
        <f t="shared" si="131"/>
        <v>0</v>
      </c>
      <c r="AL305" s="173">
        <f t="shared" si="132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40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16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17"/>
        <v>0</v>
      </c>
      <c r="AF306" s="241">
        <f t="shared" si="118"/>
        <v>0</v>
      </c>
      <c r="AG306" s="241">
        <f t="shared" si="119"/>
        <v>0</v>
      </c>
      <c r="AH306" s="241">
        <f t="shared" si="120"/>
        <v>0</v>
      </c>
      <c r="AI306" s="241">
        <f t="shared" si="129"/>
        <v>0</v>
      </c>
      <c r="AJ306" s="241">
        <f t="shared" si="130"/>
        <v>0</v>
      </c>
      <c r="AK306" s="241">
        <f t="shared" si="131"/>
        <v>0</v>
      </c>
      <c r="AL306" s="173">
        <f t="shared" si="132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40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16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17"/>
        <v>0</v>
      </c>
      <c r="AF307" s="241">
        <f t="shared" si="118"/>
        <v>0</v>
      </c>
      <c r="AG307" s="241">
        <f t="shared" si="119"/>
        <v>0</v>
      </c>
      <c r="AH307" s="241">
        <f t="shared" si="120"/>
        <v>0</v>
      </c>
      <c r="AI307" s="241">
        <f t="shared" si="129"/>
        <v>0</v>
      </c>
      <c r="AJ307" s="241">
        <f t="shared" si="130"/>
        <v>0</v>
      </c>
      <c r="AK307" s="241">
        <f t="shared" si="131"/>
        <v>0</v>
      </c>
      <c r="AL307" s="173">
        <f t="shared" si="132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40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16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17"/>
        <v>0</v>
      </c>
      <c r="AF308" s="241">
        <f t="shared" si="118"/>
        <v>0</v>
      </c>
      <c r="AG308" s="241">
        <f t="shared" si="119"/>
        <v>0</v>
      </c>
      <c r="AH308" s="241">
        <f t="shared" si="120"/>
        <v>0</v>
      </c>
      <c r="AI308" s="241">
        <f t="shared" si="129"/>
        <v>0</v>
      </c>
      <c r="AJ308" s="241">
        <f t="shared" si="130"/>
        <v>0</v>
      </c>
      <c r="AK308" s="241">
        <f t="shared" si="131"/>
        <v>0</v>
      </c>
      <c r="AL308" s="173">
        <f t="shared" si="122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40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16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17"/>
        <v>0</v>
      </c>
      <c r="AF309" s="241">
        <f t="shared" si="118"/>
        <v>0</v>
      </c>
      <c r="AG309" s="241">
        <f t="shared" si="119"/>
        <v>0</v>
      </c>
      <c r="AH309" s="241">
        <f t="shared" si="120"/>
        <v>0</v>
      </c>
      <c r="AI309" s="241">
        <f t="shared" si="129"/>
        <v>0</v>
      </c>
      <c r="AJ309" s="241">
        <f t="shared" si="130"/>
        <v>0</v>
      </c>
      <c r="AK309" s="241">
        <f t="shared" si="131"/>
        <v>0</v>
      </c>
      <c r="AL309" s="173">
        <f t="shared" si="122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40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16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17"/>
        <v>0</v>
      </c>
      <c r="AF310" s="241">
        <f t="shared" si="118"/>
        <v>0</v>
      </c>
      <c r="AG310" s="241">
        <f t="shared" si="119"/>
        <v>0</v>
      </c>
      <c r="AH310" s="241">
        <f t="shared" si="120"/>
        <v>0</v>
      </c>
      <c r="AI310" s="241">
        <f t="shared" si="129"/>
        <v>0</v>
      </c>
      <c r="AJ310" s="241">
        <f t="shared" si="130"/>
        <v>0</v>
      </c>
      <c r="AK310" s="241">
        <f t="shared" si="131"/>
        <v>0</v>
      </c>
      <c r="AL310" s="173">
        <f t="shared" si="122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40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16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17"/>
        <v>0</v>
      </c>
      <c r="AF311" s="241">
        <f t="shared" si="118"/>
        <v>0</v>
      </c>
      <c r="AG311" s="241">
        <f t="shared" si="119"/>
        <v>0</v>
      </c>
      <c r="AH311" s="241">
        <f t="shared" si="120"/>
        <v>0</v>
      </c>
      <c r="AI311" s="241">
        <f t="shared" si="129"/>
        <v>0</v>
      </c>
      <c r="AJ311" s="241">
        <f t="shared" si="130"/>
        <v>0</v>
      </c>
      <c r="AK311" s="241">
        <f t="shared" si="131"/>
        <v>0</v>
      </c>
      <c r="AL311" s="173">
        <f t="shared" si="122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40">
        <f>G160*(1-$R$1)</f>
        <v>0</v>
      </c>
      <c r="H312" s="240">
        <f t="shared" ref="H312:R312" si="133">H160*(1-$R$1)</f>
        <v>0</v>
      </c>
      <c r="I312" s="240">
        <f t="shared" si="133"/>
        <v>0</v>
      </c>
      <c r="J312" s="240">
        <f t="shared" si="133"/>
        <v>0</v>
      </c>
      <c r="K312" s="240">
        <f t="shared" si="133"/>
        <v>0</v>
      </c>
      <c r="L312" s="240">
        <f t="shared" si="133"/>
        <v>0</v>
      </c>
      <c r="M312" s="240">
        <f t="shared" si="133"/>
        <v>0</v>
      </c>
      <c r="N312" s="240">
        <f t="shared" si="133"/>
        <v>0</v>
      </c>
      <c r="O312" s="240">
        <f t="shared" si="133"/>
        <v>0</v>
      </c>
      <c r="P312" s="240">
        <f t="shared" si="133"/>
        <v>0</v>
      </c>
      <c r="Q312" s="240">
        <f t="shared" si="133"/>
        <v>0</v>
      </c>
      <c r="R312" s="240">
        <f t="shared" si="133"/>
        <v>0</v>
      </c>
      <c r="S312" s="328">
        <f t="shared" si="116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17"/>
        <v>0</v>
      </c>
      <c r="AF312" s="241">
        <f t="shared" si="118"/>
        <v>0</v>
      </c>
      <c r="AG312" s="241">
        <f t="shared" si="119"/>
        <v>0</v>
      </c>
      <c r="AH312" s="241">
        <f t="shared" si="120"/>
        <v>0</v>
      </c>
      <c r="AI312" s="241">
        <f t="shared" si="129"/>
        <v>0</v>
      </c>
      <c r="AJ312" s="241">
        <f t="shared" si="130"/>
        <v>0</v>
      </c>
      <c r="AK312" s="241">
        <f t="shared" si="131"/>
        <v>0</v>
      </c>
      <c r="AL312" s="173">
        <f t="shared" si="122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40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16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17"/>
        <v>0</v>
      </c>
      <c r="AF313" s="241">
        <f t="shared" si="118"/>
        <v>0</v>
      </c>
      <c r="AG313" s="241">
        <f t="shared" si="119"/>
        <v>0</v>
      </c>
      <c r="AH313" s="241">
        <f t="shared" si="120"/>
        <v>0</v>
      </c>
      <c r="AI313" s="241">
        <f t="shared" si="129"/>
        <v>0</v>
      </c>
      <c r="AJ313" s="241">
        <f t="shared" si="130"/>
        <v>0</v>
      </c>
      <c r="AK313" s="241">
        <f t="shared" si="131"/>
        <v>0</v>
      </c>
      <c r="AL313" s="173">
        <f t="shared" si="122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40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16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17"/>
        <v>0</v>
      </c>
      <c r="AF314" s="241">
        <f t="shared" si="118"/>
        <v>0</v>
      </c>
      <c r="AG314" s="241">
        <f t="shared" si="119"/>
        <v>0</v>
      </c>
      <c r="AH314" s="241">
        <f t="shared" si="120"/>
        <v>0</v>
      </c>
      <c r="AI314" s="241">
        <f t="shared" si="129"/>
        <v>0</v>
      </c>
      <c r="AJ314" s="241">
        <f t="shared" si="130"/>
        <v>0</v>
      </c>
      <c r="AK314" s="241">
        <f t="shared" si="131"/>
        <v>0</v>
      </c>
      <c r="AL314" s="173">
        <f t="shared" si="122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40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16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17"/>
        <v>0</v>
      </c>
      <c r="AF315" s="241">
        <f t="shared" si="118"/>
        <v>0</v>
      </c>
      <c r="AG315" s="241">
        <f t="shared" si="119"/>
        <v>0</v>
      </c>
      <c r="AH315" s="241">
        <f t="shared" si="120"/>
        <v>0</v>
      </c>
      <c r="AI315" s="241">
        <f t="shared" si="129"/>
        <v>0</v>
      </c>
      <c r="AJ315" s="241">
        <f t="shared" si="130"/>
        <v>0</v>
      </c>
      <c r="AK315" s="241">
        <f t="shared" si="131"/>
        <v>0</v>
      </c>
      <c r="AL315" s="173">
        <f t="shared" ref="AL315:AL320" si="134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40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si="116"/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si="117"/>
        <v>0</v>
      </c>
      <c r="AF316" s="241">
        <f t="shared" si="118"/>
        <v>0</v>
      </c>
      <c r="AG316" s="241">
        <f t="shared" si="119"/>
        <v>0</v>
      </c>
      <c r="AH316" s="241">
        <f t="shared" si="120"/>
        <v>0</v>
      </c>
      <c r="AI316" s="241">
        <f t="shared" si="129"/>
        <v>0</v>
      </c>
      <c r="AJ316" s="241">
        <f t="shared" si="130"/>
        <v>0</v>
      </c>
      <c r="AK316" s="241">
        <f t="shared" si="131"/>
        <v>0</v>
      </c>
      <c r="AL316" s="173">
        <f t="shared" si="134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40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16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17"/>
        <v>0</v>
      </c>
      <c r="AF317" s="241">
        <f t="shared" si="118"/>
        <v>0</v>
      </c>
      <c r="AG317" s="241">
        <f t="shared" si="119"/>
        <v>0</v>
      </c>
      <c r="AH317" s="241">
        <f t="shared" si="120"/>
        <v>0</v>
      </c>
      <c r="AI317" s="241">
        <f t="shared" si="129"/>
        <v>0</v>
      </c>
      <c r="AJ317" s="241">
        <f t="shared" si="130"/>
        <v>0</v>
      </c>
      <c r="AK317" s="241">
        <f t="shared" si="131"/>
        <v>0</v>
      </c>
      <c r="AL317" s="173">
        <f t="shared" si="134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40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16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17"/>
        <v>0</v>
      </c>
      <c r="AF318" s="241">
        <f t="shared" si="118"/>
        <v>0</v>
      </c>
      <c r="AG318" s="241">
        <f t="shared" si="119"/>
        <v>0</v>
      </c>
      <c r="AH318" s="241">
        <f t="shared" si="120"/>
        <v>0</v>
      </c>
      <c r="AI318" s="241">
        <f t="shared" si="129"/>
        <v>0</v>
      </c>
      <c r="AJ318" s="241">
        <f t="shared" si="130"/>
        <v>0</v>
      </c>
      <c r="AK318" s="241">
        <f t="shared" si="131"/>
        <v>0</v>
      </c>
      <c r="AL318" s="173">
        <f t="shared" si="134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40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16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17"/>
        <v>0</v>
      </c>
      <c r="AF319" s="241">
        <f t="shared" si="118"/>
        <v>0</v>
      </c>
      <c r="AG319" s="241">
        <f t="shared" si="119"/>
        <v>0</v>
      </c>
      <c r="AH319" s="241">
        <f t="shared" si="120"/>
        <v>0</v>
      </c>
      <c r="AI319" s="241">
        <f t="shared" si="129"/>
        <v>0</v>
      </c>
      <c r="AJ319" s="241">
        <f t="shared" si="130"/>
        <v>0</v>
      </c>
      <c r="AK319" s="241">
        <f t="shared" si="131"/>
        <v>0</v>
      </c>
      <c r="AL319" s="173">
        <f t="shared" si="134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40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16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17"/>
        <v>0</v>
      </c>
      <c r="AF320" s="241">
        <f t="shared" si="118"/>
        <v>0</v>
      </c>
      <c r="AG320" s="241">
        <f t="shared" si="119"/>
        <v>0</v>
      </c>
      <c r="AH320" s="241">
        <f t="shared" si="120"/>
        <v>0</v>
      </c>
      <c r="AI320" s="241">
        <f t="shared" si="129"/>
        <v>0</v>
      </c>
      <c r="AJ320" s="241">
        <f t="shared" si="130"/>
        <v>0</v>
      </c>
      <c r="AK320" s="241">
        <f t="shared" si="131"/>
        <v>0</v>
      </c>
      <c r="AL320" s="173">
        <f t="shared" si="134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40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16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17"/>
        <v>0</v>
      </c>
      <c r="AF321" s="241">
        <f t="shared" si="118"/>
        <v>0</v>
      </c>
      <c r="AG321" s="241">
        <f t="shared" si="119"/>
        <v>0</v>
      </c>
      <c r="AH321" s="241">
        <f t="shared" si="120"/>
        <v>0</v>
      </c>
      <c r="AI321" s="241">
        <f t="shared" si="129"/>
        <v>0</v>
      </c>
      <c r="AJ321" s="241">
        <f t="shared" si="130"/>
        <v>0</v>
      </c>
      <c r="AK321" s="241">
        <f t="shared" si="131"/>
        <v>0</v>
      </c>
      <c r="AL321" s="173">
        <f t="shared" si="122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40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16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17"/>
        <v>0</v>
      </c>
      <c r="AF322" s="241">
        <f t="shared" si="118"/>
        <v>0</v>
      </c>
      <c r="AG322" s="241">
        <f t="shared" si="119"/>
        <v>0</v>
      </c>
      <c r="AH322" s="241">
        <f t="shared" si="120"/>
        <v>0</v>
      </c>
      <c r="AI322" s="241">
        <f t="shared" si="129"/>
        <v>0</v>
      </c>
      <c r="AJ322" s="241">
        <f t="shared" si="130"/>
        <v>0</v>
      </c>
      <c r="AK322" s="241">
        <f t="shared" si="131"/>
        <v>0</v>
      </c>
      <c r="AL322" s="173">
        <f t="shared" si="122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40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16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17"/>
        <v>0</v>
      </c>
      <c r="AF323" s="241">
        <f t="shared" si="118"/>
        <v>0</v>
      </c>
      <c r="AG323" s="241">
        <f t="shared" si="119"/>
        <v>0</v>
      </c>
      <c r="AH323" s="241">
        <f t="shared" si="120"/>
        <v>0</v>
      </c>
      <c r="AI323" s="241">
        <f t="shared" si="129"/>
        <v>0</v>
      </c>
      <c r="AJ323" s="241">
        <f t="shared" si="130"/>
        <v>0</v>
      </c>
      <c r="AK323" s="241">
        <f t="shared" si="131"/>
        <v>0</v>
      </c>
      <c r="AL323" s="173">
        <f t="shared" si="122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40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16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17"/>
        <v>0</v>
      </c>
      <c r="AF324" s="241">
        <f t="shared" si="118"/>
        <v>0</v>
      </c>
      <c r="AG324" s="241">
        <f t="shared" si="119"/>
        <v>0</v>
      </c>
      <c r="AH324" s="241">
        <f t="shared" si="120"/>
        <v>0</v>
      </c>
      <c r="AI324" s="241">
        <f t="shared" si="129"/>
        <v>0</v>
      </c>
      <c r="AJ324" s="241">
        <f t="shared" si="130"/>
        <v>0</v>
      </c>
      <c r="AK324" s="241">
        <f t="shared" si="131"/>
        <v>0</v>
      </c>
      <c r="AL324" s="173">
        <f t="shared" si="122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40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16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17"/>
        <v>0</v>
      </c>
      <c r="AF325" s="241">
        <f t="shared" si="118"/>
        <v>0</v>
      </c>
      <c r="AG325" s="241">
        <f t="shared" si="119"/>
        <v>0</v>
      </c>
      <c r="AH325" s="241">
        <f t="shared" si="120"/>
        <v>0</v>
      </c>
      <c r="AI325" s="241">
        <f t="shared" si="129"/>
        <v>0</v>
      </c>
      <c r="AJ325" s="241">
        <f t="shared" si="130"/>
        <v>0</v>
      </c>
      <c r="AK325" s="241">
        <f t="shared" si="131"/>
        <v>0</v>
      </c>
      <c r="AL325" s="173">
        <f t="shared" si="122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40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16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17"/>
        <v>0</v>
      </c>
      <c r="AF326" s="241">
        <f t="shared" si="118"/>
        <v>0</v>
      </c>
      <c r="AG326" s="241">
        <f t="shared" si="119"/>
        <v>0</v>
      </c>
      <c r="AH326" s="241">
        <f t="shared" si="120"/>
        <v>0</v>
      </c>
      <c r="AI326" s="241">
        <f t="shared" si="129"/>
        <v>0</v>
      </c>
      <c r="AJ326" s="241">
        <f t="shared" si="130"/>
        <v>0</v>
      </c>
      <c r="AK326" s="241">
        <f t="shared" si="131"/>
        <v>0</v>
      </c>
      <c r="AL326" s="173">
        <f t="shared" si="122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337">
        <f>SUM(G251:G326)</f>
        <v>-19831.858120000001</v>
      </c>
      <c r="H327" s="337">
        <f t="shared" ref="H327:R327" si="135">SUM(H251:H326)</f>
        <v>-24852.917968000002</v>
      </c>
      <c r="I327" s="337">
        <f t="shared" si="135"/>
        <v>21774.530080000004</v>
      </c>
      <c r="J327" s="337">
        <f t="shared" si="135"/>
        <v>-34088.081639999997</v>
      </c>
      <c r="K327" s="337">
        <f t="shared" si="135"/>
        <v>19008.298032000002</v>
      </c>
      <c r="L327" s="337">
        <f t="shared" si="135"/>
        <v>4413.3522159999993</v>
      </c>
      <c r="M327" s="337">
        <f t="shared" si="135"/>
        <v>15581.225432000001</v>
      </c>
      <c r="N327" s="337">
        <f t="shared" si="135"/>
        <v>-25241.452368000002</v>
      </c>
      <c r="O327" s="337">
        <f t="shared" si="135"/>
        <v>20804.854504000003</v>
      </c>
      <c r="P327" s="337">
        <f t="shared" si="135"/>
        <v>20774.967240000002</v>
      </c>
      <c r="Q327" s="337">
        <f t="shared" si="135"/>
        <v>-40879.131512</v>
      </c>
      <c r="R327" s="337">
        <f t="shared" si="135"/>
        <v>7068.7572639999999</v>
      </c>
      <c r="S327" s="334">
        <f t="shared" si="116"/>
        <v>-19831.858120000001</v>
      </c>
      <c r="T327" s="335">
        <f>SUM($G327:H327)</f>
        <v>-44684.776087999999</v>
      </c>
      <c r="U327" s="335">
        <f>SUM($G327:I327)</f>
        <v>-22910.246007999995</v>
      </c>
      <c r="V327" s="335">
        <f>SUM($G327:J327)</f>
        <v>-56998.327647999991</v>
      </c>
      <c r="W327" s="335">
        <f>SUM($G327:K327)</f>
        <v>-37990.029615999985</v>
      </c>
      <c r="X327" s="335">
        <f>SUM($G327:L327)</f>
        <v>-33576.677399999986</v>
      </c>
      <c r="Y327" s="335">
        <f>SUM($G327:M327)</f>
        <v>-17995.451967999987</v>
      </c>
      <c r="Z327" s="335">
        <f>SUM($G327:N327)</f>
        <v>-43236.904335999992</v>
      </c>
      <c r="AA327" s="335">
        <f>SUM($G327:O327)</f>
        <v>-22432.04983199999</v>
      </c>
      <c r="AB327" s="335">
        <f>SUM($G327:P327)</f>
        <v>-1657.0825919999879</v>
      </c>
      <c r="AC327" s="335">
        <f>SUM($G327:Q327)</f>
        <v>-42536.214103999984</v>
      </c>
      <c r="AD327" s="336">
        <f>SUM($G327:R327)</f>
        <v>-35467.456839999984</v>
      </c>
      <c r="AE327" s="260">
        <f t="shared" si="117"/>
        <v>-22910.246007999995</v>
      </c>
      <c r="AF327" s="260">
        <f t="shared" si="118"/>
        <v>-10666.431391999991</v>
      </c>
      <c r="AG327" s="260">
        <f t="shared" si="119"/>
        <v>11144.627567999996</v>
      </c>
      <c r="AH327" s="260">
        <f t="shared" si="120"/>
        <v>-13035.407007999995</v>
      </c>
      <c r="AI327" s="260">
        <f t="shared" si="129"/>
        <v>-33576.677399999986</v>
      </c>
      <c r="AJ327" s="260">
        <f t="shared" si="130"/>
        <v>-1890.7794399999984</v>
      </c>
      <c r="AK327" s="260">
        <f t="shared" si="131"/>
        <v>-35467.456839999984</v>
      </c>
      <c r="AL327" s="173">
        <f t="shared" ref="AL327" si="136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7">
        <f>G217-G327</f>
        <v>4272.4724799999985</v>
      </c>
      <c r="H328" s="337">
        <f t="shared" ref="H328:R328" si="137">H217-H327</f>
        <v>6075.0457779999997</v>
      </c>
      <c r="I328" s="337">
        <f t="shared" si="137"/>
        <v>2931.1519299999964</v>
      </c>
      <c r="J328" s="337">
        <f t="shared" si="137"/>
        <v>2545.4873899999948</v>
      </c>
      <c r="K328" s="337">
        <f t="shared" si="137"/>
        <v>3130.2637480000012</v>
      </c>
      <c r="L328" s="337">
        <f t="shared" si="137"/>
        <v>3004.9356460000017</v>
      </c>
      <c r="M328" s="337">
        <f t="shared" si="137"/>
        <v>2422.7013999999999</v>
      </c>
      <c r="N328" s="337">
        <f t="shared" si="137"/>
        <v>2472.0881540000009</v>
      </c>
      <c r="O328" s="337">
        <f t="shared" si="137"/>
        <v>3378.1609999999964</v>
      </c>
      <c r="P328" s="337">
        <f t="shared" si="137"/>
        <v>3740.0586559999974</v>
      </c>
      <c r="Q328" s="337">
        <f t="shared" si="137"/>
        <v>1513.4950019999887</v>
      </c>
      <c r="R328" s="337">
        <f t="shared" si="137"/>
        <v>-1910.9645640000008</v>
      </c>
      <c r="S328" s="334">
        <f t="shared" si="116"/>
        <v>4272.4724799999985</v>
      </c>
      <c r="T328" s="335">
        <f>SUM($G328:H328)</f>
        <v>10347.518257999998</v>
      </c>
      <c r="U328" s="335">
        <f>SUM($G328:I328)</f>
        <v>13278.670187999995</v>
      </c>
      <c r="V328" s="335">
        <f>SUM($G328:J328)</f>
        <v>15824.157577999989</v>
      </c>
      <c r="W328" s="335">
        <f>SUM($G328:K328)</f>
        <v>18954.421325999989</v>
      </c>
      <c r="X328" s="335">
        <f>SUM($G328:L328)</f>
        <v>21959.35697199999</v>
      </c>
      <c r="Y328" s="335">
        <f>SUM($G328:M328)</f>
        <v>24382.058371999992</v>
      </c>
      <c r="Z328" s="335">
        <f>SUM($G328:N328)</f>
        <v>26854.146525999993</v>
      </c>
      <c r="AA328" s="335">
        <f>SUM($G328:O328)</f>
        <v>30232.30752599999</v>
      </c>
      <c r="AB328" s="335">
        <f>SUM($G328:P328)</f>
        <v>33972.366181999983</v>
      </c>
      <c r="AC328" s="335">
        <f>SUM($G328:Q328)</f>
        <v>35485.861183999972</v>
      </c>
      <c r="AD328" s="336">
        <f>SUM($G328:R328)</f>
        <v>33574.89661999997</v>
      </c>
      <c r="AE328" s="260">
        <f t="shared" si="117"/>
        <v>13278.670187999995</v>
      </c>
      <c r="AF328" s="260">
        <f t="shared" si="118"/>
        <v>8680.6867839999959</v>
      </c>
      <c r="AG328" s="260">
        <f t="shared" si="119"/>
        <v>8272.9505539999973</v>
      </c>
      <c r="AH328" s="260">
        <f t="shared" si="120"/>
        <v>3342.5890939999827</v>
      </c>
      <c r="AI328" s="260">
        <f t="shared" si="129"/>
        <v>21959.35697199999</v>
      </c>
      <c r="AJ328" s="260">
        <f t="shared" si="130"/>
        <v>11615.53964799998</v>
      </c>
      <c r="AK328" s="260">
        <f t="shared" si="131"/>
        <v>33574.89661999997</v>
      </c>
      <c r="AL328" s="173">
        <f t="shared" si="122"/>
        <v>0</v>
      </c>
    </row>
    <row r="330" spans="1:38" s="339" customFormat="1" ht="24.75" customHeight="1">
      <c r="A330" s="326"/>
      <c r="B330" s="338"/>
      <c r="C330" s="234" t="s">
        <v>442</v>
      </c>
      <c r="D330" s="235"/>
      <c r="E330" s="235"/>
      <c r="F330" s="235"/>
      <c r="G330" s="173">
        <f t="shared" ref="G330:AK330" si="138">G137-G41</f>
        <v>0</v>
      </c>
      <c r="H330" s="173">
        <f t="shared" si="138"/>
        <v>0</v>
      </c>
      <c r="I330" s="173">
        <f t="shared" si="138"/>
        <v>0</v>
      </c>
      <c r="J330" s="173">
        <f t="shared" si="138"/>
        <v>0</v>
      </c>
      <c r="K330" s="173">
        <f t="shared" si="138"/>
        <v>0</v>
      </c>
      <c r="L330" s="173">
        <f t="shared" si="138"/>
        <v>0</v>
      </c>
      <c r="M330" s="173">
        <f t="shared" si="138"/>
        <v>0</v>
      </c>
      <c r="N330" s="173">
        <f t="shared" si="138"/>
        <v>0</v>
      </c>
      <c r="O330" s="173">
        <f t="shared" si="138"/>
        <v>0</v>
      </c>
      <c r="P330" s="173">
        <f t="shared" si="138"/>
        <v>0</v>
      </c>
      <c r="Q330" s="173">
        <f t="shared" si="138"/>
        <v>0</v>
      </c>
      <c r="R330" s="173">
        <f t="shared" si="138"/>
        <v>0</v>
      </c>
      <c r="S330" s="173">
        <f t="shared" si="138"/>
        <v>0</v>
      </c>
      <c r="T330" s="173">
        <f t="shared" si="138"/>
        <v>0</v>
      </c>
      <c r="U330" s="173">
        <f t="shared" si="138"/>
        <v>0</v>
      </c>
      <c r="V330" s="173">
        <f t="shared" si="138"/>
        <v>0</v>
      </c>
      <c r="W330" s="173">
        <f t="shared" si="138"/>
        <v>0</v>
      </c>
      <c r="X330" s="173">
        <f t="shared" si="138"/>
        <v>0</v>
      </c>
      <c r="Y330" s="173">
        <f t="shared" si="138"/>
        <v>0</v>
      </c>
      <c r="Z330" s="173">
        <f t="shared" si="138"/>
        <v>0</v>
      </c>
      <c r="AA330" s="173">
        <f t="shared" si="138"/>
        <v>0</v>
      </c>
      <c r="AB330" s="173">
        <f t="shared" si="138"/>
        <v>0</v>
      </c>
      <c r="AC330" s="173">
        <f t="shared" si="138"/>
        <v>0</v>
      </c>
      <c r="AD330" s="173">
        <f t="shared" si="138"/>
        <v>0</v>
      </c>
      <c r="AE330" s="173">
        <f t="shared" si="138"/>
        <v>0</v>
      </c>
      <c r="AF330" s="173">
        <f t="shared" si="138"/>
        <v>0</v>
      </c>
      <c r="AG330" s="173">
        <f t="shared" si="138"/>
        <v>0</v>
      </c>
      <c r="AH330" s="173">
        <f t="shared" si="138"/>
        <v>9.0949470177292824E-13</v>
      </c>
      <c r="AI330" s="173">
        <f t="shared" si="138"/>
        <v>0</v>
      </c>
      <c r="AJ330" s="173">
        <f t="shared" si="138"/>
        <v>9.0949470177292824E-13</v>
      </c>
      <c r="AK330" s="173">
        <f t="shared" si="138"/>
        <v>0</v>
      </c>
    </row>
    <row r="331" spans="1:38" s="339" customFormat="1" ht="24.75" customHeight="1">
      <c r="A331" s="326"/>
      <c r="B331" s="338"/>
      <c r="C331" s="234" t="s">
        <v>443</v>
      </c>
      <c r="D331" s="235"/>
      <c r="E331" s="235"/>
      <c r="F331" s="235"/>
      <c r="G331" s="237">
        <f t="shared" ref="G331:AK331" si="139">G217-G35</f>
        <v>0</v>
      </c>
      <c r="H331" s="237">
        <f t="shared" si="139"/>
        <v>0</v>
      </c>
      <c r="I331" s="237">
        <f t="shared" si="139"/>
        <v>0</v>
      </c>
      <c r="J331" s="237">
        <f t="shared" si="139"/>
        <v>0</v>
      </c>
      <c r="K331" s="237">
        <f t="shared" si="139"/>
        <v>0</v>
      </c>
      <c r="L331" s="237">
        <f t="shared" si="139"/>
        <v>0</v>
      </c>
      <c r="M331" s="237">
        <f t="shared" si="139"/>
        <v>0</v>
      </c>
      <c r="N331" s="237">
        <f t="shared" si="139"/>
        <v>0</v>
      </c>
      <c r="O331" s="237">
        <f t="shared" si="139"/>
        <v>0</v>
      </c>
      <c r="P331" s="237">
        <f t="shared" si="139"/>
        <v>0</v>
      </c>
      <c r="Q331" s="237">
        <f t="shared" si="139"/>
        <v>0</v>
      </c>
      <c r="R331" s="237">
        <f t="shared" si="139"/>
        <v>0</v>
      </c>
      <c r="S331" s="173">
        <f t="shared" si="139"/>
        <v>0</v>
      </c>
      <c r="T331" s="173">
        <f t="shared" si="139"/>
        <v>0</v>
      </c>
      <c r="U331" s="173">
        <f t="shared" si="139"/>
        <v>0</v>
      </c>
      <c r="V331" s="173">
        <f t="shared" si="139"/>
        <v>0</v>
      </c>
      <c r="W331" s="173">
        <f t="shared" si="139"/>
        <v>0</v>
      </c>
      <c r="X331" s="173">
        <f t="shared" si="139"/>
        <v>0</v>
      </c>
      <c r="Y331" s="173">
        <f t="shared" si="139"/>
        <v>7.2759576141834259E-12</v>
      </c>
      <c r="Z331" s="173">
        <f t="shared" si="139"/>
        <v>0</v>
      </c>
      <c r="AA331" s="173">
        <f t="shared" si="139"/>
        <v>0</v>
      </c>
      <c r="AB331" s="173">
        <f t="shared" si="139"/>
        <v>0</v>
      </c>
      <c r="AC331" s="173">
        <f t="shared" si="139"/>
        <v>0</v>
      </c>
      <c r="AD331" s="173">
        <f t="shared" si="139"/>
        <v>-2.0463630789890885E-12</v>
      </c>
      <c r="AE331" s="173">
        <f t="shared" si="139"/>
        <v>0</v>
      </c>
      <c r="AF331" s="173">
        <f t="shared" si="139"/>
        <v>1.8189894035458565E-12</v>
      </c>
      <c r="AG331" s="173">
        <f t="shared" si="139"/>
        <v>0</v>
      </c>
      <c r="AH331" s="173">
        <f t="shared" si="139"/>
        <v>0</v>
      </c>
      <c r="AI331" s="173">
        <f t="shared" si="139"/>
        <v>0</v>
      </c>
      <c r="AJ331" s="173">
        <f t="shared" si="139"/>
        <v>0</v>
      </c>
      <c r="AK331" s="173">
        <f t="shared" si="139"/>
        <v>4.5474735088646412E-12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000"/>
  </sheetPr>
  <dimension ref="A1:AL331"/>
  <sheetViews>
    <sheetView showGridLines="0" showZeros="0" zoomScale="70" zoomScaleNormal="70" workbookViewId="0">
      <pane xSplit="6" ySplit="5" topLeftCell="P9" activePane="bottomRight" state="frozen"/>
      <selection pane="bottomRight" activeCell="P9" sqref="P9"/>
      <selection pane="bottomLeft" activeCell="N9" sqref="N9"/>
      <selection pane="topRight" activeCell="N9" sqref="N9"/>
    </sheetView>
  </sheetViews>
  <sheetFormatPr defaultColWidth="9.25" defaultRowHeight="24.75" customHeight="1" outlineLevelRow="1" outlineLevelCol="1"/>
  <cols>
    <col min="1" max="1" width="6.875" style="141" hidden="1" customWidth="1"/>
    <col min="2" max="2" width="7.375" style="155" bestFit="1" customWidth="1"/>
    <col min="3" max="3" width="52.625" style="142" customWidth="1"/>
    <col min="4" max="6" width="4.125" style="6" customWidth="1"/>
    <col min="7" max="18" width="11.75" style="6" customWidth="1"/>
    <col min="19" max="30" width="11.75" style="6" customWidth="1" outlineLevel="1"/>
    <col min="31" max="37" width="11.75" style="6" customWidth="1"/>
    <col min="38" max="16384" width="9.25" style="6"/>
  </cols>
  <sheetData>
    <row r="1" spans="1:38" ht="25.5" customHeight="1">
      <c r="A1" s="1"/>
      <c r="B1" s="443"/>
      <c r="C1" s="3" t="s">
        <v>452</v>
      </c>
      <c r="D1" s="4"/>
      <c r="E1" s="4"/>
      <c r="F1" s="4"/>
      <c r="G1" s="5"/>
      <c r="H1" s="5"/>
      <c r="I1" s="5"/>
      <c r="J1" s="5"/>
      <c r="K1" s="5"/>
      <c r="L1" s="5"/>
      <c r="M1" s="5"/>
      <c r="N1" s="5"/>
      <c r="O1" s="441"/>
      <c r="P1" s="441"/>
      <c r="Q1" s="441" t="s">
        <v>1</v>
      </c>
      <c r="R1" s="442">
        <v>0.2</v>
      </c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</row>
    <row r="2" spans="1:38" ht="25.5" customHeight="1">
      <c r="A2" s="1"/>
      <c r="B2" s="443"/>
      <c r="C2" s="7" t="s">
        <v>453</v>
      </c>
      <c r="D2" s="4"/>
      <c r="E2" s="4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</row>
    <row r="3" spans="1:38" ht="4.5" customHeight="1">
      <c r="A3" s="1"/>
      <c r="B3" s="443"/>
      <c r="C3" s="8"/>
      <c r="D3" s="9"/>
      <c r="E3" s="9"/>
      <c r="F3" s="9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10"/>
      <c r="AE3" s="5"/>
      <c r="AF3" s="5"/>
      <c r="AG3" s="5"/>
      <c r="AH3" s="5"/>
      <c r="AI3" s="5"/>
      <c r="AJ3" s="5"/>
      <c r="AK3" s="10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31" t="s">
        <v>37</v>
      </c>
    </row>
    <row r="6" spans="1:38" ht="24" customHeight="1">
      <c r="A6" s="32" t="s">
        <v>38</v>
      </c>
      <c r="B6" s="445" t="s">
        <v>38</v>
      </c>
      <c r="C6" s="33" t="s">
        <v>39</v>
      </c>
      <c r="D6" s="34"/>
      <c r="E6" s="34"/>
      <c r="F6" s="35"/>
      <c r="G6" s="36">
        <v>190090.79652850001</v>
      </c>
      <c r="H6" s="37">
        <v>189027.91168060002</v>
      </c>
      <c r="I6" s="37">
        <v>203868.59973350007</v>
      </c>
      <c r="J6" s="37">
        <v>163694.46406550004</v>
      </c>
      <c r="K6" s="37">
        <v>202810.96741555995</v>
      </c>
      <c r="L6" s="37">
        <v>219628.16277296998</v>
      </c>
      <c r="M6" s="37">
        <v>207156.85174006005</v>
      </c>
      <c r="N6" s="37">
        <v>204929.66188800993</v>
      </c>
      <c r="O6" s="37">
        <v>195872.06157750005</v>
      </c>
      <c r="P6" s="37">
        <v>194615.8636352999</v>
      </c>
      <c r="Q6" s="37">
        <v>198003.32756460001</v>
      </c>
      <c r="R6" s="37">
        <v>165812.667671</v>
      </c>
      <c r="S6" s="38">
        <f>G6</f>
        <v>190090.79652850001</v>
      </c>
      <c r="T6" s="39">
        <f>SUM($G6:H6)</f>
        <v>379118.70820910006</v>
      </c>
      <c r="U6" s="39">
        <f>SUM($G6:I6)</f>
        <v>582987.30794260011</v>
      </c>
      <c r="V6" s="39">
        <f>SUM($G6:J6)</f>
        <v>746681.77200810018</v>
      </c>
      <c r="W6" s="39">
        <f>SUM($G6:K6)</f>
        <v>949492.7394236601</v>
      </c>
      <c r="X6" s="39">
        <f>SUM($G6:L6)</f>
        <v>1169120.9021966301</v>
      </c>
      <c r="Y6" s="39">
        <f>SUM($G6:M6)</f>
        <v>1376277.7539366903</v>
      </c>
      <c r="Z6" s="39">
        <f>SUM($G6:N6)</f>
        <v>1581207.4158247001</v>
      </c>
      <c r="AA6" s="39">
        <f>SUM($G6:O6)</f>
        <v>1777079.4774022002</v>
      </c>
      <c r="AB6" s="39">
        <f>SUM($G6:P6)</f>
        <v>1971695.3410375002</v>
      </c>
      <c r="AC6" s="39">
        <f>SUM($G6:Q6)</f>
        <v>2169698.6686021001</v>
      </c>
      <c r="AD6" s="40">
        <f>SUM($G6:R6)</f>
        <v>2335511.3362731002</v>
      </c>
      <c r="AE6" s="41">
        <f t="shared" ref="AE6:AE10" si="0">U6</f>
        <v>582987.30794260011</v>
      </c>
      <c r="AF6" s="41">
        <f t="shared" ref="AF6:AF10" si="1">X6-AE6</f>
        <v>586133.59425403003</v>
      </c>
      <c r="AG6" s="41">
        <f t="shared" ref="AG6:AG10" si="2">AA6-AF6-AE6</f>
        <v>607958.57520556997</v>
      </c>
      <c r="AH6" s="41">
        <f t="shared" ref="AH6:AH10" si="3">AD6-AG6-AF6-AE6</f>
        <v>558431.85887090012</v>
      </c>
      <c r="AI6" s="41">
        <f t="shared" ref="AI6:AI10" si="4">$AE6+$AF6</f>
        <v>1169120.9021966301</v>
      </c>
      <c r="AJ6" s="41">
        <f t="shared" ref="AJ6:AJ10" si="5">$AG6+$AH6</f>
        <v>1166390.4340764701</v>
      </c>
      <c r="AK6" s="41">
        <f t="shared" ref="AK6:AK10" si="6">$AI6+$AJ6</f>
        <v>2335511.3362731002</v>
      </c>
      <c r="AL6" s="42">
        <f>SUM(G6:R6)-AK6</f>
        <v>0</v>
      </c>
    </row>
    <row r="7" spans="1:38" ht="24" customHeight="1">
      <c r="A7" s="32" t="s">
        <v>40</v>
      </c>
      <c r="B7" s="445" t="s">
        <v>40</v>
      </c>
      <c r="C7" s="33" t="s">
        <v>41</v>
      </c>
      <c r="D7" s="34"/>
      <c r="E7" s="34"/>
      <c r="F7" s="35"/>
      <c r="G7" s="36">
        <v>0</v>
      </c>
      <c r="H7" s="37">
        <v>0</v>
      </c>
      <c r="I7" s="37">
        <v>0</v>
      </c>
      <c r="J7" s="37">
        <v>0</v>
      </c>
      <c r="K7" s="37">
        <v>0</v>
      </c>
      <c r="L7" s="37">
        <v>0</v>
      </c>
      <c r="M7" s="37">
        <v>0</v>
      </c>
      <c r="N7" s="37">
        <v>0</v>
      </c>
      <c r="O7" s="37">
        <v>0</v>
      </c>
      <c r="P7" s="37">
        <v>0</v>
      </c>
      <c r="Q7" s="37">
        <v>0</v>
      </c>
      <c r="R7" s="37">
        <v>0</v>
      </c>
      <c r="S7" s="38">
        <f t="shared" ref="S7:S10" si="7">G7</f>
        <v>0</v>
      </c>
      <c r="T7" s="39">
        <f>SUM($G7:H7)</f>
        <v>0</v>
      </c>
      <c r="U7" s="39">
        <f>SUM($G7:I7)</f>
        <v>0</v>
      </c>
      <c r="V7" s="39">
        <f>SUM($G7:J7)</f>
        <v>0</v>
      </c>
      <c r="W7" s="39">
        <f>SUM($G7:K7)</f>
        <v>0</v>
      </c>
      <c r="X7" s="39">
        <f>SUM($G7:L7)</f>
        <v>0</v>
      </c>
      <c r="Y7" s="39">
        <f>SUM($G7:M7)</f>
        <v>0</v>
      </c>
      <c r="Z7" s="39">
        <f>SUM($G7:N7)</f>
        <v>0</v>
      </c>
      <c r="AA7" s="39">
        <f>SUM($G7:O7)</f>
        <v>0</v>
      </c>
      <c r="AB7" s="39">
        <f>SUM($G7:P7)</f>
        <v>0</v>
      </c>
      <c r="AC7" s="39">
        <f>SUM($G7:Q7)</f>
        <v>0</v>
      </c>
      <c r="AD7" s="40">
        <f>SUM($G7:R7)</f>
        <v>0</v>
      </c>
      <c r="AE7" s="41">
        <f t="shared" si="0"/>
        <v>0</v>
      </c>
      <c r="AF7" s="41">
        <f t="shared" si="1"/>
        <v>0</v>
      </c>
      <c r="AG7" s="41">
        <f t="shared" si="2"/>
        <v>0</v>
      </c>
      <c r="AH7" s="41">
        <f t="shared" si="3"/>
        <v>0</v>
      </c>
      <c r="AI7" s="41">
        <f t="shared" si="4"/>
        <v>0</v>
      </c>
      <c r="AJ7" s="41">
        <f t="shared" si="5"/>
        <v>0</v>
      </c>
      <c r="AK7" s="41">
        <f t="shared" si="6"/>
        <v>0</v>
      </c>
      <c r="AL7" s="42">
        <f t="shared" ref="AL7:AL47" si="8">SUM(G7:R7)-AK7</f>
        <v>0</v>
      </c>
    </row>
    <row r="8" spans="1:38" ht="24" customHeight="1">
      <c r="A8" s="32" t="s">
        <v>42</v>
      </c>
      <c r="B8" s="445" t="s">
        <v>42</v>
      </c>
      <c r="C8" s="33" t="s">
        <v>43</v>
      </c>
      <c r="D8" s="34"/>
      <c r="E8" s="34"/>
      <c r="F8" s="35"/>
      <c r="G8" s="36">
        <v>0</v>
      </c>
      <c r="H8" s="37">
        <v>0</v>
      </c>
      <c r="I8" s="37">
        <v>0</v>
      </c>
      <c r="J8" s="37">
        <v>0</v>
      </c>
      <c r="K8" s="37">
        <v>0</v>
      </c>
      <c r="L8" s="37">
        <v>0</v>
      </c>
      <c r="M8" s="37">
        <v>0</v>
      </c>
      <c r="N8" s="37">
        <v>0</v>
      </c>
      <c r="O8" s="37">
        <v>0</v>
      </c>
      <c r="P8" s="37">
        <v>0</v>
      </c>
      <c r="Q8" s="37">
        <v>0</v>
      </c>
      <c r="R8" s="37">
        <v>0</v>
      </c>
      <c r="S8" s="38">
        <f t="shared" si="7"/>
        <v>0</v>
      </c>
      <c r="T8" s="39">
        <f>SUM($G8:H8)</f>
        <v>0</v>
      </c>
      <c r="U8" s="39">
        <f>SUM($G8:I8)</f>
        <v>0</v>
      </c>
      <c r="V8" s="39">
        <f>SUM($G8:J8)</f>
        <v>0</v>
      </c>
      <c r="W8" s="39">
        <f>SUM($G8:K8)</f>
        <v>0</v>
      </c>
      <c r="X8" s="39">
        <f>SUM($G8:L8)</f>
        <v>0</v>
      </c>
      <c r="Y8" s="39">
        <f>SUM($G8:M8)</f>
        <v>0</v>
      </c>
      <c r="Z8" s="39">
        <f>SUM($G8:N8)</f>
        <v>0</v>
      </c>
      <c r="AA8" s="39">
        <f>SUM($G8:O8)</f>
        <v>0</v>
      </c>
      <c r="AB8" s="39">
        <f>SUM($G8:P8)</f>
        <v>0</v>
      </c>
      <c r="AC8" s="39">
        <f>SUM($G8:Q8)</f>
        <v>0</v>
      </c>
      <c r="AD8" s="40">
        <f>SUM($G8:R8)</f>
        <v>0</v>
      </c>
      <c r="AE8" s="41">
        <f t="shared" si="0"/>
        <v>0</v>
      </c>
      <c r="AF8" s="41">
        <f t="shared" si="1"/>
        <v>0</v>
      </c>
      <c r="AG8" s="41">
        <f t="shared" si="2"/>
        <v>0</v>
      </c>
      <c r="AH8" s="41">
        <f t="shared" si="3"/>
        <v>0</v>
      </c>
      <c r="AI8" s="41">
        <f t="shared" si="4"/>
        <v>0</v>
      </c>
      <c r="AJ8" s="41">
        <f t="shared" si="5"/>
        <v>0</v>
      </c>
      <c r="AK8" s="41">
        <f t="shared" si="6"/>
        <v>0</v>
      </c>
      <c r="AL8" s="42">
        <f t="shared" si="8"/>
        <v>0</v>
      </c>
    </row>
    <row r="9" spans="1:38" ht="24" customHeight="1">
      <c r="A9" s="32" t="s">
        <v>44</v>
      </c>
      <c r="B9" s="445" t="s">
        <v>44</v>
      </c>
      <c r="C9" s="33" t="s">
        <v>45</v>
      </c>
      <c r="D9" s="34"/>
      <c r="E9" s="34"/>
      <c r="F9" s="35"/>
      <c r="G9" s="36">
        <v>0</v>
      </c>
      <c r="H9" s="37">
        <v>0</v>
      </c>
      <c r="I9" s="37">
        <v>0</v>
      </c>
      <c r="J9" s="37">
        <v>0</v>
      </c>
      <c r="K9" s="37">
        <v>0</v>
      </c>
      <c r="L9" s="37">
        <v>0</v>
      </c>
      <c r="M9" s="37">
        <v>0</v>
      </c>
      <c r="N9" s="37">
        <v>0</v>
      </c>
      <c r="O9" s="37">
        <v>0</v>
      </c>
      <c r="P9" s="37">
        <v>0</v>
      </c>
      <c r="Q9" s="37">
        <v>0</v>
      </c>
      <c r="R9" s="37">
        <v>0</v>
      </c>
      <c r="S9" s="38">
        <f t="shared" si="7"/>
        <v>0</v>
      </c>
      <c r="T9" s="39">
        <f>SUM($G9:H9)</f>
        <v>0</v>
      </c>
      <c r="U9" s="39">
        <f>SUM($G9:I9)</f>
        <v>0</v>
      </c>
      <c r="V9" s="39">
        <f>SUM($G9:J9)</f>
        <v>0</v>
      </c>
      <c r="W9" s="39">
        <f>SUM($G9:K9)</f>
        <v>0</v>
      </c>
      <c r="X9" s="39">
        <f>SUM($G9:L9)</f>
        <v>0</v>
      </c>
      <c r="Y9" s="39">
        <f>SUM($G9:M9)</f>
        <v>0</v>
      </c>
      <c r="Z9" s="39">
        <f>SUM($G9:N9)</f>
        <v>0</v>
      </c>
      <c r="AA9" s="39">
        <f>SUM($G9:O9)</f>
        <v>0</v>
      </c>
      <c r="AB9" s="39">
        <f>SUM($G9:P9)</f>
        <v>0</v>
      </c>
      <c r="AC9" s="39">
        <f>SUM($G9:Q9)</f>
        <v>0</v>
      </c>
      <c r="AD9" s="40">
        <f>SUM($G9:R9)</f>
        <v>0</v>
      </c>
      <c r="AE9" s="41">
        <f t="shared" si="0"/>
        <v>0</v>
      </c>
      <c r="AF9" s="41">
        <f t="shared" si="1"/>
        <v>0</v>
      </c>
      <c r="AG9" s="41">
        <f t="shared" si="2"/>
        <v>0</v>
      </c>
      <c r="AH9" s="41">
        <f t="shared" si="3"/>
        <v>0</v>
      </c>
      <c r="AI9" s="41">
        <f t="shared" si="4"/>
        <v>0</v>
      </c>
      <c r="AJ9" s="41">
        <f t="shared" si="5"/>
        <v>0</v>
      </c>
      <c r="AK9" s="41">
        <f t="shared" si="6"/>
        <v>0</v>
      </c>
      <c r="AL9" s="42">
        <f t="shared" si="8"/>
        <v>0</v>
      </c>
    </row>
    <row r="10" spans="1:38" ht="24" customHeight="1">
      <c r="A10" s="32" t="s">
        <v>46</v>
      </c>
      <c r="B10" s="445" t="s">
        <v>46</v>
      </c>
      <c r="C10" s="33" t="s">
        <v>47</v>
      </c>
      <c r="D10" s="34"/>
      <c r="E10" s="34"/>
      <c r="F10" s="35"/>
      <c r="G10" s="43">
        <v>0</v>
      </c>
      <c r="H10" s="44">
        <v>0</v>
      </c>
      <c r="I10" s="44">
        <v>0</v>
      </c>
      <c r="J10" s="44">
        <v>0</v>
      </c>
      <c r="K10" s="44">
        <v>0</v>
      </c>
      <c r="L10" s="44">
        <v>0</v>
      </c>
      <c r="M10" s="44">
        <v>0</v>
      </c>
      <c r="N10" s="44">
        <v>0</v>
      </c>
      <c r="O10" s="44">
        <v>0</v>
      </c>
      <c r="P10" s="44">
        <v>0</v>
      </c>
      <c r="Q10" s="44">
        <v>0</v>
      </c>
      <c r="R10" s="44">
        <v>0</v>
      </c>
      <c r="S10" s="45">
        <f t="shared" si="7"/>
        <v>0</v>
      </c>
      <c r="T10" s="46">
        <f>SUM($G10:H10)</f>
        <v>0</v>
      </c>
      <c r="U10" s="46">
        <f>SUM($G10:I10)</f>
        <v>0</v>
      </c>
      <c r="V10" s="46">
        <f>SUM($G10:J10)</f>
        <v>0</v>
      </c>
      <c r="W10" s="46">
        <f>SUM($G10:K10)</f>
        <v>0</v>
      </c>
      <c r="X10" s="46">
        <f>SUM($G10:L10)</f>
        <v>0</v>
      </c>
      <c r="Y10" s="46">
        <f>SUM($G10:M10)</f>
        <v>0</v>
      </c>
      <c r="Z10" s="46">
        <f>SUM($G10:N10)</f>
        <v>0</v>
      </c>
      <c r="AA10" s="46">
        <f>SUM($G10:O10)</f>
        <v>0</v>
      </c>
      <c r="AB10" s="46">
        <f>SUM($G10:P10)</f>
        <v>0</v>
      </c>
      <c r="AC10" s="46">
        <f>SUM($G10:Q10)</f>
        <v>0</v>
      </c>
      <c r="AD10" s="47">
        <f>SUM($G10:R10)</f>
        <v>0</v>
      </c>
      <c r="AE10" s="48">
        <f t="shared" si="0"/>
        <v>0</v>
      </c>
      <c r="AF10" s="48">
        <f t="shared" si="1"/>
        <v>0</v>
      </c>
      <c r="AG10" s="48">
        <f t="shared" si="2"/>
        <v>0</v>
      </c>
      <c r="AH10" s="48">
        <f t="shared" si="3"/>
        <v>0</v>
      </c>
      <c r="AI10" s="48">
        <f t="shared" si="4"/>
        <v>0</v>
      </c>
      <c r="AJ10" s="48">
        <f t="shared" si="5"/>
        <v>0</v>
      </c>
      <c r="AK10" s="48">
        <f t="shared" si="6"/>
        <v>0</v>
      </c>
      <c r="AL10" s="42">
        <f t="shared" si="8"/>
        <v>0</v>
      </c>
    </row>
    <row r="11" spans="1:38" ht="24" customHeight="1">
      <c r="A11" s="32" t="s">
        <v>48</v>
      </c>
      <c r="B11" s="445" t="s">
        <v>48</v>
      </c>
      <c r="C11" s="49" t="s">
        <v>49</v>
      </c>
      <c r="D11" s="34"/>
      <c r="E11" s="34"/>
      <c r="F11" s="35"/>
      <c r="G11" s="36">
        <f>SUM(G6:G10)</f>
        <v>190090.79652850001</v>
      </c>
      <c r="H11" s="37">
        <f t="shared" ref="H11:R11" si="9">SUM(H6:H10)</f>
        <v>189027.91168060002</v>
      </c>
      <c r="I11" s="37">
        <f t="shared" si="9"/>
        <v>203868.59973350007</v>
      </c>
      <c r="J11" s="37">
        <f t="shared" si="9"/>
        <v>163694.46406550004</v>
      </c>
      <c r="K11" s="37">
        <f t="shared" si="9"/>
        <v>202810.96741555995</v>
      </c>
      <c r="L11" s="37">
        <f t="shared" si="9"/>
        <v>219628.16277296998</v>
      </c>
      <c r="M11" s="37">
        <f t="shared" si="9"/>
        <v>207156.85174006005</v>
      </c>
      <c r="N11" s="37">
        <f t="shared" si="9"/>
        <v>204929.66188800993</v>
      </c>
      <c r="O11" s="37">
        <f t="shared" si="9"/>
        <v>195872.06157750005</v>
      </c>
      <c r="P11" s="37">
        <f t="shared" si="9"/>
        <v>194615.8636352999</v>
      </c>
      <c r="Q11" s="37">
        <f t="shared" si="9"/>
        <v>198003.32756460001</v>
      </c>
      <c r="R11" s="37">
        <f t="shared" si="9"/>
        <v>165812.667671</v>
      </c>
      <c r="S11" s="38">
        <f>SUM(S6:S10)</f>
        <v>190090.79652850001</v>
      </c>
      <c r="T11" s="39">
        <f t="shared" ref="T11:AK11" si="10">SUM(T6:T10)</f>
        <v>379118.70820910006</v>
      </c>
      <c r="U11" s="39">
        <f t="shared" si="10"/>
        <v>582987.30794260011</v>
      </c>
      <c r="V11" s="39">
        <f t="shared" si="10"/>
        <v>746681.77200810018</v>
      </c>
      <c r="W11" s="39">
        <f t="shared" si="10"/>
        <v>949492.7394236601</v>
      </c>
      <c r="X11" s="39">
        <f t="shared" si="10"/>
        <v>1169120.9021966301</v>
      </c>
      <c r="Y11" s="39">
        <f t="shared" si="10"/>
        <v>1376277.7539366903</v>
      </c>
      <c r="Z11" s="39">
        <f t="shared" si="10"/>
        <v>1581207.4158247001</v>
      </c>
      <c r="AA11" s="39">
        <f t="shared" si="10"/>
        <v>1777079.4774022002</v>
      </c>
      <c r="AB11" s="39">
        <f t="shared" si="10"/>
        <v>1971695.3410375002</v>
      </c>
      <c r="AC11" s="39">
        <f t="shared" si="10"/>
        <v>2169698.6686021001</v>
      </c>
      <c r="AD11" s="40">
        <f t="shared" si="10"/>
        <v>2335511.3362731002</v>
      </c>
      <c r="AE11" s="41">
        <f t="shared" si="10"/>
        <v>582987.30794260011</v>
      </c>
      <c r="AF11" s="41">
        <f t="shared" si="10"/>
        <v>586133.59425403003</v>
      </c>
      <c r="AG11" s="41">
        <f t="shared" si="10"/>
        <v>607958.57520556997</v>
      </c>
      <c r="AH11" s="41">
        <f t="shared" si="10"/>
        <v>558431.85887090012</v>
      </c>
      <c r="AI11" s="41">
        <f t="shared" si="10"/>
        <v>1169120.9021966301</v>
      </c>
      <c r="AJ11" s="41">
        <f t="shared" si="10"/>
        <v>1166390.4340764701</v>
      </c>
      <c r="AK11" s="41">
        <f t="shared" si="10"/>
        <v>2335511.3362731002</v>
      </c>
      <c r="AL11" s="42">
        <f t="shared" si="8"/>
        <v>0</v>
      </c>
    </row>
    <row r="12" spans="1:38" ht="24" customHeight="1">
      <c r="A12" s="32" t="s">
        <v>50</v>
      </c>
      <c r="B12" s="445" t="s">
        <v>50</v>
      </c>
      <c r="C12" s="33" t="s">
        <v>51</v>
      </c>
      <c r="D12" s="34"/>
      <c r="E12" s="34"/>
      <c r="F12" s="35"/>
      <c r="G12" s="43">
        <v>-2198.8228099999997</v>
      </c>
      <c r="H12" s="44">
        <v>-2883.1012299999993</v>
      </c>
      <c r="I12" s="44">
        <v>-2738.20975</v>
      </c>
      <c r="J12" s="44">
        <v>-2291.2064299999997</v>
      </c>
      <c r="K12" s="44">
        <v>-3737.4039600000006</v>
      </c>
      <c r="L12" s="44">
        <v>-4733.9274399999986</v>
      </c>
      <c r="M12" s="44">
        <v>-4443.8968400000003</v>
      </c>
      <c r="N12" s="44">
        <v>-2934.5652500000001</v>
      </c>
      <c r="O12" s="44">
        <v>-2664.9538700000003</v>
      </c>
      <c r="P12" s="44">
        <v>-2718.8406600000003</v>
      </c>
      <c r="Q12" s="44">
        <v>-3883.5941199999997</v>
      </c>
      <c r="R12" s="44">
        <v>-2917.7937000000002</v>
      </c>
      <c r="S12" s="45">
        <f>G12</f>
        <v>-2198.8228099999997</v>
      </c>
      <c r="T12" s="46">
        <f>SUM($G12:H12)</f>
        <v>-5081.924039999999</v>
      </c>
      <c r="U12" s="46">
        <f>SUM($G12:I12)</f>
        <v>-7820.133789999999</v>
      </c>
      <c r="V12" s="46">
        <f>SUM($G12:J12)</f>
        <v>-10111.340219999998</v>
      </c>
      <c r="W12" s="46">
        <f>SUM($G12:K12)</f>
        <v>-13848.744179999998</v>
      </c>
      <c r="X12" s="46">
        <f>SUM($G12:L12)</f>
        <v>-18582.671619999997</v>
      </c>
      <c r="Y12" s="46">
        <f>SUM($G12:M12)</f>
        <v>-23026.568459999999</v>
      </c>
      <c r="Z12" s="46">
        <f>SUM($G12:N12)</f>
        <v>-25961.133709999998</v>
      </c>
      <c r="AA12" s="46">
        <f>SUM($G12:O12)</f>
        <v>-28626.087579999999</v>
      </c>
      <c r="AB12" s="46">
        <f>SUM($G12:P12)</f>
        <v>-31344.928240000001</v>
      </c>
      <c r="AC12" s="46">
        <f>SUM($G12:Q12)</f>
        <v>-35228.522360000003</v>
      </c>
      <c r="AD12" s="47">
        <f>SUM($G12:R12)</f>
        <v>-38146.316060000005</v>
      </c>
      <c r="AE12" s="48">
        <f>U12</f>
        <v>-7820.133789999999</v>
      </c>
      <c r="AF12" s="48">
        <f>X12-AE12</f>
        <v>-10762.537829999997</v>
      </c>
      <c r="AG12" s="48">
        <f>AA12-AF12-AE12</f>
        <v>-10043.415960000002</v>
      </c>
      <c r="AH12" s="48">
        <f>AD12-AG12-AF12-AE12</f>
        <v>-9520.2284800000052</v>
      </c>
      <c r="AI12" s="48">
        <f>$AE12+$AF12</f>
        <v>-18582.671619999997</v>
      </c>
      <c r="AJ12" s="48">
        <f>$AG12+$AH12</f>
        <v>-19563.644440000007</v>
      </c>
      <c r="AK12" s="48">
        <f>$AI12+$AJ12</f>
        <v>-38146.316060000005</v>
      </c>
      <c r="AL12" s="42">
        <f t="shared" si="8"/>
        <v>0</v>
      </c>
    </row>
    <row r="13" spans="1:38" ht="24" customHeight="1">
      <c r="A13" s="32" t="s">
        <v>52</v>
      </c>
      <c r="B13" s="445" t="s">
        <v>52</v>
      </c>
      <c r="C13" s="49" t="s">
        <v>53</v>
      </c>
      <c r="D13" s="34"/>
      <c r="E13" s="34"/>
      <c r="F13" s="35"/>
      <c r="G13" s="36">
        <f t="shared" ref="G13:AK13" si="11">SUM(G11:G12)</f>
        <v>187891.9737185</v>
      </c>
      <c r="H13" s="37">
        <f t="shared" si="11"/>
        <v>186144.81045060002</v>
      </c>
      <c r="I13" s="37">
        <f t="shared" si="11"/>
        <v>201130.38998350006</v>
      </c>
      <c r="J13" s="37">
        <f t="shared" si="11"/>
        <v>161403.25763550005</v>
      </c>
      <c r="K13" s="37">
        <f t="shared" si="11"/>
        <v>199073.56345555995</v>
      </c>
      <c r="L13" s="37">
        <f t="shared" si="11"/>
        <v>214894.23533296998</v>
      </c>
      <c r="M13" s="37">
        <f t="shared" si="11"/>
        <v>202712.95490006005</v>
      </c>
      <c r="N13" s="37">
        <f t="shared" si="11"/>
        <v>201995.09663800991</v>
      </c>
      <c r="O13" s="37">
        <f t="shared" si="11"/>
        <v>193207.10770750005</v>
      </c>
      <c r="P13" s="37">
        <f t="shared" si="11"/>
        <v>191897.02297529991</v>
      </c>
      <c r="Q13" s="37">
        <f t="shared" si="11"/>
        <v>194119.73344460002</v>
      </c>
      <c r="R13" s="37">
        <f t="shared" si="11"/>
        <v>162894.87397099999</v>
      </c>
      <c r="S13" s="38">
        <f t="shared" si="11"/>
        <v>187891.9737185</v>
      </c>
      <c r="T13" s="39">
        <f t="shared" si="11"/>
        <v>374036.78416910005</v>
      </c>
      <c r="U13" s="39">
        <f t="shared" si="11"/>
        <v>575167.17415260011</v>
      </c>
      <c r="V13" s="39">
        <f t="shared" si="11"/>
        <v>736570.43178810016</v>
      </c>
      <c r="W13" s="39">
        <f t="shared" si="11"/>
        <v>935643.99524366006</v>
      </c>
      <c r="X13" s="39">
        <f t="shared" si="11"/>
        <v>1150538.2305766302</v>
      </c>
      <c r="Y13" s="39">
        <f t="shared" si="11"/>
        <v>1353251.1854766903</v>
      </c>
      <c r="Z13" s="39">
        <f t="shared" si="11"/>
        <v>1555246.2821147002</v>
      </c>
      <c r="AA13" s="39">
        <f t="shared" si="11"/>
        <v>1748453.3898222002</v>
      </c>
      <c r="AB13" s="39">
        <f t="shared" si="11"/>
        <v>1940350.4127975001</v>
      </c>
      <c r="AC13" s="39">
        <f t="shared" si="11"/>
        <v>2134470.1462421003</v>
      </c>
      <c r="AD13" s="40">
        <f t="shared" si="11"/>
        <v>2297365.0202131001</v>
      </c>
      <c r="AE13" s="41">
        <f t="shared" si="11"/>
        <v>575167.17415260011</v>
      </c>
      <c r="AF13" s="41">
        <f t="shared" si="11"/>
        <v>575371.05642402999</v>
      </c>
      <c r="AG13" s="41">
        <f t="shared" si="11"/>
        <v>597915.15924556996</v>
      </c>
      <c r="AH13" s="41">
        <f t="shared" si="11"/>
        <v>548911.63039090007</v>
      </c>
      <c r="AI13" s="41">
        <f t="shared" si="11"/>
        <v>1150538.2305766302</v>
      </c>
      <c r="AJ13" s="41">
        <f t="shared" si="11"/>
        <v>1146826.7896364701</v>
      </c>
      <c r="AK13" s="41">
        <f t="shared" si="11"/>
        <v>2297365.0202131001</v>
      </c>
      <c r="AL13" s="42">
        <f t="shared" si="8"/>
        <v>0</v>
      </c>
    </row>
    <row r="14" spans="1:38" ht="24" customHeight="1">
      <c r="A14" s="32" t="s">
        <v>54</v>
      </c>
      <c r="B14" s="445" t="s">
        <v>54</v>
      </c>
      <c r="C14" s="33" t="s">
        <v>55</v>
      </c>
      <c r="D14" s="34"/>
      <c r="E14" s="34"/>
      <c r="F14" s="35"/>
      <c r="G14" s="43">
        <v>-140535.47091</v>
      </c>
      <c r="H14" s="44">
        <v>-140286.94282</v>
      </c>
      <c r="I14" s="44">
        <v>-145372.11033000002</v>
      </c>
      <c r="J14" s="44">
        <v>-119698.58202</v>
      </c>
      <c r="K14" s="44">
        <v>-146099.60841000002</v>
      </c>
      <c r="L14" s="44">
        <v>-149885.98461000001</v>
      </c>
      <c r="M14" s="44">
        <v>-139183.43466</v>
      </c>
      <c r="N14" s="44">
        <v>-140871.38104000001</v>
      </c>
      <c r="O14" s="44">
        <v>-137608.20624999999</v>
      </c>
      <c r="P14" s="44">
        <v>-133307.59028</v>
      </c>
      <c r="Q14" s="44">
        <v>-135038.54238999999</v>
      </c>
      <c r="R14" s="44">
        <v>-112620.91391</v>
      </c>
      <c r="S14" s="45">
        <f>G14</f>
        <v>-140535.47091</v>
      </c>
      <c r="T14" s="46">
        <f>SUM($G14:H14)</f>
        <v>-280822.41373000003</v>
      </c>
      <c r="U14" s="46">
        <f>SUM($G14:I14)</f>
        <v>-426194.52406000008</v>
      </c>
      <c r="V14" s="46">
        <f>SUM($G14:J14)</f>
        <v>-545893.10608000006</v>
      </c>
      <c r="W14" s="46">
        <f>SUM($G14:K14)</f>
        <v>-691992.71449000004</v>
      </c>
      <c r="X14" s="46">
        <f>SUM($G14:L14)</f>
        <v>-841878.69910000009</v>
      </c>
      <c r="Y14" s="46">
        <f>SUM($G14:M14)</f>
        <v>-981062.13376000011</v>
      </c>
      <c r="Z14" s="46">
        <f>SUM($G14:N14)</f>
        <v>-1121933.5148</v>
      </c>
      <c r="AA14" s="46">
        <f>SUM($G14:O14)</f>
        <v>-1259541.7210500001</v>
      </c>
      <c r="AB14" s="46">
        <f>SUM($G14:P14)</f>
        <v>-1392849.3113299999</v>
      </c>
      <c r="AC14" s="46">
        <f>SUM($G14:Q14)</f>
        <v>-1527887.85372</v>
      </c>
      <c r="AD14" s="47">
        <f>SUM($G14:R14)</f>
        <v>-1640508.7676300001</v>
      </c>
      <c r="AE14" s="48">
        <f>U14</f>
        <v>-426194.52406000008</v>
      </c>
      <c r="AF14" s="48">
        <f>X14-AE14</f>
        <v>-415684.17504</v>
      </c>
      <c r="AG14" s="48">
        <f>AA14-AF14-AE14</f>
        <v>-417663.02194999997</v>
      </c>
      <c r="AH14" s="48">
        <f>AD14-AG14-AF14-AE14</f>
        <v>-380967.04658000008</v>
      </c>
      <c r="AI14" s="48">
        <f>$AE14+$AF14</f>
        <v>-841878.69910000009</v>
      </c>
      <c r="AJ14" s="48">
        <f>$AG14+$AH14</f>
        <v>-798630.06853000005</v>
      </c>
      <c r="AK14" s="48">
        <f>$AI14+$AJ14</f>
        <v>-1640508.7676300001</v>
      </c>
      <c r="AL14" s="42">
        <f t="shared" si="8"/>
        <v>0</v>
      </c>
    </row>
    <row r="15" spans="1:38" ht="24" customHeight="1">
      <c r="A15" s="32" t="s">
        <v>56</v>
      </c>
      <c r="B15" s="445" t="s">
        <v>56</v>
      </c>
      <c r="C15" s="49" t="s">
        <v>57</v>
      </c>
      <c r="D15" s="34"/>
      <c r="E15" s="34"/>
      <c r="F15" s="35"/>
      <c r="G15" s="36">
        <f t="shared" ref="G15:AK15" si="12">SUM(G13:G14)</f>
        <v>47356.502808499994</v>
      </c>
      <c r="H15" s="37">
        <f t="shared" si="12"/>
        <v>45857.867630600027</v>
      </c>
      <c r="I15" s="37">
        <f t="shared" si="12"/>
        <v>55758.279653500038</v>
      </c>
      <c r="J15" s="37">
        <f t="shared" si="12"/>
        <v>41704.675615500048</v>
      </c>
      <c r="K15" s="37">
        <f t="shared" si="12"/>
        <v>52973.955045559938</v>
      </c>
      <c r="L15" s="37">
        <f t="shared" si="12"/>
        <v>65008.25072296997</v>
      </c>
      <c r="M15" s="37">
        <f t="shared" si="12"/>
        <v>63529.520240060054</v>
      </c>
      <c r="N15" s="37">
        <f t="shared" si="12"/>
        <v>61123.715598009905</v>
      </c>
      <c r="O15" s="37">
        <f t="shared" si="12"/>
        <v>55598.901457500062</v>
      </c>
      <c r="P15" s="37">
        <f t="shared" si="12"/>
        <v>58589.432695299911</v>
      </c>
      <c r="Q15" s="37">
        <f t="shared" si="12"/>
        <v>59081.191054600029</v>
      </c>
      <c r="R15" s="37">
        <f t="shared" si="12"/>
        <v>50273.960060999991</v>
      </c>
      <c r="S15" s="38">
        <f t="shared" si="12"/>
        <v>47356.502808499994</v>
      </c>
      <c r="T15" s="39">
        <f t="shared" si="12"/>
        <v>93214.370439100021</v>
      </c>
      <c r="U15" s="39">
        <f t="shared" si="12"/>
        <v>148972.65009260003</v>
      </c>
      <c r="V15" s="39">
        <f t="shared" si="12"/>
        <v>190677.32570810011</v>
      </c>
      <c r="W15" s="39">
        <f t="shared" si="12"/>
        <v>243651.28075366002</v>
      </c>
      <c r="X15" s="39">
        <f t="shared" si="12"/>
        <v>308659.53147663013</v>
      </c>
      <c r="Y15" s="39">
        <f t="shared" si="12"/>
        <v>372189.05171669018</v>
      </c>
      <c r="Z15" s="39">
        <f t="shared" si="12"/>
        <v>433312.76731470018</v>
      </c>
      <c r="AA15" s="39">
        <f t="shared" si="12"/>
        <v>488911.66877220012</v>
      </c>
      <c r="AB15" s="39">
        <f t="shared" si="12"/>
        <v>547501.10146750021</v>
      </c>
      <c r="AC15" s="39">
        <f t="shared" si="12"/>
        <v>606582.29252210027</v>
      </c>
      <c r="AD15" s="40">
        <f t="shared" si="12"/>
        <v>656856.25258309999</v>
      </c>
      <c r="AE15" s="41">
        <f t="shared" si="12"/>
        <v>148972.65009260003</v>
      </c>
      <c r="AF15" s="41">
        <f t="shared" si="12"/>
        <v>159686.88138402998</v>
      </c>
      <c r="AG15" s="41">
        <f t="shared" si="12"/>
        <v>180252.13729556999</v>
      </c>
      <c r="AH15" s="41">
        <f t="shared" si="12"/>
        <v>167944.58381089999</v>
      </c>
      <c r="AI15" s="41">
        <f t="shared" si="12"/>
        <v>308659.53147663013</v>
      </c>
      <c r="AJ15" s="41">
        <f t="shared" si="12"/>
        <v>348196.7211064701</v>
      </c>
      <c r="AK15" s="41">
        <f t="shared" si="12"/>
        <v>656856.25258309999</v>
      </c>
      <c r="AL15" s="42">
        <f t="shared" si="8"/>
        <v>0</v>
      </c>
    </row>
    <row r="16" spans="1:38" ht="24" customHeight="1">
      <c r="A16" s="32" t="s">
        <v>58</v>
      </c>
      <c r="B16" s="445" t="s">
        <v>58</v>
      </c>
      <c r="C16" s="33" t="s">
        <v>59</v>
      </c>
      <c r="D16" s="34"/>
      <c r="E16" s="34"/>
      <c r="F16" s="35"/>
      <c r="G16" s="36">
        <v>0</v>
      </c>
      <c r="H16" s="37">
        <v>0</v>
      </c>
      <c r="I16" s="37">
        <v>0</v>
      </c>
      <c r="J16" s="37">
        <v>0</v>
      </c>
      <c r="K16" s="37">
        <v>0</v>
      </c>
      <c r="L16" s="37">
        <v>0</v>
      </c>
      <c r="M16" s="37">
        <v>0</v>
      </c>
      <c r="N16" s="37">
        <v>0</v>
      </c>
      <c r="O16" s="37">
        <v>0</v>
      </c>
      <c r="P16" s="37">
        <v>0</v>
      </c>
      <c r="Q16" s="37">
        <v>0</v>
      </c>
      <c r="R16" s="37">
        <v>0</v>
      </c>
      <c r="S16" s="38">
        <f>G16</f>
        <v>0</v>
      </c>
      <c r="T16" s="39">
        <f>SUM($G16:H16)</f>
        <v>0</v>
      </c>
      <c r="U16" s="39">
        <f>SUM($G16:I16)</f>
        <v>0</v>
      </c>
      <c r="V16" s="39">
        <f>SUM($G16:J16)</f>
        <v>0</v>
      </c>
      <c r="W16" s="39">
        <f>SUM($G16:K16)</f>
        <v>0</v>
      </c>
      <c r="X16" s="39">
        <f>SUM($G16:L16)</f>
        <v>0</v>
      </c>
      <c r="Y16" s="39">
        <f>SUM($G16:M16)</f>
        <v>0</v>
      </c>
      <c r="Z16" s="39">
        <f>SUM($G16:N16)</f>
        <v>0</v>
      </c>
      <c r="AA16" s="39">
        <f>SUM($G16:O16)</f>
        <v>0</v>
      </c>
      <c r="AB16" s="39">
        <f>SUM($G16:P16)</f>
        <v>0</v>
      </c>
      <c r="AC16" s="39">
        <f>SUM($G16:Q16)</f>
        <v>0</v>
      </c>
      <c r="AD16" s="40">
        <f>SUM($G16:R16)</f>
        <v>0</v>
      </c>
      <c r="AE16" s="41">
        <f>U16</f>
        <v>0</v>
      </c>
      <c r="AF16" s="41">
        <f>X16-AE16</f>
        <v>0</v>
      </c>
      <c r="AG16" s="41">
        <f>AA16-AF16-AE16</f>
        <v>0</v>
      </c>
      <c r="AH16" s="41">
        <f>AD16-AG16-AF16-AE16</f>
        <v>0</v>
      </c>
      <c r="AI16" s="41">
        <f>$AE16+$AF16</f>
        <v>0</v>
      </c>
      <c r="AJ16" s="41">
        <f>$AG16+$AH16</f>
        <v>0</v>
      </c>
      <c r="AK16" s="41">
        <f>$AI16+$AJ16</f>
        <v>0</v>
      </c>
      <c r="AL16" s="42">
        <f t="shared" si="8"/>
        <v>0</v>
      </c>
    </row>
    <row r="17" spans="1:38" ht="24" customHeight="1">
      <c r="A17" s="32" t="s">
        <v>60</v>
      </c>
      <c r="B17" s="445" t="s">
        <v>60</v>
      </c>
      <c r="C17" s="33" t="s">
        <v>61</v>
      </c>
      <c r="D17" s="34"/>
      <c r="E17" s="34"/>
      <c r="F17" s="35"/>
      <c r="G17" s="43">
        <v>0</v>
      </c>
      <c r="H17" s="44">
        <v>0</v>
      </c>
      <c r="I17" s="44">
        <v>0</v>
      </c>
      <c r="J17" s="44">
        <v>0</v>
      </c>
      <c r="K17" s="44">
        <v>0</v>
      </c>
      <c r="L17" s="44">
        <v>0</v>
      </c>
      <c r="M17" s="44">
        <v>0</v>
      </c>
      <c r="N17" s="44">
        <v>0</v>
      </c>
      <c r="O17" s="44">
        <v>0</v>
      </c>
      <c r="P17" s="44">
        <v>0</v>
      </c>
      <c r="Q17" s="44">
        <v>0</v>
      </c>
      <c r="R17" s="44">
        <v>0</v>
      </c>
      <c r="S17" s="45">
        <f>G17</f>
        <v>0</v>
      </c>
      <c r="T17" s="46">
        <f>SUM($G17:H17)</f>
        <v>0</v>
      </c>
      <c r="U17" s="46">
        <f>SUM($G17:I17)</f>
        <v>0</v>
      </c>
      <c r="V17" s="46">
        <f>SUM($G17:J17)</f>
        <v>0</v>
      </c>
      <c r="W17" s="46">
        <f>SUM($G17:K17)</f>
        <v>0</v>
      </c>
      <c r="X17" s="46">
        <f>SUM($G17:L17)</f>
        <v>0</v>
      </c>
      <c r="Y17" s="46">
        <f>SUM($G17:M17)</f>
        <v>0</v>
      </c>
      <c r="Z17" s="46">
        <f>SUM($G17:N17)</f>
        <v>0</v>
      </c>
      <c r="AA17" s="46">
        <f>SUM($G17:O17)</f>
        <v>0</v>
      </c>
      <c r="AB17" s="46">
        <f>SUM($G17:P17)</f>
        <v>0</v>
      </c>
      <c r="AC17" s="46">
        <f>SUM($G17:Q17)</f>
        <v>0</v>
      </c>
      <c r="AD17" s="47">
        <f>SUM($G17:R17)</f>
        <v>0</v>
      </c>
      <c r="AE17" s="48">
        <f>U17</f>
        <v>0</v>
      </c>
      <c r="AF17" s="48">
        <f>X17-AE17</f>
        <v>0</v>
      </c>
      <c r="AG17" s="48">
        <f>AA17-AF17-AE17</f>
        <v>0</v>
      </c>
      <c r="AH17" s="48">
        <f>AD17-AG17-AF17-AE17</f>
        <v>0</v>
      </c>
      <c r="AI17" s="48">
        <f>$AE17+$AF17</f>
        <v>0</v>
      </c>
      <c r="AJ17" s="48">
        <f>$AG17+$AH17</f>
        <v>0</v>
      </c>
      <c r="AK17" s="48">
        <f>$AI17+$AJ17</f>
        <v>0</v>
      </c>
      <c r="AL17" s="42">
        <f t="shared" si="8"/>
        <v>0</v>
      </c>
    </row>
    <row r="18" spans="1:38" ht="24" customHeight="1">
      <c r="A18" s="32" t="s">
        <v>62</v>
      </c>
      <c r="B18" s="445" t="s">
        <v>62</v>
      </c>
      <c r="C18" s="49" t="s">
        <v>63</v>
      </c>
      <c r="D18" s="34"/>
      <c r="E18" s="34"/>
      <c r="F18" s="35"/>
      <c r="G18" s="50">
        <f t="shared" ref="G18:AK18" si="13">SUM(G15:G17)</f>
        <v>47356.502808499994</v>
      </c>
      <c r="H18" s="51">
        <f t="shared" si="13"/>
        <v>45857.867630600027</v>
      </c>
      <c r="I18" s="51">
        <f t="shared" si="13"/>
        <v>55758.279653500038</v>
      </c>
      <c r="J18" s="51">
        <f t="shared" si="13"/>
        <v>41704.675615500048</v>
      </c>
      <c r="K18" s="51">
        <f t="shared" si="13"/>
        <v>52973.955045559938</v>
      </c>
      <c r="L18" s="51">
        <f t="shared" si="13"/>
        <v>65008.25072296997</v>
      </c>
      <c r="M18" s="51">
        <f t="shared" si="13"/>
        <v>63529.520240060054</v>
      </c>
      <c r="N18" s="51">
        <f t="shared" si="13"/>
        <v>61123.715598009905</v>
      </c>
      <c r="O18" s="51">
        <f t="shared" si="13"/>
        <v>55598.901457500062</v>
      </c>
      <c r="P18" s="51">
        <f t="shared" si="13"/>
        <v>58589.432695299911</v>
      </c>
      <c r="Q18" s="51">
        <f t="shared" si="13"/>
        <v>59081.191054600029</v>
      </c>
      <c r="R18" s="51">
        <f t="shared" si="13"/>
        <v>50273.960060999991</v>
      </c>
      <c r="S18" s="38">
        <f t="shared" si="13"/>
        <v>47356.502808499994</v>
      </c>
      <c r="T18" s="39">
        <f t="shared" si="13"/>
        <v>93214.370439100021</v>
      </c>
      <c r="U18" s="39">
        <f t="shared" si="13"/>
        <v>148972.65009260003</v>
      </c>
      <c r="V18" s="39">
        <f t="shared" si="13"/>
        <v>190677.32570810011</v>
      </c>
      <c r="W18" s="39">
        <f t="shared" si="13"/>
        <v>243651.28075366002</v>
      </c>
      <c r="X18" s="39">
        <f t="shared" si="13"/>
        <v>308659.53147663013</v>
      </c>
      <c r="Y18" s="39">
        <f t="shared" si="13"/>
        <v>372189.05171669018</v>
      </c>
      <c r="Z18" s="39">
        <f t="shared" si="13"/>
        <v>433312.76731470018</v>
      </c>
      <c r="AA18" s="39">
        <f t="shared" si="13"/>
        <v>488911.66877220012</v>
      </c>
      <c r="AB18" s="39">
        <f t="shared" si="13"/>
        <v>547501.10146750021</v>
      </c>
      <c r="AC18" s="39">
        <f t="shared" si="13"/>
        <v>606582.29252210027</v>
      </c>
      <c r="AD18" s="40">
        <f t="shared" si="13"/>
        <v>656856.25258309999</v>
      </c>
      <c r="AE18" s="41">
        <f t="shared" si="13"/>
        <v>148972.65009260003</v>
      </c>
      <c r="AF18" s="41">
        <f t="shared" si="13"/>
        <v>159686.88138402998</v>
      </c>
      <c r="AG18" s="41">
        <f t="shared" si="13"/>
        <v>180252.13729556999</v>
      </c>
      <c r="AH18" s="41">
        <f t="shared" si="13"/>
        <v>167944.58381089999</v>
      </c>
      <c r="AI18" s="41">
        <f t="shared" si="13"/>
        <v>308659.53147663013</v>
      </c>
      <c r="AJ18" s="41">
        <f t="shared" si="13"/>
        <v>348196.7211064701</v>
      </c>
      <c r="AK18" s="41">
        <f t="shared" si="13"/>
        <v>656856.25258309999</v>
      </c>
      <c r="AL18" s="42">
        <f t="shared" si="8"/>
        <v>0</v>
      </c>
    </row>
    <row r="19" spans="1:38" ht="24" customHeight="1">
      <c r="A19" s="32" t="s">
        <v>64</v>
      </c>
      <c r="B19" s="445" t="s">
        <v>64</v>
      </c>
      <c r="C19" s="33" t="s">
        <v>65</v>
      </c>
      <c r="D19" s="34"/>
      <c r="E19" s="34"/>
      <c r="F19" s="35"/>
      <c r="G19" s="36">
        <v>-12089.143049999997</v>
      </c>
      <c r="H19" s="37">
        <v>-12506.209129999999</v>
      </c>
      <c r="I19" s="37">
        <v>-13603.134249999999</v>
      </c>
      <c r="J19" s="37">
        <v>-11381.773569999999</v>
      </c>
      <c r="K19" s="37">
        <v>-12007.44412</v>
      </c>
      <c r="L19" s="37">
        <v>-11902.495560000001</v>
      </c>
      <c r="M19" s="37">
        <v>-11848.360669999998</v>
      </c>
      <c r="N19" s="37">
        <v>-11880.32388</v>
      </c>
      <c r="O19" s="37">
        <v>-11736.550670000001</v>
      </c>
      <c r="P19" s="37">
        <v>-11623.206989999999</v>
      </c>
      <c r="Q19" s="37">
        <v>-11650.122240000001</v>
      </c>
      <c r="R19" s="37">
        <v>-11951.19528</v>
      </c>
      <c r="S19" s="38">
        <f>G19</f>
        <v>-12089.143049999997</v>
      </c>
      <c r="T19" s="39">
        <f>SUM($G19:H19)</f>
        <v>-24595.352179999994</v>
      </c>
      <c r="U19" s="39">
        <f>SUM($G19:I19)</f>
        <v>-38198.48642999999</v>
      </c>
      <c r="V19" s="39">
        <f>SUM($G19:J19)</f>
        <v>-49580.259999999987</v>
      </c>
      <c r="W19" s="39">
        <f>SUM($G19:K19)</f>
        <v>-61587.704119999988</v>
      </c>
      <c r="X19" s="39">
        <f>SUM($G19:L19)</f>
        <v>-73490.199679999991</v>
      </c>
      <c r="Y19" s="39">
        <f>SUM($G19:M19)</f>
        <v>-85338.560349999985</v>
      </c>
      <c r="Z19" s="39">
        <f>SUM($G19:N19)</f>
        <v>-97218.884229999981</v>
      </c>
      <c r="AA19" s="39">
        <f>SUM($G19:O19)</f>
        <v>-108955.43489999998</v>
      </c>
      <c r="AB19" s="39">
        <f>SUM($G19:P19)</f>
        <v>-120578.64188999997</v>
      </c>
      <c r="AC19" s="39">
        <f>SUM($G19:Q19)</f>
        <v>-132228.76412999997</v>
      </c>
      <c r="AD19" s="40">
        <f>SUM($G19:R19)</f>
        <v>-144179.95940999995</v>
      </c>
      <c r="AE19" s="41">
        <f>U19</f>
        <v>-38198.48642999999</v>
      </c>
      <c r="AF19" s="41">
        <f>X19-AE19</f>
        <v>-35291.713250000001</v>
      </c>
      <c r="AG19" s="41">
        <f>AA19-AF19-AE19</f>
        <v>-35465.235219999988</v>
      </c>
      <c r="AH19" s="41">
        <f>AD19-AG19-AF19-AE19</f>
        <v>-35224.524509999974</v>
      </c>
      <c r="AI19" s="41">
        <f>$AE19+$AF19</f>
        <v>-73490.199679999991</v>
      </c>
      <c r="AJ19" s="41">
        <f>$AG19+$AH19</f>
        <v>-70689.759729999962</v>
      </c>
      <c r="AK19" s="41">
        <f>$AI19+$AJ19</f>
        <v>-144179.95940999995</v>
      </c>
      <c r="AL19" s="42">
        <f t="shared" si="8"/>
        <v>0</v>
      </c>
    </row>
    <row r="20" spans="1:38" ht="24" customHeight="1">
      <c r="A20" s="32" t="s">
        <v>66</v>
      </c>
      <c r="B20" s="445" t="s">
        <v>66</v>
      </c>
      <c r="C20" s="33" t="s">
        <v>67</v>
      </c>
      <c r="D20" s="34"/>
      <c r="E20" s="34"/>
      <c r="F20" s="35"/>
      <c r="G20" s="36">
        <v>-24334.431969999998</v>
      </c>
      <c r="H20" s="37">
        <v>-24028.38149</v>
      </c>
      <c r="I20" s="37">
        <v>-24350.15222</v>
      </c>
      <c r="J20" s="37">
        <v>-24365.041495996174</v>
      </c>
      <c r="K20" s="37">
        <v>-25575.209439999999</v>
      </c>
      <c r="L20" s="37">
        <v>-26247.853929999997</v>
      </c>
      <c r="M20" s="37">
        <v>-25985.3999</v>
      </c>
      <c r="N20" s="37">
        <v>-26262.256309999997</v>
      </c>
      <c r="O20" s="37">
        <v>-23981.09951</v>
      </c>
      <c r="P20" s="37">
        <v>-24290.11162</v>
      </c>
      <c r="Q20" s="37">
        <v>-24158.818340000005</v>
      </c>
      <c r="R20" s="37">
        <v>-24945.600463192251</v>
      </c>
      <c r="S20" s="38">
        <f>G20</f>
        <v>-24334.431969999998</v>
      </c>
      <c r="T20" s="39">
        <f>SUM($G20:H20)</f>
        <v>-48362.813459999998</v>
      </c>
      <c r="U20" s="39">
        <f>SUM($G20:I20)</f>
        <v>-72712.965679999994</v>
      </c>
      <c r="V20" s="39">
        <f>SUM($G20:J20)</f>
        <v>-97078.007175996172</v>
      </c>
      <c r="W20" s="39">
        <f>SUM($G20:K20)</f>
        <v>-122653.21661599618</v>
      </c>
      <c r="X20" s="39">
        <f>SUM($G20:L20)</f>
        <v>-148901.07054599619</v>
      </c>
      <c r="Y20" s="39">
        <f>SUM($G20:M20)</f>
        <v>-174886.47044599618</v>
      </c>
      <c r="Z20" s="39">
        <f>SUM($G20:N20)</f>
        <v>-201148.72675599618</v>
      </c>
      <c r="AA20" s="39">
        <f>SUM($G20:O20)</f>
        <v>-225129.82626599618</v>
      </c>
      <c r="AB20" s="39">
        <f>SUM($G20:P20)</f>
        <v>-249419.93788599619</v>
      </c>
      <c r="AC20" s="39">
        <f>SUM($G20:Q20)</f>
        <v>-273578.75622599619</v>
      </c>
      <c r="AD20" s="40">
        <f>SUM($G20:R20)</f>
        <v>-298524.35668918845</v>
      </c>
      <c r="AE20" s="41">
        <f>U20</f>
        <v>-72712.965679999994</v>
      </c>
      <c r="AF20" s="41">
        <f>X20-AE20</f>
        <v>-76188.104865996196</v>
      </c>
      <c r="AG20" s="41">
        <f>AA20-AF20-AE20</f>
        <v>-76228.755719999986</v>
      </c>
      <c r="AH20" s="41">
        <f>AD20-AG20-AF20-AE20</f>
        <v>-73394.530423192278</v>
      </c>
      <c r="AI20" s="41">
        <f>$AE20+$AF20</f>
        <v>-148901.07054599619</v>
      </c>
      <c r="AJ20" s="41">
        <f>$AG20+$AH20</f>
        <v>-149623.28614319226</v>
      </c>
      <c r="AK20" s="41">
        <f>$AI20+$AJ20</f>
        <v>-298524.35668918845</v>
      </c>
      <c r="AL20" s="42">
        <f t="shared" si="8"/>
        <v>0</v>
      </c>
    </row>
    <row r="21" spans="1:38" ht="24" customHeight="1">
      <c r="A21" s="32" t="s">
        <v>68</v>
      </c>
      <c r="B21" s="445" t="s">
        <v>68</v>
      </c>
      <c r="C21" s="33" t="s">
        <v>69</v>
      </c>
      <c r="D21" s="34"/>
      <c r="E21" s="34"/>
      <c r="F21" s="35"/>
      <c r="G21" s="43">
        <v>0</v>
      </c>
      <c r="H21" s="44">
        <v>0</v>
      </c>
      <c r="I21" s="44">
        <v>0</v>
      </c>
      <c r="J21" s="44">
        <v>0</v>
      </c>
      <c r="K21" s="44">
        <v>0</v>
      </c>
      <c r="L21" s="44">
        <v>0</v>
      </c>
      <c r="M21" s="44">
        <v>0</v>
      </c>
      <c r="N21" s="44">
        <v>0</v>
      </c>
      <c r="O21" s="44">
        <v>0</v>
      </c>
      <c r="P21" s="44">
        <v>0</v>
      </c>
      <c r="Q21" s="44">
        <v>0</v>
      </c>
      <c r="R21" s="44">
        <v>0</v>
      </c>
      <c r="S21" s="45">
        <f>G21</f>
        <v>0</v>
      </c>
      <c r="T21" s="46">
        <f>SUM($G21:H21)</f>
        <v>0</v>
      </c>
      <c r="U21" s="46">
        <f>SUM($G21:I21)</f>
        <v>0</v>
      </c>
      <c r="V21" s="46">
        <f>SUM($G21:J21)</f>
        <v>0</v>
      </c>
      <c r="W21" s="46">
        <f>SUM($G21:K21)</f>
        <v>0</v>
      </c>
      <c r="X21" s="46">
        <f>SUM($G21:L21)</f>
        <v>0</v>
      </c>
      <c r="Y21" s="46">
        <f>SUM($G21:M21)</f>
        <v>0</v>
      </c>
      <c r="Z21" s="46">
        <f>SUM($G21:N21)</f>
        <v>0</v>
      </c>
      <c r="AA21" s="46">
        <f>SUM($G21:O21)</f>
        <v>0</v>
      </c>
      <c r="AB21" s="46">
        <f>SUM($G21:P21)</f>
        <v>0</v>
      </c>
      <c r="AC21" s="46">
        <f>SUM($G21:Q21)</f>
        <v>0</v>
      </c>
      <c r="AD21" s="47">
        <f>SUM($G21:R21)</f>
        <v>0</v>
      </c>
      <c r="AE21" s="48">
        <f>U21</f>
        <v>0</v>
      </c>
      <c r="AF21" s="48">
        <f>X21-AE21</f>
        <v>0</v>
      </c>
      <c r="AG21" s="48">
        <f>AA21-AF21-AE21</f>
        <v>0</v>
      </c>
      <c r="AH21" s="48">
        <f>AD21-AG21-AF21-AE21</f>
        <v>0</v>
      </c>
      <c r="AI21" s="48">
        <f>$AE21+$AF21</f>
        <v>0</v>
      </c>
      <c r="AJ21" s="48">
        <f>$AG21+$AH21</f>
        <v>0</v>
      </c>
      <c r="AK21" s="48">
        <f>$AI21+$AJ21</f>
        <v>0</v>
      </c>
      <c r="AL21" s="42">
        <f t="shared" si="8"/>
        <v>0</v>
      </c>
    </row>
    <row r="22" spans="1:38" ht="24" customHeight="1">
      <c r="A22" s="32" t="s">
        <v>70</v>
      </c>
      <c r="B22" s="445" t="s">
        <v>70</v>
      </c>
      <c r="C22" s="49" t="s">
        <v>71</v>
      </c>
      <c r="D22" s="34"/>
      <c r="E22" s="34"/>
      <c r="F22" s="35"/>
      <c r="G22" s="36">
        <f t="shared" ref="G22:AK22" si="14">SUM(G18:G21)</f>
        <v>10932.927788499997</v>
      </c>
      <c r="H22" s="37">
        <f t="shared" si="14"/>
        <v>9323.2770106000244</v>
      </c>
      <c r="I22" s="37">
        <f t="shared" si="14"/>
        <v>17804.993183500035</v>
      </c>
      <c r="J22" s="37">
        <f t="shared" si="14"/>
        <v>5957.8605495038755</v>
      </c>
      <c r="K22" s="37">
        <f t="shared" si="14"/>
        <v>15391.301485559939</v>
      </c>
      <c r="L22" s="37">
        <f t="shared" si="14"/>
        <v>26857.901232969969</v>
      </c>
      <c r="M22" s="37">
        <f t="shared" si="14"/>
        <v>25695.759670060059</v>
      </c>
      <c r="N22" s="37">
        <f t="shared" si="14"/>
        <v>22981.135408009912</v>
      </c>
      <c r="O22" s="37">
        <f t="shared" si="14"/>
        <v>19881.251277500065</v>
      </c>
      <c r="P22" s="37">
        <f t="shared" si="14"/>
        <v>22676.114085299912</v>
      </c>
      <c r="Q22" s="37">
        <f t="shared" si="14"/>
        <v>23272.250474600027</v>
      </c>
      <c r="R22" s="37">
        <f t="shared" si="14"/>
        <v>13377.164317807739</v>
      </c>
      <c r="S22" s="38">
        <f t="shared" si="14"/>
        <v>10932.927788499997</v>
      </c>
      <c r="T22" s="39">
        <f t="shared" si="14"/>
        <v>20256.204799100036</v>
      </c>
      <c r="U22" s="39">
        <f t="shared" si="14"/>
        <v>38061.197982600046</v>
      </c>
      <c r="V22" s="39">
        <f t="shared" si="14"/>
        <v>44019.058532103954</v>
      </c>
      <c r="W22" s="39">
        <f t="shared" si="14"/>
        <v>59410.360017663857</v>
      </c>
      <c r="X22" s="39">
        <f t="shared" si="14"/>
        <v>86268.26125063395</v>
      </c>
      <c r="Y22" s="39">
        <f t="shared" si="14"/>
        <v>111964.02092069402</v>
      </c>
      <c r="Z22" s="39">
        <f t="shared" si="14"/>
        <v>134945.15632870403</v>
      </c>
      <c r="AA22" s="39">
        <f t="shared" si="14"/>
        <v>154826.40760620395</v>
      </c>
      <c r="AB22" s="39">
        <f t="shared" si="14"/>
        <v>177502.52169150405</v>
      </c>
      <c r="AC22" s="39">
        <f t="shared" si="14"/>
        <v>200774.77216610411</v>
      </c>
      <c r="AD22" s="40">
        <f t="shared" si="14"/>
        <v>214151.93648391159</v>
      </c>
      <c r="AE22" s="41">
        <f t="shared" si="14"/>
        <v>38061.197982600046</v>
      </c>
      <c r="AF22" s="41">
        <f t="shared" si="14"/>
        <v>48207.063268033788</v>
      </c>
      <c r="AG22" s="41">
        <f t="shared" si="14"/>
        <v>68558.146355570032</v>
      </c>
      <c r="AH22" s="41">
        <f t="shared" si="14"/>
        <v>59325.528877707751</v>
      </c>
      <c r="AI22" s="41">
        <f t="shared" si="14"/>
        <v>86268.26125063395</v>
      </c>
      <c r="AJ22" s="41">
        <f t="shared" si="14"/>
        <v>127883.6752332779</v>
      </c>
      <c r="AK22" s="41">
        <f t="shared" si="14"/>
        <v>214151.93648391159</v>
      </c>
      <c r="AL22" s="42">
        <f t="shared" si="8"/>
        <v>0</v>
      </c>
    </row>
    <row r="23" spans="1:38" ht="24" customHeight="1">
      <c r="A23" s="32" t="s">
        <v>72</v>
      </c>
      <c r="B23" s="445" t="s">
        <v>72</v>
      </c>
      <c r="C23" s="33" t="s">
        <v>73</v>
      </c>
      <c r="D23" s="34"/>
      <c r="E23" s="34"/>
      <c r="F23" s="35"/>
      <c r="G23" s="36">
        <v>-10255.732329999999</v>
      </c>
      <c r="H23" s="37">
        <v>-11416.548439999999</v>
      </c>
      <c r="I23" s="37">
        <v>-10288.863300000001</v>
      </c>
      <c r="J23" s="37">
        <v>-10411.444149999999</v>
      </c>
      <c r="K23" s="37">
        <v>-10343.318469999998</v>
      </c>
      <c r="L23" s="37">
        <v>-10055.709049999999</v>
      </c>
      <c r="M23" s="37">
        <v>-10381.085790000001</v>
      </c>
      <c r="N23" s="37">
        <v>-10653.797110000001</v>
      </c>
      <c r="O23" s="37">
        <v>-11346.121599999999</v>
      </c>
      <c r="P23" s="37">
        <v>-10668.026850000002</v>
      </c>
      <c r="Q23" s="37">
        <v>-11058.22849</v>
      </c>
      <c r="R23" s="37">
        <v>-9654.198595229871</v>
      </c>
      <c r="S23" s="38">
        <f>G23</f>
        <v>-10255.732329999999</v>
      </c>
      <c r="T23" s="39">
        <f>SUM($G23:H23)</f>
        <v>-21672.280769999998</v>
      </c>
      <c r="U23" s="39">
        <f>SUM($G23:I23)</f>
        <v>-31961.144069999998</v>
      </c>
      <c r="V23" s="39">
        <f>SUM($G23:J23)</f>
        <v>-42372.588219999998</v>
      </c>
      <c r="W23" s="39">
        <f>SUM($G23:K23)</f>
        <v>-52715.906689999996</v>
      </c>
      <c r="X23" s="39">
        <f>SUM($G23:L23)</f>
        <v>-62771.615739999994</v>
      </c>
      <c r="Y23" s="39">
        <f>SUM($G23:M23)</f>
        <v>-73152.701529999991</v>
      </c>
      <c r="Z23" s="39">
        <f>SUM($G23:N23)</f>
        <v>-83806.498639999991</v>
      </c>
      <c r="AA23" s="39">
        <f>SUM($G23:O23)</f>
        <v>-95152.620239999989</v>
      </c>
      <c r="AB23" s="39">
        <f>SUM($G23:P23)</f>
        <v>-105820.64708999998</v>
      </c>
      <c r="AC23" s="39">
        <f>SUM($G23:Q23)</f>
        <v>-116878.87557999998</v>
      </c>
      <c r="AD23" s="40">
        <f>SUM($G23:R23)</f>
        <v>-126533.07417522985</v>
      </c>
      <c r="AE23" s="41">
        <f>U23</f>
        <v>-31961.144069999998</v>
      </c>
      <c r="AF23" s="41">
        <f>X23-AE23</f>
        <v>-30810.471669999995</v>
      </c>
      <c r="AG23" s="41">
        <f>AA23-AF23-AE23</f>
        <v>-32381.004499999992</v>
      </c>
      <c r="AH23" s="41">
        <f>AD23-AG23-AF23-AE23</f>
        <v>-31380.453935229856</v>
      </c>
      <c r="AI23" s="41">
        <f>$AE23+$AF23</f>
        <v>-62771.615739999994</v>
      </c>
      <c r="AJ23" s="41">
        <f>$AG23+$AH23</f>
        <v>-63761.458435229848</v>
      </c>
      <c r="AK23" s="41">
        <f>$AI23+$AJ23</f>
        <v>-126533.07417522985</v>
      </c>
      <c r="AL23" s="42">
        <f t="shared" si="8"/>
        <v>0</v>
      </c>
    </row>
    <row r="24" spans="1:38" ht="24" customHeight="1">
      <c r="A24" s="32" t="s">
        <v>74</v>
      </c>
      <c r="B24" s="445" t="s">
        <v>74</v>
      </c>
      <c r="C24" s="52" t="s">
        <v>75</v>
      </c>
      <c r="D24" s="53"/>
      <c r="E24" s="53"/>
      <c r="F24" s="54"/>
      <c r="G24" s="36">
        <v>-2177.9605899999997</v>
      </c>
      <c r="H24" s="37">
        <v>-2269.8793000000001</v>
      </c>
      <c r="I24" s="37">
        <v>-775.41656000000012</v>
      </c>
      <c r="J24" s="37">
        <v>-2012.953</v>
      </c>
      <c r="K24" s="37">
        <v>-2117.5819000000001</v>
      </c>
      <c r="L24" s="37">
        <v>-2487.9334600000002</v>
      </c>
      <c r="M24" s="37">
        <v>-2423.0335599999999</v>
      </c>
      <c r="N24" s="37">
        <v>-2205.9670000000001</v>
      </c>
      <c r="O24" s="37">
        <v>-2833.9537399999999</v>
      </c>
      <c r="P24" s="37">
        <v>-2840.79349</v>
      </c>
      <c r="Q24" s="37">
        <v>-2988.9265299999997</v>
      </c>
      <c r="R24" s="37">
        <v>-2312.1225700000005</v>
      </c>
      <c r="S24" s="38">
        <f>G24</f>
        <v>-2177.9605899999997</v>
      </c>
      <c r="T24" s="39">
        <f>SUM($G24:H24)</f>
        <v>-4447.8398899999993</v>
      </c>
      <c r="U24" s="39">
        <f>SUM($G24:I24)</f>
        <v>-5223.2564499999989</v>
      </c>
      <c r="V24" s="39">
        <f>SUM($G24:J24)</f>
        <v>-7236.2094499999985</v>
      </c>
      <c r="W24" s="39">
        <f>SUM($G24:K24)</f>
        <v>-9353.7913499999995</v>
      </c>
      <c r="X24" s="39">
        <f>SUM($G24:L24)</f>
        <v>-11841.72481</v>
      </c>
      <c r="Y24" s="39">
        <f>SUM($G24:M24)</f>
        <v>-14264.75837</v>
      </c>
      <c r="Z24" s="39">
        <f>SUM($G24:N24)</f>
        <v>-16470.72537</v>
      </c>
      <c r="AA24" s="39">
        <f>SUM($G24:O24)</f>
        <v>-19304.679110000001</v>
      </c>
      <c r="AB24" s="39">
        <f>SUM($G24:P24)</f>
        <v>-22145.472600000001</v>
      </c>
      <c r="AC24" s="39">
        <f>SUM($G24:Q24)</f>
        <v>-25134.399130000002</v>
      </c>
      <c r="AD24" s="40">
        <f>SUM($G24:R24)</f>
        <v>-27446.521700000001</v>
      </c>
      <c r="AE24" s="41">
        <f>U24</f>
        <v>-5223.2564499999989</v>
      </c>
      <c r="AF24" s="41">
        <f>X24-AE24</f>
        <v>-6618.4683600000008</v>
      </c>
      <c r="AG24" s="41">
        <f>AA24-AF24-AE24</f>
        <v>-7462.9543000000012</v>
      </c>
      <c r="AH24" s="41">
        <f>AD24-AG24-AF24-AE24</f>
        <v>-8141.8425900000002</v>
      </c>
      <c r="AI24" s="41">
        <f>$AE24+$AF24</f>
        <v>-11841.72481</v>
      </c>
      <c r="AJ24" s="41">
        <f>$AG24+$AH24</f>
        <v>-15604.796890000001</v>
      </c>
      <c r="AK24" s="41">
        <f>$AI24+$AJ24</f>
        <v>-27446.521700000001</v>
      </c>
      <c r="AL24" s="42">
        <f t="shared" si="8"/>
        <v>0</v>
      </c>
    </row>
    <row r="25" spans="1:38" ht="24" customHeight="1">
      <c r="A25" s="32" t="s">
        <v>76</v>
      </c>
      <c r="B25" s="445" t="s">
        <v>76</v>
      </c>
      <c r="C25" s="33" t="s">
        <v>77</v>
      </c>
      <c r="D25" s="34"/>
      <c r="E25" s="34"/>
      <c r="F25" s="35"/>
      <c r="G25" s="36">
        <v>49.913939999999997</v>
      </c>
      <c r="H25" s="37">
        <v>20.41262</v>
      </c>
      <c r="I25" s="37">
        <v>-394.61461000000003</v>
      </c>
      <c r="J25" s="37">
        <v>122.03292</v>
      </c>
      <c r="K25" s="37">
        <v>109.03712</v>
      </c>
      <c r="L25" s="37">
        <v>-579.69740000000002</v>
      </c>
      <c r="M25" s="37">
        <v>-588.53425000000004</v>
      </c>
      <c r="N25" s="37">
        <v>70.904359999999997</v>
      </c>
      <c r="O25" s="37">
        <v>-183.46520999999998</v>
      </c>
      <c r="P25" s="37">
        <v>-16.265969999999999</v>
      </c>
      <c r="Q25" s="37">
        <v>406.62420000000003</v>
      </c>
      <c r="R25" s="37">
        <v>84.396470000000008</v>
      </c>
      <c r="S25" s="38">
        <f>G25</f>
        <v>49.913939999999997</v>
      </c>
      <c r="T25" s="39">
        <f>SUM($G25:H25)</f>
        <v>70.326560000000001</v>
      </c>
      <c r="U25" s="39">
        <f>SUM($G25:I25)</f>
        <v>-324.28805</v>
      </c>
      <c r="V25" s="39">
        <f>SUM($G25:J25)</f>
        <v>-202.25513000000001</v>
      </c>
      <c r="W25" s="39">
        <f>SUM($G25:K25)</f>
        <v>-93.218010000000007</v>
      </c>
      <c r="X25" s="39">
        <f>SUM($G25:L25)</f>
        <v>-672.91541000000007</v>
      </c>
      <c r="Y25" s="39">
        <f>SUM($G25:M25)</f>
        <v>-1261.4496600000002</v>
      </c>
      <c r="Z25" s="39">
        <f>SUM($G25:N25)</f>
        <v>-1190.5453000000002</v>
      </c>
      <c r="AA25" s="39">
        <f>SUM($G25:O25)</f>
        <v>-1374.0105100000003</v>
      </c>
      <c r="AB25" s="39">
        <f>SUM($G25:P25)</f>
        <v>-1390.2764800000002</v>
      </c>
      <c r="AC25" s="39">
        <f>SUM($G25:Q25)</f>
        <v>-983.65228000000025</v>
      </c>
      <c r="AD25" s="40">
        <f>SUM($G25:R25)</f>
        <v>-899.25581000000022</v>
      </c>
      <c r="AE25" s="41">
        <f>U25</f>
        <v>-324.28805</v>
      </c>
      <c r="AF25" s="41">
        <f>X25-AE25</f>
        <v>-348.62736000000007</v>
      </c>
      <c r="AG25" s="41">
        <f>AA25-AF25-AE25</f>
        <v>-701.09510000000012</v>
      </c>
      <c r="AH25" s="41">
        <f>AD25-AG25-AF25-AE25</f>
        <v>474.75469999999996</v>
      </c>
      <c r="AI25" s="41">
        <f>$AE25+$AF25</f>
        <v>-672.91541000000007</v>
      </c>
      <c r="AJ25" s="41">
        <f>$AG25+$AH25</f>
        <v>-226.34040000000016</v>
      </c>
      <c r="AK25" s="41">
        <f>$AI25+$AJ25</f>
        <v>-899.25581000000022</v>
      </c>
      <c r="AL25" s="42">
        <f t="shared" si="8"/>
        <v>0</v>
      </c>
    </row>
    <row r="26" spans="1:38" ht="24" customHeight="1">
      <c r="A26" s="32" t="s">
        <v>78</v>
      </c>
      <c r="B26" s="445" t="s">
        <v>78</v>
      </c>
      <c r="C26" s="33" t="s">
        <v>79</v>
      </c>
      <c r="D26" s="34"/>
      <c r="E26" s="34"/>
      <c r="F26" s="35"/>
      <c r="G26" s="36">
        <v>598.29930000000002</v>
      </c>
      <c r="H26" s="37">
        <v>61.071289999999998</v>
      </c>
      <c r="I26" s="37">
        <v>-2429.3597799999998</v>
      </c>
      <c r="J26" s="37">
        <v>-193.39329000000001</v>
      </c>
      <c r="K26" s="37">
        <v>-231.55429000000001</v>
      </c>
      <c r="L26" s="37">
        <v>-2643.9770400000002</v>
      </c>
      <c r="M26" s="37">
        <v>-599.77935000000002</v>
      </c>
      <c r="N26" s="37">
        <v>-1496.22298</v>
      </c>
      <c r="O26" s="37">
        <v>-67.901839999999993</v>
      </c>
      <c r="P26" s="37">
        <v>-2705.8817799999997</v>
      </c>
      <c r="Q26" s="37">
        <v>-460.40419000000003</v>
      </c>
      <c r="R26" s="37">
        <v>-1718.4459999999999</v>
      </c>
      <c r="S26" s="45">
        <f>G26</f>
        <v>598.29930000000002</v>
      </c>
      <c r="T26" s="46">
        <f>SUM($G26:H26)</f>
        <v>659.37058999999999</v>
      </c>
      <c r="U26" s="46">
        <f>SUM($G26:I26)</f>
        <v>-1769.9891899999998</v>
      </c>
      <c r="V26" s="46">
        <f>SUM($G26:J26)</f>
        <v>-1963.3824799999998</v>
      </c>
      <c r="W26" s="46">
        <f>SUM($G26:K26)</f>
        <v>-2194.9367699999998</v>
      </c>
      <c r="X26" s="46">
        <f>SUM($G26:L26)</f>
        <v>-4838.91381</v>
      </c>
      <c r="Y26" s="46">
        <f>SUM($G26:M26)</f>
        <v>-5438.6931599999998</v>
      </c>
      <c r="Z26" s="46">
        <f>SUM($G26:N26)</f>
        <v>-6934.9161399999994</v>
      </c>
      <c r="AA26" s="46">
        <f>SUM($G26:O26)</f>
        <v>-7002.8179799999998</v>
      </c>
      <c r="AB26" s="46">
        <f>SUM($G26:P26)</f>
        <v>-9708.6997599999995</v>
      </c>
      <c r="AC26" s="46">
        <f>SUM($G26:Q26)</f>
        <v>-10169.103949999999</v>
      </c>
      <c r="AD26" s="47">
        <f>SUM($G26:R26)</f>
        <v>-11887.549949999999</v>
      </c>
      <c r="AE26" s="48">
        <f>U26</f>
        <v>-1769.9891899999998</v>
      </c>
      <c r="AF26" s="48">
        <f>X26-AE26</f>
        <v>-3068.9246200000002</v>
      </c>
      <c r="AG26" s="48">
        <f>AA26-AF26-AE26</f>
        <v>-2163.9041699999998</v>
      </c>
      <c r="AH26" s="48">
        <f>AD26-AG26-AF26-AE26</f>
        <v>-4884.7319699999989</v>
      </c>
      <c r="AI26" s="48">
        <f>$AE26+$AF26</f>
        <v>-4838.91381</v>
      </c>
      <c r="AJ26" s="48">
        <f>$AG26+$AH26</f>
        <v>-7048.6361399999987</v>
      </c>
      <c r="AK26" s="48">
        <f>$AI26+$AJ26</f>
        <v>-11887.549949999999</v>
      </c>
      <c r="AL26" s="42">
        <f t="shared" si="8"/>
        <v>0</v>
      </c>
    </row>
    <row r="27" spans="1:38" ht="24" customHeight="1">
      <c r="A27" s="32" t="s">
        <v>80</v>
      </c>
      <c r="B27" s="445" t="s">
        <v>80</v>
      </c>
      <c r="C27" s="49" t="s">
        <v>81</v>
      </c>
      <c r="D27" s="55"/>
      <c r="E27" s="55"/>
      <c r="F27" s="56"/>
      <c r="G27" s="57">
        <f t="shared" ref="G27:AK27" si="15">SUM(G22:G26)</f>
        <v>-852.55189150000126</v>
      </c>
      <c r="H27" s="58">
        <f t="shared" si="15"/>
        <v>-4281.6668193999749</v>
      </c>
      <c r="I27" s="58">
        <f t="shared" si="15"/>
        <v>3916.7389335000353</v>
      </c>
      <c r="J27" s="58">
        <f t="shared" si="15"/>
        <v>-6537.8969704961237</v>
      </c>
      <c r="K27" s="58">
        <f t="shared" si="15"/>
        <v>2807.8839455599409</v>
      </c>
      <c r="L27" s="58">
        <f t="shared" si="15"/>
        <v>11090.58428296997</v>
      </c>
      <c r="M27" s="58">
        <f t="shared" si="15"/>
        <v>11703.326720060057</v>
      </c>
      <c r="N27" s="58">
        <f t="shared" si="15"/>
        <v>8696.0526780099099</v>
      </c>
      <c r="O27" s="58">
        <f t="shared" si="15"/>
        <v>5449.8088875000667</v>
      </c>
      <c r="P27" s="58">
        <f t="shared" si="15"/>
        <v>6445.1459952999103</v>
      </c>
      <c r="Q27" s="58">
        <f t="shared" si="15"/>
        <v>9171.3154646000294</v>
      </c>
      <c r="R27" s="58">
        <f t="shared" si="15"/>
        <v>-223.20637742213216</v>
      </c>
      <c r="S27" s="38">
        <f t="shared" si="15"/>
        <v>-852.55189150000126</v>
      </c>
      <c r="T27" s="39">
        <f t="shared" si="15"/>
        <v>-5134.2187108999606</v>
      </c>
      <c r="U27" s="39">
        <f t="shared" si="15"/>
        <v>-1217.4797773999512</v>
      </c>
      <c r="V27" s="39">
        <f t="shared" si="15"/>
        <v>-7755.3767478960417</v>
      </c>
      <c r="W27" s="39">
        <f t="shared" si="15"/>
        <v>-4947.4928023361381</v>
      </c>
      <c r="X27" s="39">
        <f t="shared" si="15"/>
        <v>6143.091480633957</v>
      </c>
      <c r="Y27" s="39">
        <f t="shared" si="15"/>
        <v>17846.418200694028</v>
      </c>
      <c r="Z27" s="39">
        <f t="shared" si="15"/>
        <v>26542.470878704044</v>
      </c>
      <c r="AA27" s="39">
        <f t="shared" si="15"/>
        <v>31992.279766203967</v>
      </c>
      <c r="AB27" s="39">
        <f t="shared" si="15"/>
        <v>38437.42576150407</v>
      </c>
      <c r="AC27" s="39">
        <f t="shared" si="15"/>
        <v>47608.741226104132</v>
      </c>
      <c r="AD27" s="40">
        <f t="shared" si="15"/>
        <v>47385.534848681738</v>
      </c>
      <c r="AE27" s="41">
        <f t="shared" si="15"/>
        <v>-1217.4797773999512</v>
      </c>
      <c r="AF27" s="41">
        <f t="shared" si="15"/>
        <v>7360.5712580337913</v>
      </c>
      <c r="AG27" s="41">
        <f t="shared" si="15"/>
        <v>25849.188285570039</v>
      </c>
      <c r="AH27" s="41">
        <f t="shared" si="15"/>
        <v>15393.255082477897</v>
      </c>
      <c r="AI27" s="41">
        <f t="shared" si="15"/>
        <v>6143.091480633957</v>
      </c>
      <c r="AJ27" s="41">
        <f t="shared" si="15"/>
        <v>41242.443368048043</v>
      </c>
      <c r="AK27" s="41">
        <f t="shared" si="15"/>
        <v>47385.534848681738</v>
      </c>
      <c r="AL27" s="42">
        <f t="shared" si="8"/>
        <v>0</v>
      </c>
    </row>
    <row r="28" spans="1:38" ht="24" customHeight="1">
      <c r="A28" s="32" t="s">
        <v>82</v>
      </c>
      <c r="B28" s="445" t="s">
        <v>82</v>
      </c>
      <c r="C28" s="33" t="s">
        <v>83</v>
      </c>
      <c r="D28" s="34"/>
      <c r="E28" s="34"/>
      <c r="F28" s="35"/>
      <c r="G28" s="43">
        <v>-983.77634</v>
      </c>
      <c r="H28" s="44">
        <v>-801.28219999999999</v>
      </c>
      <c r="I28" s="44">
        <v>-949.33845000000008</v>
      </c>
      <c r="J28" s="44">
        <v>-885.98451999999997</v>
      </c>
      <c r="K28" s="44">
        <v>-1035.3160800000001</v>
      </c>
      <c r="L28" s="44">
        <v>-1040.8116600000001</v>
      </c>
      <c r="M28" s="44">
        <v>-1147.8966599999999</v>
      </c>
      <c r="N28" s="44">
        <v>-1382.9159399999999</v>
      </c>
      <c r="O28" s="44">
        <v>-1342.9440500000001</v>
      </c>
      <c r="P28" s="44">
        <v>-1580.2576100000001</v>
      </c>
      <c r="Q28" s="44">
        <v>-1483.36401</v>
      </c>
      <c r="R28" s="44">
        <v>-1900.4141999999999</v>
      </c>
      <c r="S28" s="45">
        <f>G28</f>
        <v>-983.77634</v>
      </c>
      <c r="T28" s="46">
        <f>SUM($G28:H28)</f>
        <v>-1785.05854</v>
      </c>
      <c r="U28" s="46">
        <f>SUM($G28:I28)</f>
        <v>-2734.3969900000002</v>
      </c>
      <c r="V28" s="46">
        <f>SUM($G28:J28)</f>
        <v>-3620.3815100000002</v>
      </c>
      <c r="W28" s="46">
        <f>SUM($G28:K28)</f>
        <v>-4655.6975899999998</v>
      </c>
      <c r="X28" s="46">
        <f>SUM($G28:L28)</f>
        <v>-5696.5092500000001</v>
      </c>
      <c r="Y28" s="46">
        <f>SUM($G28:M28)</f>
        <v>-6844.4059099999995</v>
      </c>
      <c r="Z28" s="46">
        <f>SUM($G28:N28)</f>
        <v>-8227.3218500000003</v>
      </c>
      <c r="AA28" s="46">
        <f>SUM($G28:O28)</f>
        <v>-9570.2659000000003</v>
      </c>
      <c r="AB28" s="46">
        <f>SUM($G28:P28)</f>
        <v>-11150.523510000001</v>
      </c>
      <c r="AC28" s="46">
        <f>SUM($G28:Q28)</f>
        <v>-12633.88752</v>
      </c>
      <c r="AD28" s="47">
        <f>SUM($G28:R28)</f>
        <v>-14534.301719999999</v>
      </c>
      <c r="AE28" s="48">
        <f>U28</f>
        <v>-2734.3969900000002</v>
      </c>
      <c r="AF28" s="48">
        <f>X28-AE28</f>
        <v>-2962.1122599999999</v>
      </c>
      <c r="AG28" s="48">
        <f>AA28-AF28-AE28</f>
        <v>-3873.7566500000003</v>
      </c>
      <c r="AH28" s="48">
        <f>AD28-AG28-AF28-AE28</f>
        <v>-4964.0358200000001</v>
      </c>
      <c r="AI28" s="48">
        <f>$AE28+$AF28</f>
        <v>-5696.5092500000001</v>
      </c>
      <c r="AJ28" s="48">
        <f>$AG28+$AH28</f>
        <v>-8837.7924700000003</v>
      </c>
      <c r="AK28" s="48">
        <f>$AI28+$AJ28</f>
        <v>-14534.301719999999</v>
      </c>
      <c r="AL28" s="42">
        <f t="shared" si="8"/>
        <v>0</v>
      </c>
    </row>
    <row r="29" spans="1:38" ht="24" customHeight="1">
      <c r="A29" s="32" t="s">
        <v>84</v>
      </c>
      <c r="B29" s="445" t="s">
        <v>84</v>
      </c>
      <c r="C29" s="49" t="s">
        <v>85</v>
      </c>
      <c r="D29" s="34"/>
      <c r="E29" s="34"/>
      <c r="F29" s="35"/>
      <c r="G29" s="57">
        <f t="shared" ref="G29:AK29" si="16">SUM(G27:G28)</f>
        <v>-1836.3282315000013</v>
      </c>
      <c r="H29" s="58">
        <f t="shared" si="16"/>
        <v>-5082.9490193999745</v>
      </c>
      <c r="I29" s="58">
        <f t="shared" si="16"/>
        <v>2967.4004835000351</v>
      </c>
      <c r="J29" s="58">
        <f t="shared" si="16"/>
        <v>-7423.8814904961237</v>
      </c>
      <c r="K29" s="58">
        <f t="shared" si="16"/>
        <v>1772.5678655599409</v>
      </c>
      <c r="L29" s="58">
        <f t="shared" si="16"/>
        <v>10049.772622969971</v>
      </c>
      <c r="M29" s="58">
        <f t="shared" si="16"/>
        <v>10555.430060060056</v>
      </c>
      <c r="N29" s="58">
        <f t="shared" si="16"/>
        <v>7313.13673800991</v>
      </c>
      <c r="O29" s="58">
        <f t="shared" si="16"/>
        <v>4106.8648375000666</v>
      </c>
      <c r="P29" s="58">
        <f t="shared" si="16"/>
        <v>4864.8883852999097</v>
      </c>
      <c r="Q29" s="58">
        <f t="shared" si="16"/>
        <v>7687.9514546000291</v>
      </c>
      <c r="R29" s="58">
        <f t="shared" si="16"/>
        <v>-2123.6205774221321</v>
      </c>
      <c r="S29" s="59">
        <f t="shared" si="16"/>
        <v>-1836.3282315000013</v>
      </c>
      <c r="T29" s="60">
        <f t="shared" si="16"/>
        <v>-6919.2772508999606</v>
      </c>
      <c r="U29" s="60">
        <f t="shared" si="16"/>
        <v>-3951.8767673999514</v>
      </c>
      <c r="V29" s="60">
        <f t="shared" si="16"/>
        <v>-11375.758257896043</v>
      </c>
      <c r="W29" s="60">
        <f t="shared" si="16"/>
        <v>-9603.1903923361388</v>
      </c>
      <c r="X29" s="60">
        <f t="shared" si="16"/>
        <v>446.5822306339569</v>
      </c>
      <c r="Y29" s="60">
        <f t="shared" si="16"/>
        <v>11002.012290694029</v>
      </c>
      <c r="Z29" s="60">
        <f t="shared" si="16"/>
        <v>18315.149028704043</v>
      </c>
      <c r="AA29" s="60">
        <f t="shared" si="16"/>
        <v>22422.013866203968</v>
      </c>
      <c r="AB29" s="60">
        <f t="shared" si="16"/>
        <v>27286.902251504071</v>
      </c>
      <c r="AC29" s="60">
        <f t="shared" si="16"/>
        <v>34974.853706104128</v>
      </c>
      <c r="AD29" s="61">
        <f t="shared" si="16"/>
        <v>32851.233128681735</v>
      </c>
      <c r="AE29" s="62">
        <f t="shared" si="16"/>
        <v>-3951.8767673999514</v>
      </c>
      <c r="AF29" s="62">
        <f t="shared" si="16"/>
        <v>4398.4589980337914</v>
      </c>
      <c r="AG29" s="62">
        <f t="shared" si="16"/>
        <v>21975.431635570039</v>
      </c>
      <c r="AH29" s="62">
        <f t="shared" si="16"/>
        <v>10429.219262477898</v>
      </c>
      <c r="AI29" s="62">
        <f t="shared" si="16"/>
        <v>446.5822306339569</v>
      </c>
      <c r="AJ29" s="62">
        <f t="shared" si="16"/>
        <v>32404.650898048043</v>
      </c>
      <c r="AK29" s="62">
        <f t="shared" si="16"/>
        <v>32851.233128681735</v>
      </c>
      <c r="AL29" s="42">
        <f t="shared" si="8"/>
        <v>0</v>
      </c>
    </row>
    <row r="30" spans="1:38" ht="24" customHeight="1">
      <c r="A30" s="32" t="s">
        <v>86</v>
      </c>
      <c r="B30" s="445" t="s">
        <v>86</v>
      </c>
      <c r="C30" s="63" t="s">
        <v>87</v>
      </c>
      <c r="D30" s="34"/>
      <c r="E30" s="34"/>
      <c r="F30" s="35"/>
      <c r="G30" s="64">
        <v>147.90952999999999</v>
      </c>
      <c r="H30" s="65">
        <v>763.55688999999995</v>
      </c>
      <c r="I30" s="65">
        <v>939.30043999999998</v>
      </c>
      <c r="J30" s="65">
        <v>-129.33959999999999</v>
      </c>
      <c r="K30" s="65">
        <v>687.33061999999995</v>
      </c>
      <c r="L30" s="65">
        <v>1393.61725</v>
      </c>
      <c r="M30" s="65">
        <v>-2441.8568999999998</v>
      </c>
      <c r="N30" s="65">
        <v>-1917.0303899999999</v>
      </c>
      <c r="O30" s="65">
        <v>-634.05792000000008</v>
      </c>
      <c r="P30" s="65">
        <v>-1178.7559099999999</v>
      </c>
      <c r="Q30" s="65">
        <v>-1818.95848</v>
      </c>
      <c r="R30" s="65">
        <v>-7236.1644162613948</v>
      </c>
      <c r="S30" s="45">
        <f>G30</f>
        <v>147.90952999999999</v>
      </c>
      <c r="T30" s="46">
        <f>SUM($G30:H30)</f>
        <v>911.46641999999997</v>
      </c>
      <c r="U30" s="46">
        <f>SUM($G30:I30)</f>
        <v>1850.76686</v>
      </c>
      <c r="V30" s="46">
        <f>SUM($G30:J30)</f>
        <v>1721.4272599999999</v>
      </c>
      <c r="W30" s="46">
        <f>SUM($G30:K30)</f>
        <v>2408.7578800000001</v>
      </c>
      <c r="X30" s="46">
        <f>SUM($G30:L30)</f>
        <v>3802.3751300000004</v>
      </c>
      <c r="Y30" s="46">
        <f>SUM($G30:M30)</f>
        <v>1360.5182300000006</v>
      </c>
      <c r="Z30" s="46">
        <f>SUM($G30:N30)</f>
        <v>-556.51215999999931</v>
      </c>
      <c r="AA30" s="46">
        <f>SUM($G30:O30)</f>
        <v>-1190.5700799999995</v>
      </c>
      <c r="AB30" s="46">
        <f>SUM($G30:P30)</f>
        <v>-2369.3259899999994</v>
      </c>
      <c r="AC30" s="46">
        <f>SUM($G30:Q30)</f>
        <v>-4188.2844699999996</v>
      </c>
      <c r="AD30" s="47">
        <f>SUM($G30:R30)</f>
        <v>-11424.448886261394</v>
      </c>
      <c r="AE30" s="48">
        <f>U30</f>
        <v>1850.76686</v>
      </c>
      <c r="AF30" s="48">
        <f>X30-AE30</f>
        <v>1951.6082700000004</v>
      </c>
      <c r="AG30" s="48">
        <f>AA30-AF30-AE30</f>
        <v>-4992.9452099999999</v>
      </c>
      <c r="AH30" s="48">
        <f>AD30-AG30-AF30-AE30</f>
        <v>-10233.878806261395</v>
      </c>
      <c r="AI30" s="48">
        <f>$AE30+$AF30</f>
        <v>3802.3751300000004</v>
      </c>
      <c r="AJ30" s="48">
        <f>$AG30+$AH30</f>
        <v>-15226.824016261395</v>
      </c>
      <c r="AK30" s="48">
        <f>$AI30+$AJ30</f>
        <v>-11424.448886261394</v>
      </c>
      <c r="AL30" s="42">
        <f t="shared" si="8"/>
        <v>0</v>
      </c>
    </row>
    <row r="31" spans="1:38" ht="24" customHeight="1">
      <c r="A31" s="32" t="s">
        <v>88</v>
      </c>
      <c r="B31" s="445" t="s">
        <v>88</v>
      </c>
      <c r="C31" s="49" t="s">
        <v>89</v>
      </c>
      <c r="D31" s="34"/>
      <c r="E31" s="34"/>
      <c r="F31" s="35"/>
      <c r="G31" s="36">
        <f>SUM(G29:G30)</f>
        <v>-1688.4187015000014</v>
      </c>
      <c r="H31" s="37">
        <f t="shared" ref="H31:AK33" si="17">SUM(H29:H30)</f>
        <v>-4319.3921293999747</v>
      </c>
      <c r="I31" s="37">
        <f t="shared" si="17"/>
        <v>3906.7009235000351</v>
      </c>
      <c r="J31" s="37">
        <f t="shared" si="17"/>
        <v>-7553.2210904961239</v>
      </c>
      <c r="K31" s="37">
        <f t="shared" si="17"/>
        <v>2459.898485559941</v>
      </c>
      <c r="L31" s="37">
        <f t="shared" si="17"/>
        <v>11443.38987296997</v>
      </c>
      <c r="M31" s="37">
        <f t="shared" si="17"/>
        <v>8113.5731600600566</v>
      </c>
      <c r="N31" s="37">
        <f t="shared" si="17"/>
        <v>5396.1063480099101</v>
      </c>
      <c r="O31" s="37">
        <f t="shared" si="17"/>
        <v>3472.8069175000664</v>
      </c>
      <c r="P31" s="37">
        <f t="shared" si="17"/>
        <v>3686.1324752999099</v>
      </c>
      <c r="Q31" s="37">
        <f t="shared" si="17"/>
        <v>5868.9929746000289</v>
      </c>
      <c r="R31" s="37">
        <f t="shared" si="17"/>
        <v>-9359.7849936835264</v>
      </c>
      <c r="S31" s="38">
        <f t="shared" si="17"/>
        <v>-1688.4187015000014</v>
      </c>
      <c r="T31" s="39">
        <f t="shared" si="17"/>
        <v>-6007.8108308999608</v>
      </c>
      <c r="U31" s="39">
        <f t="shared" si="17"/>
        <v>-2101.1099073999512</v>
      </c>
      <c r="V31" s="39">
        <f t="shared" si="17"/>
        <v>-9654.3309978960424</v>
      </c>
      <c r="W31" s="39">
        <f t="shared" si="17"/>
        <v>-7194.4325123361386</v>
      </c>
      <c r="X31" s="39">
        <f t="shared" si="17"/>
        <v>4248.9573606339573</v>
      </c>
      <c r="Y31" s="39">
        <f t="shared" si="17"/>
        <v>12362.530520694028</v>
      </c>
      <c r="Z31" s="39">
        <f t="shared" si="17"/>
        <v>17758.636868704045</v>
      </c>
      <c r="AA31" s="39">
        <f t="shared" si="17"/>
        <v>21231.44378620397</v>
      </c>
      <c r="AB31" s="39">
        <f t="shared" si="17"/>
        <v>24917.576261504073</v>
      </c>
      <c r="AC31" s="39">
        <f t="shared" si="17"/>
        <v>30786.569236104129</v>
      </c>
      <c r="AD31" s="40">
        <f t="shared" si="17"/>
        <v>21426.784242420341</v>
      </c>
      <c r="AE31" s="41">
        <f t="shared" si="17"/>
        <v>-2101.1099073999512</v>
      </c>
      <c r="AF31" s="41">
        <f t="shared" si="17"/>
        <v>6350.0672680337921</v>
      </c>
      <c r="AG31" s="41">
        <f t="shared" si="17"/>
        <v>16982.486425570038</v>
      </c>
      <c r="AH31" s="41">
        <f t="shared" si="17"/>
        <v>195.3404562165033</v>
      </c>
      <c r="AI31" s="41">
        <f t="shared" si="17"/>
        <v>4248.9573606339573</v>
      </c>
      <c r="AJ31" s="41">
        <f t="shared" si="17"/>
        <v>17177.826881786648</v>
      </c>
      <c r="AK31" s="41">
        <f t="shared" si="17"/>
        <v>21426.784242420341</v>
      </c>
      <c r="AL31" s="42">
        <f t="shared" si="8"/>
        <v>-4.3655745685100555E-11</v>
      </c>
    </row>
    <row r="32" spans="1:38" ht="24" customHeight="1">
      <c r="A32" s="32" t="s">
        <v>90</v>
      </c>
      <c r="B32" s="445" t="s">
        <v>90</v>
      </c>
      <c r="C32" s="33" t="s">
        <v>91</v>
      </c>
      <c r="D32" s="34"/>
      <c r="E32" s="34"/>
      <c r="F32" s="35"/>
      <c r="G32" s="43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5">
        <f>G32</f>
        <v>0</v>
      </c>
      <c r="T32" s="46">
        <f>SUM($G32:H32)</f>
        <v>0</v>
      </c>
      <c r="U32" s="46">
        <f>SUM($G32:I32)</f>
        <v>0</v>
      </c>
      <c r="V32" s="46">
        <f>SUM($G32:J32)</f>
        <v>0</v>
      </c>
      <c r="W32" s="46">
        <f>SUM($G32:K32)</f>
        <v>0</v>
      </c>
      <c r="X32" s="46">
        <f>SUM($G32:L32)</f>
        <v>0</v>
      </c>
      <c r="Y32" s="46">
        <f>SUM($G32:M32)</f>
        <v>0</v>
      </c>
      <c r="Z32" s="46">
        <f>SUM($G32:N32)</f>
        <v>0</v>
      </c>
      <c r="AA32" s="46">
        <f>SUM($G32:O32)</f>
        <v>0</v>
      </c>
      <c r="AB32" s="46">
        <f>SUM($G32:P32)</f>
        <v>0</v>
      </c>
      <c r="AC32" s="46">
        <f>SUM($G32:Q32)</f>
        <v>0</v>
      </c>
      <c r="AD32" s="47">
        <f>SUM($G32:R32)</f>
        <v>0</v>
      </c>
      <c r="AE32" s="48">
        <f>U32</f>
        <v>0</v>
      </c>
      <c r="AF32" s="48">
        <f>X32-AE32</f>
        <v>0</v>
      </c>
      <c r="AG32" s="48">
        <f>AA32-AF32-AE32</f>
        <v>0</v>
      </c>
      <c r="AH32" s="48">
        <f>AD32-AG32-AF32-AE32</f>
        <v>0</v>
      </c>
      <c r="AI32" s="48">
        <f>$AE32+$AF32</f>
        <v>0</v>
      </c>
      <c r="AJ32" s="48">
        <f>$AG32+$AH32</f>
        <v>0</v>
      </c>
      <c r="AK32" s="48">
        <f>$AI32+$AJ32</f>
        <v>0</v>
      </c>
      <c r="AL32" s="42">
        <f t="shared" si="8"/>
        <v>0</v>
      </c>
    </row>
    <row r="33" spans="1:38" ht="24" customHeight="1">
      <c r="A33" s="32" t="s">
        <v>92</v>
      </c>
      <c r="B33" s="445" t="s">
        <v>92</v>
      </c>
      <c r="C33" s="49" t="s">
        <v>93</v>
      </c>
      <c r="D33" s="34"/>
      <c r="E33" s="34"/>
      <c r="F33" s="35"/>
      <c r="G33" s="36">
        <f>SUM(G31:G32)</f>
        <v>-1688.4187015000014</v>
      </c>
      <c r="H33" s="37">
        <f t="shared" ref="H33:R33" si="18">SUM(H31:H32)</f>
        <v>-4319.3921293999747</v>
      </c>
      <c r="I33" s="37">
        <f t="shared" si="18"/>
        <v>3906.7009235000351</v>
      </c>
      <c r="J33" s="37">
        <f t="shared" si="18"/>
        <v>-7553.2210904961239</v>
      </c>
      <c r="K33" s="37">
        <f t="shared" si="18"/>
        <v>2459.898485559941</v>
      </c>
      <c r="L33" s="37">
        <f t="shared" si="18"/>
        <v>11443.38987296997</v>
      </c>
      <c r="M33" s="37">
        <f t="shared" si="18"/>
        <v>8113.5731600600566</v>
      </c>
      <c r="N33" s="37">
        <f t="shared" si="18"/>
        <v>5396.1063480099101</v>
      </c>
      <c r="O33" s="37">
        <f t="shared" si="18"/>
        <v>3472.8069175000664</v>
      </c>
      <c r="P33" s="37">
        <f t="shared" si="18"/>
        <v>3686.1324752999099</v>
      </c>
      <c r="Q33" s="37">
        <f t="shared" si="18"/>
        <v>5868.9929746000289</v>
      </c>
      <c r="R33" s="37">
        <f t="shared" si="18"/>
        <v>-9359.7849936835264</v>
      </c>
      <c r="S33" s="38">
        <f t="shared" si="17"/>
        <v>-1688.4187015000014</v>
      </c>
      <c r="T33" s="39">
        <f t="shared" si="17"/>
        <v>-6007.8108308999608</v>
      </c>
      <c r="U33" s="39">
        <f t="shared" si="17"/>
        <v>-2101.1099073999512</v>
      </c>
      <c r="V33" s="39">
        <f t="shared" si="17"/>
        <v>-9654.3309978960424</v>
      </c>
      <c r="W33" s="39">
        <f t="shared" si="17"/>
        <v>-7194.4325123361386</v>
      </c>
      <c r="X33" s="39">
        <f t="shared" si="17"/>
        <v>4248.9573606339573</v>
      </c>
      <c r="Y33" s="39">
        <f t="shared" si="17"/>
        <v>12362.530520694028</v>
      </c>
      <c r="Z33" s="39">
        <f t="shared" si="17"/>
        <v>17758.636868704045</v>
      </c>
      <c r="AA33" s="39">
        <f t="shared" si="17"/>
        <v>21231.44378620397</v>
      </c>
      <c r="AB33" s="39">
        <f t="shared" si="17"/>
        <v>24917.576261504073</v>
      </c>
      <c r="AC33" s="39">
        <f t="shared" si="17"/>
        <v>30786.569236104129</v>
      </c>
      <c r="AD33" s="40">
        <f t="shared" si="17"/>
        <v>21426.784242420341</v>
      </c>
      <c r="AE33" s="41">
        <f t="shared" si="17"/>
        <v>-2101.1099073999512</v>
      </c>
      <c r="AF33" s="41">
        <f t="shared" si="17"/>
        <v>6350.0672680337921</v>
      </c>
      <c r="AG33" s="41">
        <f t="shared" si="17"/>
        <v>16982.486425570038</v>
      </c>
      <c r="AH33" s="41">
        <f t="shared" si="17"/>
        <v>195.3404562165033</v>
      </c>
      <c r="AI33" s="41">
        <f t="shared" si="17"/>
        <v>4248.9573606339573</v>
      </c>
      <c r="AJ33" s="41">
        <f t="shared" si="17"/>
        <v>17177.826881786648</v>
      </c>
      <c r="AK33" s="41">
        <f t="shared" si="17"/>
        <v>21426.784242420341</v>
      </c>
      <c r="AL33" s="42">
        <f t="shared" si="8"/>
        <v>-4.3655745685100555E-11</v>
      </c>
    </row>
    <row r="34" spans="1:38" ht="24" customHeight="1">
      <c r="A34" s="32" t="s">
        <v>94</v>
      </c>
      <c r="B34" s="445" t="s">
        <v>94</v>
      </c>
      <c r="C34" s="33" t="s">
        <v>95</v>
      </c>
      <c r="D34" s="34"/>
      <c r="E34" s="34"/>
      <c r="F34" s="35"/>
      <c r="G34" s="36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8">
        <f>G34</f>
        <v>0</v>
      </c>
      <c r="T34" s="39">
        <f>SUM($G34:H34)</f>
        <v>0</v>
      </c>
      <c r="U34" s="39">
        <f>SUM($G34:I34)</f>
        <v>0</v>
      </c>
      <c r="V34" s="39">
        <f>SUM($G34:J34)</f>
        <v>0</v>
      </c>
      <c r="W34" s="39">
        <f>SUM($G34:K34)</f>
        <v>0</v>
      </c>
      <c r="X34" s="39">
        <f>SUM($G34:L34)</f>
        <v>0</v>
      </c>
      <c r="Y34" s="39">
        <f>SUM($G34:M34)</f>
        <v>0</v>
      </c>
      <c r="Z34" s="39">
        <f>SUM($G34:N34)</f>
        <v>0</v>
      </c>
      <c r="AA34" s="39">
        <f>SUM($G34:O34)</f>
        <v>0</v>
      </c>
      <c r="AB34" s="39">
        <f>SUM($G34:P34)</f>
        <v>0</v>
      </c>
      <c r="AC34" s="39">
        <f>SUM($G34:Q34)</f>
        <v>0</v>
      </c>
      <c r="AD34" s="40">
        <f>SUM($G34:R34)</f>
        <v>0</v>
      </c>
      <c r="AE34" s="41">
        <f>U34</f>
        <v>0</v>
      </c>
      <c r="AF34" s="41">
        <f>X34-AE34</f>
        <v>0</v>
      </c>
      <c r="AG34" s="41">
        <f>AA34-AF34-AE34</f>
        <v>0</v>
      </c>
      <c r="AH34" s="41">
        <f>AD34-AG34-AF34-AE34</f>
        <v>0</v>
      </c>
      <c r="AI34" s="41">
        <f>$AE34+$AF34</f>
        <v>0</v>
      </c>
      <c r="AJ34" s="41">
        <f>$AG34+$AH34</f>
        <v>0</v>
      </c>
      <c r="AK34" s="41">
        <f>$AI34+$AJ34</f>
        <v>0</v>
      </c>
      <c r="AL34" s="42">
        <f t="shared" si="8"/>
        <v>0</v>
      </c>
    </row>
    <row r="35" spans="1:38" ht="24" customHeight="1" thickBot="1">
      <c r="A35" s="32" t="s">
        <v>96</v>
      </c>
      <c r="B35" s="445" t="s">
        <v>96</v>
      </c>
      <c r="C35" s="66" t="s">
        <v>97</v>
      </c>
      <c r="D35" s="67"/>
      <c r="E35" s="67"/>
      <c r="F35" s="68"/>
      <c r="G35" s="69">
        <f t="shared" ref="G35:AK35" si="19">SUM(G33:G34)</f>
        <v>-1688.4187015000014</v>
      </c>
      <c r="H35" s="70">
        <f t="shared" si="19"/>
        <v>-4319.3921293999747</v>
      </c>
      <c r="I35" s="70">
        <f t="shared" si="19"/>
        <v>3906.7009235000351</v>
      </c>
      <c r="J35" s="70">
        <f t="shared" si="19"/>
        <v>-7553.2210904961239</v>
      </c>
      <c r="K35" s="70">
        <f t="shared" si="19"/>
        <v>2459.898485559941</v>
      </c>
      <c r="L35" s="70">
        <f t="shared" si="19"/>
        <v>11443.38987296997</v>
      </c>
      <c r="M35" s="70">
        <f t="shared" si="19"/>
        <v>8113.5731600600566</v>
      </c>
      <c r="N35" s="70">
        <f t="shared" si="19"/>
        <v>5396.1063480099101</v>
      </c>
      <c r="O35" s="70">
        <f t="shared" si="19"/>
        <v>3472.8069175000664</v>
      </c>
      <c r="P35" s="70">
        <f t="shared" si="19"/>
        <v>3686.1324752999099</v>
      </c>
      <c r="Q35" s="70">
        <f t="shared" si="19"/>
        <v>5868.9929746000289</v>
      </c>
      <c r="R35" s="70">
        <f t="shared" si="19"/>
        <v>-9359.7849936835264</v>
      </c>
      <c r="S35" s="71">
        <f t="shared" si="19"/>
        <v>-1688.4187015000014</v>
      </c>
      <c r="T35" s="72">
        <f t="shared" si="19"/>
        <v>-6007.8108308999608</v>
      </c>
      <c r="U35" s="72">
        <f t="shared" si="19"/>
        <v>-2101.1099073999512</v>
      </c>
      <c r="V35" s="72">
        <f t="shared" si="19"/>
        <v>-9654.3309978960424</v>
      </c>
      <c r="W35" s="72">
        <f t="shared" si="19"/>
        <v>-7194.4325123361386</v>
      </c>
      <c r="X35" s="72">
        <f t="shared" si="19"/>
        <v>4248.9573606339573</v>
      </c>
      <c r="Y35" s="72">
        <f t="shared" si="19"/>
        <v>12362.530520694028</v>
      </c>
      <c r="Z35" s="72">
        <f t="shared" si="19"/>
        <v>17758.636868704045</v>
      </c>
      <c r="AA35" s="72">
        <f t="shared" si="19"/>
        <v>21231.44378620397</v>
      </c>
      <c r="AB35" s="72">
        <f t="shared" si="19"/>
        <v>24917.576261504073</v>
      </c>
      <c r="AC35" s="72">
        <f t="shared" si="19"/>
        <v>30786.569236104129</v>
      </c>
      <c r="AD35" s="73">
        <f t="shared" si="19"/>
        <v>21426.784242420341</v>
      </c>
      <c r="AE35" s="74">
        <f t="shared" si="19"/>
        <v>-2101.1099073999512</v>
      </c>
      <c r="AF35" s="74">
        <f t="shared" si="19"/>
        <v>6350.0672680337921</v>
      </c>
      <c r="AG35" s="74">
        <f t="shared" si="19"/>
        <v>16982.486425570038</v>
      </c>
      <c r="AH35" s="74">
        <f t="shared" si="19"/>
        <v>195.3404562165033</v>
      </c>
      <c r="AI35" s="74">
        <f t="shared" si="19"/>
        <v>4248.9573606339573</v>
      </c>
      <c r="AJ35" s="74">
        <f t="shared" si="19"/>
        <v>17177.826881786648</v>
      </c>
      <c r="AK35" s="74">
        <f t="shared" si="19"/>
        <v>21426.784242420341</v>
      </c>
      <c r="AL35" s="42">
        <f t="shared" si="8"/>
        <v>-4.3655745685100555E-11</v>
      </c>
    </row>
    <row r="36" spans="1:38" ht="24" customHeight="1" thickTop="1">
      <c r="A36" s="32" t="s">
        <v>98</v>
      </c>
      <c r="B36" s="445" t="s">
        <v>98</v>
      </c>
      <c r="C36" s="75" t="s">
        <v>99</v>
      </c>
      <c r="D36" s="76"/>
      <c r="E36" s="76"/>
      <c r="F36" s="77"/>
      <c r="G36" s="78">
        <v>1213.5028722750999</v>
      </c>
      <c r="H36" s="78">
        <v>1301.0346011430656</v>
      </c>
      <c r="I36" s="78">
        <v>1289.0685367114897</v>
      </c>
      <c r="J36" s="78">
        <v>1070.0191563813241</v>
      </c>
      <c r="K36" s="78">
        <v>1216.6833899197113</v>
      </c>
      <c r="L36" s="78">
        <v>1334.6520440415491</v>
      </c>
      <c r="M36" s="78">
        <v>1185.5697541887823</v>
      </c>
      <c r="N36" s="78">
        <v>1166.6612355995371</v>
      </c>
      <c r="O36" s="78">
        <v>1091.6589194632256</v>
      </c>
      <c r="P36" s="78">
        <v>1109.5524493730002</v>
      </c>
      <c r="Q36" s="78">
        <v>1166.3503389324137</v>
      </c>
      <c r="R36" s="78">
        <v>991.42185030383484</v>
      </c>
      <c r="S36" s="79">
        <f>G36</f>
        <v>1213.5028722750999</v>
      </c>
      <c r="T36" s="80">
        <f>SUM($G36:H36)</f>
        <v>2514.5374734181655</v>
      </c>
      <c r="U36" s="80">
        <f>SUM($G36:I36)</f>
        <v>3803.6060101296553</v>
      </c>
      <c r="V36" s="80">
        <f>SUM($G36:J36)</f>
        <v>4873.6251665109794</v>
      </c>
      <c r="W36" s="80">
        <f>SUM($G36:K36)</f>
        <v>6090.3085564306912</v>
      </c>
      <c r="X36" s="80">
        <f>SUM($G36:L36)</f>
        <v>7424.96060047224</v>
      </c>
      <c r="Y36" s="80">
        <f>SUM($G36:M36)</f>
        <v>8610.530354661023</v>
      </c>
      <c r="Z36" s="80">
        <f>SUM($G36:N36)</f>
        <v>9777.1915902605597</v>
      </c>
      <c r="AA36" s="80">
        <f>SUM($G36:O36)</f>
        <v>10868.850509723785</v>
      </c>
      <c r="AB36" s="80">
        <f>SUM($G36:P36)</f>
        <v>11978.402959096786</v>
      </c>
      <c r="AC36" s="80">
        <f>SUM($G36:Q36)</f>
        <v>13144.7532980292</v>
      </c>
      <c r="AD36" s="81">
        <f>SUM($G36:R36)</f>
        <v>14136.175148333035</v>
      </c>
      <c r="AE36" s="82">
        <f>U36</f>
        <v>3803.6060101296553</v>
      </c>
      <c r="AF36" s="82">
        <f>X36-AE36</f>
        <v>3621.3545903425847</v>
      </c>
      <c r="AG36" s="82">
        <f>AA36-AF36-AE36</f>
        <v>3443.8899092515449</v>
      </c>
      <c r="AH36" s="82">
        <f>AD36-AG36-AF36-AE36</f>
        <v>3267.3246386092515</v>
      </c>
      <c r="AI36" s="82">
        <f>$AE36+$AF36</f>
        <v>7424.96060047224</v>
      </c>
      <c r="AJ36" s="82">
        <f>$AG36+$AH36</f>
        <v>6711.2145478607963</v>
      </c>
      <c r="AK36" s="82">
        <f>$AI36+$AJ36</f>
        <v>14136.175148333037</v>
      </c>
    </row>
    <row r="37" spans="1:38" ht="24" customHeight="1">
      <c r="A37" s="32" t="s">
        <v>100</v>
      </c>
      <c r="B37" s="445" t="s">
        <v>100</v>
      </c>
      <c r="C37" s="83" t="s">
        <v>101</v>
      </c>
      <c r="D37" s="84"/>
      <c r="E37" s="84"/>
      <c r="F37" s="85"/>
      <c r="G37" s="86">
        <v>1080.4000000000001</v>
      </c>
      <c r="H37" s="86">
        <v>1111.3920000000001</v>
      </c>
      <c r="I37" s="86">
        <v>1280.252</v>
      </c>
      <c r="J37" s="86">
        <v>1062.5930000000001</v>
      </c>
      <c r="K37" s="86">
        <v>1104.731</v>
      </c>
      <c r="L37" s="86">
        <v>1290.9490000000001</v>
      </c>
      <c r="M37" s="86">
        <v>1205.5441908887799</v>
      </c>
      <c r="N37" s="86">
        <v>1102.902</v>
      </c>
      <c r="O37" s="86">
        <v>992.71600000000001</v>
      </c>
      <c r="P37" s="86">
        <v>1030.837</v>
      </c>
      <c r="Q37" s="86">
        <v>1073.549</v>
      </c>
      <c r="R37" s="86">
        <v>895.92399999999998</v>
      </c>
      <c r="S37" s="87">
        <f>G37</f>
        <v>1080.4000000000001</v>
      </c>
      <c r="T37" s="88">
        <f>SUM($G37:H37)</f>
        <v>2191.7920000000004</v>
      </c>
      <c r="U37" s="88">
        <f>SUM($G37:I37)</f>
        <v>3472.0440000000003</v>
      </c>
      <c r="V37" s="88">
        <f>SUM($G37:J37)</f>
        <v>4534.6370000000006</v>
      </c>
      <c r="W37" s="88">
        <f>SUM($G37:K37)</f>
        <v>5639.3680000000004</v>
      </c>
      <c r="X37" s="88">
        <f>SUM($G37:L37)</f>
        <v>6930.3170000000009</v>
      </c>
      <c r="Y37" s="88">
        <f>SUM($G37:M37)</f>
        <v>8135.8611908887806</v>
      </c>
      <c r="Z37" s="88">
        <f>SUM($G37:N37)</f>
        <v>9238.7631908887815</v>
      </c>
      <c r="AA37" s="88">
        <f>SUM($G37:O37)</f>
        <v>10231.479190888782</v>
      </c>
      <c r="AB37" s="88">
        <f>SUM($G37:P37)</f>
        <v>11262.316190888781</v>
      </c>
      <c r="AC37" s="88">
        <f>SUM($G37:Q37)</f>
        <v>12335.86519088878</v>
      </c>
      <c r="AD37" s="89">
        <f>SUM($G37:R37)</f>
        <v>13231.78919088878</v>
      </c>
      <c r="AE37" s="90">
        <f>U37</f>
        <v>3472.0440000000003</v>
      </c>
      <c r="AF37" s="90">
        <f>X37-AE37</f>
        <v>3458.2730000000006</v>
      </c>
      <c r="AG37" s="90">
        <f>AA37-AF37-AE37</f>
        <v>3301.1621908887805</v>
      </c>
      <c r="AH37" s="90">
        <f>AD37-AG37-AF37-AE37</f>
        <v>3000.3099999999972</v>
      </c>
      <c r="AI37" s="90">
        <f>$AE37+$AF37</f>
        <v>6930.3170000000009</v>
      </c>
      <c r="AJ37" s="90">
        <f>$AG37+$AH37</f>
        <v>6301.4721908887777</v>
      </c>
      <c r="AK37" s="90">
        <f>$AI37+$AJ37</f>
        <v>13231.78919088878</v>
      </c>
    </row>
    <row r="38" spans="1:38" ht="24" customHeight="1">
      <c r="A38" s="32" t="s">
        <v>102</v>
      </c>
      <c r="B38" s="445" t="s">
        <v>102</v>
      </c>
      <c r="C38" s="83" t="s">
        <v>103</v>
      </c>
      <c r="D38" s="91"/>
      <c r="E38" s="91"/>
      <c r="F38" s="92"/>
      <c r="G38" s="93">
        <f t="shared" ref="G38:R38" si="20">IF(G36=0,0,(G11*1000)/G36)</f>
        <v>156646.3507186546</v>
      </c>
      <c r="H38" s="94">
        <f t="shared" si="20"/>
        <v>145290.45692906514</v>
      </c>
      <c r="I38" s="94">
        <f t="shared" si="20"/>
        <v>158151.87007324229</v>
      </c>
      <c r="J38" s="94">
        <f t="shared" si="20"/>
        <v>152982.74156052963</v>
      </c>
      <c r="K38" s="94">
        <f t="shared" si="20"/>
        <v>166691.65462096379</v>
      </c>
      <c r="L38" s="94">
        <f t="shared" si="20"/>
        <v>164558.36841780817</v>
      </c>
      <c r="M38" s="94">
        <f t="shared" si="20"/>
        <v>174731.89663294479</v>
      </c>
      <c r="N38" s="94">
        <f t="shared" si="20"/>
        <v>175654.81361236653</v>
      </c>
      <c r="O38" s="94">
        <f t="shared" si="20"/>
        <v>179426.06255973372</v>
      </c>
      <c r="P38" s="94">
        <f t="shared" si="20"/>
        <v>175400.32807396879</v>
      </c>
      <c r="Q38" s="94">
        <f t="shared" si="20"/>
        <v>169763.16716796847</v>
      </c>
      <c r="R38" s="94">
        <f t="shared" si="20"/>
        <v>167247.34039317816</v>
      </c>
      <c r="S38" s="87">
        <f>IFERROR(SUMPRODUCT($G36:G36,$G38:G38)/SUM($G36:G36),0)</f>
        <v>156646.3507186546</v>
      </c>
      <c r="T38" s="87">
        <f>IFERROR(SUMPRODUCT($G36:H36,$G38:H38)/SUM($G36:H36),0)</f>
        <v>150770.75295829281</v>
      </c>
      <c r="U38" s="87">
        <f>IFERROR(SUMPRODUCT($G36:I36,$G38:I38)/SUM($G36:I36),0)</f>
        <v>153272.26489547154</v>
      </c>
      <c r="V38" s="87">
        <f>IFERROR(SUMPRODUCT($G36:J36,$G38:J38)/SUM($G36:J36),0)</f>
        <v>153208.69917098046</v>
      </c>
      <c r="W38" s="87">
        <f>IFERROR(SUMPRODUCT($G36:K36,$G38:K38)/SUM($G36:K36),0)</f>
        <v>155902.2388810007</v>
      </c>
      <c r="X38" s="87">
        <f>IFERROR(SUMPRODUCT($G36:L36,$G38:L38)/SUM($G36:L36),0)</f>
        <v>157458.19609093576</v>
      </c>
      <c r="Y38" s="87">
        <f>IFERROR(SUMPRODUCT($G36:M36,$G38:M38)/SUM($G36:M36),0)</f>
        <v>159836.58349124662</v>
      </c>
      <c r="Z38" s="87">
        <f>IFERROR(SUMPRODUCT($G36:N36,$G38:N38)/SUM($G36:N36),0)</f>
        <v>161724.09032055814</v>
      </c>
      <c r="AA38" s="87">
        <f>IFERROR(SUMPRODUCT($G36:O36,$G38:O38)/SUM($G36:O36),0)</f>
        <v>163502.06268936547</v>
      </c>
      <c r="AB38" s="87">
        <f>IFERROR(SUMPRODUCT($G36:P36,$G38:P38)/SUM($G36:P36),0)</f>
        <v>164604.19204215627</v>
      </c>
      <c r="AC38" s="87">
        <f>IFERROR(SUMPRODUCT($G36:Q36,$G38:Q38)/SUM($G36:Q36),0)</f>
        <v>165061.95433332358</v>
      </c>
      <c r="AD38" s="87">
        <f>IFERROR(SUMPRODUCT($G36:R36,$G38:R38)/SUM($G36:R36),0)</f>
        <v>165215.22347921022</v>
      </c>
      <c r="AE38" s="90">
        <f>IFERROR(SUMPRODUCT($G36:I36,$G38:I38)/SUM($G36:I36),0)</f>
        <v>153272.26489547154</v>
      </c>
      <c r="AF38" s="90">
        <f>IFERROR(SUMPRODUCT($J36:L36,$J38:L38)/SUM($J36:L36),0)</f>
        <v>161854.79207618302</v>
      </c>
      <c r="AG38" s="90">
        <f>IFERROR(SUMPRODUCT($M36:O36,$M38:O38)/SUM($M36:O36),0)</f>
        <v>176532.52317165289</v>
      </c>
      <c r="AH38" s="90">
        <f>IFERROR(SUMPRODUCT($P36:R36,$P38:R38)/SUM($P36:R36),0)</f>
        <v>170914.10271022195</v>
      </c>
      <c r="AI38" s="90">
        <f>IFERROR(SUMPRODUCT($G36:L36,$G38:L38)/SUM($G36:L36),0)</f>
        <v>157458.19609093576</v>
      </c>
      <c r="AJ38" s="90">
        <f>IFERROR(SUMPRODUCT($M36:R36,$M38:R38)/SUM($M36:R36),0)</f>
        <v>173797.2204223836</v>
      </c>
      <c r="AK38" s="90">
        <f>IFERROR(SUMPRODUCT($G36:R36,$G38:R38)/SUM($G36:R36),0)</f>
        <v>165215.22347921022</v>
      </c>
    </row>
    <row r="39" spans="1:38" ht="24" customHeight="1">
      <c r="A39" s="32" t="s">
        <v>104</v>
      </c>
      <c r="B39" s="445" t="s">
        <v>104</v>
      </c>
      <c r="C39" s="83" t="s">
        <v>105</v>
      </c>
      <c r="D39" s="91"/>
      <c r="E39" s="91"/>
      <c r="F39" s="92"/>
      <c r="G39" s="93">
        <f t="shared" ref="G39:R39" si="21">IF(G36=0,0,(G18*1000)/G36)</f>
        <v>39024.631824492557</v>
      </c>
      <c r="H39" s="94">
        <f t="shared" si="21"/>
        <v>35247.231388242966</v>
      </c>
      <c r="I39" s="94">
        <f t="shared" si="21"/>
        <v>43254.705289560145</v>
      </c>
      <c r="J39" s="94">
        <f t="shared" si="21"/>
        <v>38975.634563908403</v>
      </c>
      <c r="K39" s="94">
        <f t="shared" si="21"/>
        <v>43539.638565342524</v>
      </c>
      <c r="L39" s="94">
        <f t="shared" si="21"/>
        <v>48708.014207294167</v>
      </c>
      <c r="M39" s="94">
        <f t="shared" si="21"/>
        <v>53585.645227201057</v>
      </c>
      <c r="N39" s="94">
        <f t="shared" si="21"/>
        <v>52392.000122125391</v>
      </c>
      <c r="O39" s="94">
        <f t="shared" si="21"/>
        <v>50930.652849736558</v>
      </c>
      <c r="P39" s="94">
        <f t="shared" si="21"/>
        <v>52804.5634331287</v>
      </c>
      <c r="Q39" s="94">
        <f t="shared" si="21"/>
        <v>50654.755335929643</v>
      </c>
      <c r="R39" s="94">
        <f t="shared" si="21"/>
        <v>50708.949016599589</v>
      </c>
      <c r="S39" s="87">
        <f>IFERROR(SUMPRODUCT($G36:G36,$G39:G39)/SUM($G36:G36),0)</f>
        <v>39024.631824492557</v>
      </c>
      <c r="T39" s="87">
        <f>IFERROR(SUMPRODUCT($G36:H36,$G39:H39)/SUM($G36:H36),0)</f>
        <v>37070.18544145536</v>
      </c>
      <c r="U39" s="87">
        <f>IFERROR(SUMPRODUCT($G36:I36,$G39:I39)/SUM($G36:I36),0)</f>
        <v>39166.16224074216</v>
      </c>
      <c r="V39" s="87">
        <f>IFERROR(SUMPRODUCT($G36:J36,$G39:J39)/SUM($G36:J36),0)</f>
        <v>39124.33131262035</v>
      </c>
      <c r="W39" s="87">
        <f>IFERROR(SUMPRODUCT($G36:K36,$G39:K39)/SUM($G36:K36),0)</f>
        <v>40006.393517844226</v>
      </c>
      <c r="X39" s="87">
        <f>IFERROR(SUMPRODUCT($G36:L36,$G39:L39)/SUM($G36:L36),0)</f>
        <v>41570.527856672896</v>
      </c>
      <c r="Y39" s="87">
        <f>IFERROR(SUMPRODUCT($G36:M36,$G39:M39)/SUM($G36:M36),0)</f>
        <v>43224.86959414967</v>
      </c>
      <c r="Z39" s="87">
        <f>IFERROR(SUMPRODUCT($G36:N36,$G39:N39)/SUM($G36:N36),0)</f>
        <v>44318.735427700893</v>
      </c>
      <c r="AA39" s="87">
        <f>IFERROR(SUMPRODUCT($G36:O36,$G39:O39)/SUM($G36:O36),0)</f>
        <v>44982.831287889785</v>
      </c>
      <c r="AB39" s="87">
        <f>IFERROR(SUMPRODUCT($G36:P36,$G39:P39)/SUM($G36:P36),0)</f>
        <v>45707.353754676442</v>
      </c>
      <c r="AC39" s="87">
        <f>IFERROR(SUMPRODUCT($G36:Q36,$G39:Q39)/SUM($G36:Q36),0)</f>
        <v>46146.34286160738</v>
      </c>
      <c r="AD39" s="87">
        <f>IFERROR(SUMPRODUCT($G36:R36,$G39:R39)/SUM($G36:R36),0)</f>
        <v>46466.335178406276</v>
      </c>
      <c r="AE39" s="90">
        <f>IFERROR(SUMPRODUCT($G36:I36,$G39:I39)/SUM($G36:I36),0)</f>
        <v>39166.16224074216</v>
      </c>
      <c r="AF39" s="90">
        <f>IFERROR(SUMPRODUCT($J36:L36,$J39:L39)/SUM($J36:L36),0)</f>
        <v>44095.89765384543</v>
      </c>
      <c r="AG39" s="90">
        <f>IFERROR(SUMPRODUCT($M36:O36,$M39:O39)/SUM($M36:O36),0)</f>
        <v>52339.692047456854</v>
      </c>
      <c r="AH39" s="90">
        <f>IFERROR(SUMPRODUCT($P36:R36,$P39:R39)/SUM($P36:R36),0)</f>
        <v>51401.254049363844</v>
      </c>
      <c r="AI39" s="90">
        <f>IFERROR(SUMPRODUCT($G36:L36,$G39:L39)/SUM($G36:L36),0)</f>
        <v>41570.527856672896</v>
      </c>
      <c r="AJ39" s="90">
        <f>IFERROR(SUMPRODUCT($M36:R36,$M39:R39)/SUM($M36:R36),0)</f>
        <v>51882.817725959612</v>
      </c>
      <c r="AK39" s="90">
        <f>IFERROR(SUMPRODUCT($G36:R36,$G39:R39)/SUM($G36:R36),0)</f>
        <v>46466.335178406276</v>
      </c>
    </row>
    <row r="40" spans="1:38" ht="24" customHeight="1">
      <c r="A40" s="32" t="s">
        <v>106</v>
      </c>
      <c r="B40" s="445" t="s">
        <v>106</v>
      </c>
      <c r="C40" s="95" t="s">
        <v>107</v>
      </c>
      <c r="D40" s="96"/>
      <c r="E40" s="96"/>
      <c r="F40" s="97"/>
      <c r="G40" s="98">
        <f t="shared" ref="G40:AK40" si="22">IFERROR(G$18*100/G$11,0)</f>
        <v>24.912570031448059</v>
      </c>
      <c r="H40" s="99">
        <f t="shared" si="22"/>
        <v>24.259839313088296</v>
      </c>
      <c r="I40" s="99">
        <f t="shared" si="22"/>
        <v>27.350106748360488</v>
      </c>
      <c r="J40" s="99">
        <f t="shared" si="22"/>
        <v>25.477144785307161</v>
      </c>
      <c r="K40" s="99">
        <f t="shared" si="22"/>
        <v>26.119867046941415</v>
      </c>
      <c r="L40" s="99">
        <f t="shared" si="22"/>
        <v>29.599232585744986</v>
      </c>
      <c r="M40" s="99">
        <f t="shared" si="22"/>
        <v>30.667351674071949</v>
      </c>
      <c r="N40" s="99">
        <f t="shared" si="22"/>
        <v>29.826680547305461</v>
      </c>
      <c r="O40" s="99">
        <f t="shared" si="22"/>
        <v>28.385314888566398</v>
      </c>
      <c r="P40" s="99">
        <f t="shared" si="22"/>
        <v>30.105167996527502</v>
      </c>
      <c r="Q40" s="99">
        <f t="shared" si="22"/>
        <v>29.838483919076747</v>
      </c>
      <c r="R40" s="99">
        <f t="shared" si="22"/>
        <v>30.319734171789523</v>
      </c>
      <c r="S40" s="100">
        <f t="shared" si="22"/>
        <v>24.912570031448059</v>
      </c>
      <c r="T40" s="101">
        <f t="shared" si="22"/>
        <v>24.587119659546936</v>
      </c>
      <c r="U40" s="101">
        <f t="shared" si="22"/>
        <v>25.553326472635252</v>
      </c>
      <c r="V40" s="101">
        <f t="shared" si="22"/>
        <v>25.536625220580799</v>
      </c>
      <c r="W40" s="101">
        <f t="shared" si="22"/>
        <v>25.661205255930213</v>
      </c>
      <c r="X40" s="101">
        <f t="shared" si="22"/>
        <v>26.400993335821639</v>
      </c>
      <c r="Y40" s="101">
        <f t="shared" si="22"/>
        <v>27.043164118004857</v>
      </c>
      <c r="Z40" s="101">
        <f t="shared" si="22"/>
        <v>27.403916967382806</v>
      </c>
      <c r="AA40" s="101">
        <f t="shared" si="22"/>
        <v>27.512087950444911</v>
      </c>
      <c r="AB40" s="101">
        <f t="shared" si="22"/>
        <v>27.768037488966563</v>
      </c>
      <c r="AC40" s="101">
        <f t="shared" si="22"/>
        <v>27.956983211540198</v>
      </c>
      <c r="AD40" s="102">
        <f t="shared" si="22"/>
        <v>28.124729791775724</v>
      </c>
      <c r="AE40" s="103">
        <f t="shared" si="22"/>
        <v>25.553326472635252</v>
      </c>
      <c r="AF40" s="103">
        <f t="shared" si="22"/>
        <v>27.244110037279619</v>
      </c>
      <c r="AG40" s="103">
        <f t="shared" si="22"/>
        <v>29.648753162930724</v>
      </c>
      <c r="AH40" s="103">
        <f t="shared" si="22"/>
        <v>30.074319926959237</v>
      </c>
      <c r="AI40" s="103">
        <f t="shared" si="22"/>
        <v>26.400993335821639</v>
      </c>
      <c r="AJ40" s="103">
        <f t="shared" si="22"/>
        <v>29.852501438094084</v>
      </c>
      <c r="AK40" s="103">
        <f t="shared" si="22"/>
        <v>28.124729791775724</v>
      </c>
    </row>
    <row r="41" spans="1:38" ht="24" customHeight="1">
      <c r="A41" s="32" t="s">
        <v>108</v>
      </c>
      <c r="B41" s="445" t="s">
        <v>108</v>
      </c>
      <c r="C41" s="83" t="s">
        <v>109</v>
      </c>
      <c r="D41" s="104"/>
      <c r="E41" s="104"/>
      <c r="F41" s="105"/>
      <c r="G41" s="106">
        <v>11609.783248499996</v>
      </c>
      <c r="H41" s="107">
        <v>8427.0003706000225</v>
      </c>
      <c r="I41" s="107">
        <v>17891.673553500037</v>
      </c>
      <c r="J41" s="107">
        <v>5186.8991795038746</v>
      </c>
      <c r="K41" s="107">
        <v>15192.99038555994</v>
      </c>
      <c r="L41" s="107">
        <v>22249.990702969972</v>
      </c>
      <c r="M41" s="107">
        <v>23935.871900060054</v>
      </c>
      <c r="N41" s="107">
        <v>20957.883198009909</v>
      </c>
      <c r="O41" s="107">
        <v>17563.331877500066</v>
      </c>
      <c r="P41" s="107">
        <v>18392.26122529991</v>
      </c>
      <c r="Q41" s="107">
        <v>21183.139794600032</v>
      </c>
      <c r="R41" s="107">
        <v>13706.52081257787</v>
      </c>
      <c r="S41" s="87">
        <f>G41</f>
        <v>11609.783248499996</v>
      </c>
      <c r="T41" s="88">
        <f>SUM($G41:H41)</f>
        <v>20036.783619100017</v>
      </c>
      <c r="U41" s="88">
        <f>SUM($G41:I41)</f>
        <v>37928.457172600058</v>
      </c>
      <c r="V41" s="88">
        <f>SUM($G41:J41)</f>
        <v>43115.356352103932</v>
      </c>
      <c r="W41" s="88">
        <f>SUM($G41:K41)</f>
        <v>58308.346737663873</v>
      </c>
      <c r="X41" s="88">
        <f>SUM($G41:L41)</f>
        <v>80558.337440633841</v>
      </c>
      <c r="Y41" s="88">
        <f>SUM($G41:M41)</f>
        <v>104494.20934069389</v>
      </c>
      <c r="Z41" s="88">
        <f>SUM($G41:N41)</f>
        <v>125452.0925387038</v>
      </c>
      <c r="AA41" s="88">
        <f>SUM($G41:O41)</f>
        <v>143015.42441620387</v>
      </c>
      <c r="AB41" s="88">
        <f>SUM($G41:P41)</f>
        <v>161407.68564150378</v>
      </c>
      <c r="AC41" s="88">
        <f>SUM($G41:Q41)</f>
        <v>182590.8254361038</v>
      </c>
      <c r="AD41" s="89">
        <f>SUM($G41:R41)</f>
        <v>196297.34624868166</v>
      </c>
      <c r="AE41" s="90">
        <f>U41</f>
        <v>37928.457172600058</v>
      </c>
      <c r="AF41" s="90">
        <f>X41-AE41</f>
        <v>42629.880268033783</v>
      </c>
      <c r="AG41" s="90">
        <f>AA41-AF41-AE41</f>
        <v>62457.086975570026</v>
      </c>
      <c r="AH41" s="90">
        <f>AD41-AG41-AF41-AE41</f>
        <v>53281.921832477805</v>
      </c>
      <c r="AI41" s="90">
        <f>$AE41+$AF41</f>
        <v>80558.337440633841</v>
      </c>
      <c r="AJ41" s="90">
        <f>$AG41+$AH41</f>
        <v>115739.00880804783</v>
      </c>
      <c r="AK41" s="90">
        <f>$AI41+$AJ41</f>
        <v>196297.34624868166</v>
      </c>
      <c r="AL41" s="42">
        <f t="shared" si="8"/>
        <v>0</v>
      </c>
    </row>
    <row r="42" spans="1:38" ht="24" customHeight="1">
      <c r="A42" s="32" t="s">
        <v>110</v>
      </c>
      <c r="B42" s="445" t="s">
        <v>110</v>
      </c>
      <c r="C42" s="83" t="s">
        <v>111</v>
      </c>
      <c r="D42" s="84"/>
      <c r="E42" s="84"/>
      <c r="F42" s="85"/>
      <c r="G42" s="108">
        <f t="shared" ref="G42:AK42" si="23">IF(G11=0,0,G41*100/G11)</f>
        <v>6.1074936085921232</v>
      </c>
      <c r="H42" s="109">
        <f t="shared" si="23"/>
        <v>4.4580719829562012</v>
      </c>
      <c r="I42" s="109">
        <f t="shared" si="23"/>
        <v>8.7760810526428727</v>
      </c>
      <c r="J42" s="109">
        <f t="shared" si="23"/>
        <v>3.1686466668954729</v>
      </c>
      <c r="K42" s="109">
        <f t="shared" si="23"/>
        <v>7.4912074919644178</v>
      </c>
      <c r="L42" s="109">
        <f t="shared" si="23"/>
        <v>10.130754827635574</v>
      </c>
      <c r="M42" s="109">
        <f t="shared" si="23"/>
        <v>11.554467882189449</v>
      </c>
      <c r="N42" s="109">
        <f t="shared" si="23"/>
        <v>10.226866625809876</v>
      </c>
      <c r="O42" s="109">
        <f t="shared" si="23"/>
        <v>8.9667366218795017</v>
      </c>
      <c r="P42" s="109">
        <f t="shared" si="23"/>
        <v>9.4505457477844974</v>
      </c>
      <c r="Q42" s="109">
        <f t="shared" si="23"/>
        <v>10.698375656181273</v>
      </c>
      <c r="R42" s="109">
        <f t="shared" si="23"/>
        <v>8.2662687990605725</v>
      </c>
      <c r="S42" s="110">
        <f t="shared" si="23"/>
        <v>6.1074936085921232</v>
      </c>
      <c r="T42" s="111">
        <f t="shared" si="23"/>
        <v>5.2850949281165196</v>
      </c>
      <c r="U42" s="111">
        <f t="shared" si="23"/>
        <v>6.5058804292759023</v>
      </c>
      <c r="V42" s="111">
        <f t="shared" si="23"/>
        <v>5.7742612674407434</v>
      </c>
      <c r="W42" s="111">
        <f t="shared" si="23"/>
        <v>6.1409997482505139</v>
      </c>
      <c r="X42" s="111">
        <f t="shared" si="23"/>
        <v>6.8905052753119822</v>
      </c>
      <c r="Y42" s="111">
        <f t="shared" si="23"/>
        <v>7.5925233145562201</v>
      </c>
      <c r="Z42" s="111">
        <f t="shared" si="23"/>
        <v>7.933942839072289</v>
      </c>
      <c r="AA42" s="111">
        <f t="shared" si="23"/>
        <v>8.04777874230302</v>
      </c>
      <c r="AB42" s="111">
        <f t="shared" si="23"/>
        <v>8.1862386283558166</v>
      </c>
      <c r="AC42" s="111">
        <f t="shared" si="23"/>
        <v>8.4154923482413313</v>
      </c>
      <c r="AD42" s="112">
        <f t="shared" si="23"/>
        <v>8.4048980281090735</v>
      </c>
      <c r="AE42" s="113">
        <f t="shared" si="23"/>
        <v>6.5058804292759023</v>
      </c>
      <c r="AF42" s="113">
        <f t="shared" si="23"/>
        <v>7.2730655068984174</v>
      </c>
      <c r="AG42" s="113">
        <f t="shared" si="23"/>
        <v>10.273247145901562</v>
      </c>
      <c r="AH42" s="113">
        <f t="shared" si="23"/>
        <v>9.541347075041374</v>
      </c>
      <c r="AI42" s="113">
        <f t="shared" si="23"/>
        <v>6.8905052753119822</v>
      </c>
      <c r="AJ42" s="113">
        <f t="shared" si="23"/>
        <v>9.922835906973825</v>
      </c>
      <c r="AK42" s="113">
        <f t="shared" si="23"/>
        <v>8.4048980281090735</v>
      </c>
    </row>
    <row r="43" spans="1:38" ht="24" customHeight="1">
      <c r="A43" s="32" t="s">
        <v>112</v>
      </c>
      <c r="B43" s="445" t="s">
        <v>112</v>
      </c>
      <c r="C43" s="114" t="s">
        <v>113</v>
      </c>
      <c r="D43" s="96"/>
      <c r="E43" s="96"/>
      <c r="F43" s="97"/>
      <c r="G43" s="86">
        <v>2480195.7470999998</v>
      </c>
      <c r="H43" s="115">
        <v>2487130.7908899998</v>
      </c>
      <c r="I43" s="115">
        <v>2547622.3451399999</v>
      </c>
      <c r="J43" s="115">
        <v>2562623.8806099999</v>
      </c>
      <c r="K43" s="115">
        <v>2579745.9923</v>
      </c>
      <c r="L43" s="115">
        <v>2627745.8598799999</v>
      </c>
      <c r="M43" s="115">
        <v>2670370.2082219999</v>
      </c>
      <c r="N43" s="115">
        <v>2637236.4857899998</v>
      </c>
      <c r="O43" s="115">
        <v>2614306.8378300001</v>
      </c>
      <c r="P43" s="115">
        <v>2583109.61522</v>
      </c>
      <c r="Q43" s="115">
        <v>2548295.4877900002</v>
      </c>
      <c r="R43" s="115">
        <v>2542337.7265599999</v>
      </c>
      <c r="S43" s="45">
        <f>IFERROR(SUM($G$43:G43)/COUNT($G$43:G43),0)</f>
        <v>2480195.7470999998</v>
      </c>
      <c r="T43" s="45">
        <f>IFERROR(SUM($G$43:H43)/COUNT($G$43:H43),0)</f>
        <v>2483663.268995</v>
      </c>
      <c r="U43" s="45">
        <f>IFERROR(SUM($G$43:I43)/COUNT($G$43:I43),0)</f>
        <v>2504982.9610433332</v>
      </c>
      <c r="V43" s="45">
        <f>IFERROR(SUM($G$43:J43)/COUNT($G$43:J43),0)</f>
        <v>2519393.1909349998</v>
      </c>
      <c r="W43" s="45">
        <f>IFERROR(SUM($G$43:K43)/COUNT($G$43:K43),0)</f>
        <v>2531463.7512079999</v>
      </c>
      <c r="X43" s="45">
        <f>IFERROR(SUM($G$43:L43)/COUNT($G$43:L43),0)</f>
        <v>2547510.76932</v>
      </c>
      <c r="Y43" s="45">
        <f>IFERROR(SUM($G$43:M43)/COUNT($G$43:M43),0)</f>
        <v>2565062.1177345715</v>
      </c>
      <c r="Z43" s="45">
        <f>IFERROR(SUM($G$43:N43)/COUNT($G$43:N43),0)</f>
        <v>2574083.9137415001</v>
      </c>
      <c r="AA43" s="45">
        <f>IFERROR(SUM($G$43:O43)/COUNT($G$43:O43),0)</f>
        <v>2578553.1275291112</v>
      </c>
      <c r="AB43" s="45">
        <f>IFERROR(SUM($G$43:P43)/COUNT($G$43:P43),0)</f>
        <v>2579008.7762981998</v>
      </c>
      <c r="AC43" s="45">
        <f>IFERROR(SUM($G$43:Q43)/COUNT($G$43:Q43),0)</f>
        <v>2576216.6591610909</v>
      </c>
      <c r="AD43" s="45">
        <f>IFERROR(SUM($G$43:R43)/COUNT($G$43:R43),0)</f>
        <v>2573393.4147776668</v>
      </c>
      <c r="AE43" s="48">
        <f>IFERROR(SUM($G$43:I43)/COUNT($G$43:I43),0)</f>
        <v>2504982.9610433332</v>
      </c>
      <c r="AF43" s="48">
        <f>IFERROR(SUM($J$43:L43)/COUNT($J$43:L43),0)</f>
        <v>2590038.5775966668</v>
      </c>
      <c r="AG43" s="48">
        <f>IFERROR(SUM($M$43:O43)/COUNT($M$43:O43),0)</f>
        <v>2640637.8439473328</v>
      </c>
      <c r="AH43" s="48">
        <f>IFERROR(SUM($P$43:R43)/COUNT($P$43:R43),0)</f>
        <v>2557914.2765233335</v>
      </c>
      <c r="AI43" s="48">
        <f>IFERROR(SUM($G$43:L43)/COUNT($G$43:L43),0)</f>
        <v>2547510.76932</v>
      </c>
      <c r="AJ43" s="48">
        <f>IFERROR(SUM($M$43:R43)/COUNT($M$43:R43),0)</f>
        <v>2599276.0602353332</v>
      </c>
      <c r="AK43" s="48">
        <f>IFERROR(SUM($G$43:R43)/COUNT($G$43:R43),0)</f>
        <v>2573393.4147776668</v>
      </c>
    </row>
    <row r="44" spans="1:38" ht="24" customHeight="1">
      <c r="A44" s="32" t="s">
        <v>114</v>
      </c>
      <c r="B44" s="445" t="s">
        <v>114</v>
      </c>
      <c r="C44" s="83" t="s">
        <v>115</v>
      </c>
      <c r="D44" s="84"/>
      <c r="E44" s="84"/>
      <c r="F44" s="85"/>
      <c r="G44" s="108">
        <f t="shared" ref="G44:R44" si="24">IFERROR(G$41*100*12/G$43,0)</f>
        <v>5.6171936890424305</v>
      </c>
      <c r="H44" s="109">
        <f t="shared" si="24"/>
        <v>4.0658900938222811</v>
      </c>
      <c r="I44" s="109">
        <f t="shared" si="24"/>
        <v>8.4274689712772961</v>
      </c>
      <c r="J44" s="109">
        <f t="shared" si="24"/>
        <v>2.4288695124167186</v>
      </c>
      <c r="K44" s="109">
        <f t="shared" si="24"/>
        <v>7.0672029405567018</v>
      </c>
      <c r="L44" s="109">
        <f t="shared" si="24"/>
        <v>10.160795703730368</v>
      </c>
      <c r="M44" s="109">
        <f t="shared" si="24"/>
        <v>10.756203837068943</v>
      </c>
      <c r="N44" s="109">
        <f t="shared" si="24"/>
        <v>9.5362929995556396</v>
      </c>
      <c r="O44" s="109">
        <f t="shared" si="24"/>
        <v>8.0617921156088048</v>
      </c>
      <c r="P44" s="109">
        <f t="shared" si="24"/>
        <v>8.5442419246618613</v>
      </c>
      <c r="Q44" s="109">
        <f t="shared" si="24"/>
        <v>9.9752041611019138</v>
      </c>
      <c r="R44" s="109">
        <f t="shared" si="24"/>
        <v>6.4695672818216634</v>
      </c>
      <c r="S44" s="111">
        <f>IFERROR(S$41*100*(12/1)/S$43,0)</f>
        <v>5.6171936890424305</v>
      </c>
      <c r="T44" s="111">
        <f>IFERROR(T$41*100*(12/2)/T$43,0)</f>
        <v>4.8404589790969013</v>
      </c>
      <c r="U44" s="111">
        <f>IFERROR(U$41*100*(12/3)/U$43,0)</f>
        <v>6.0564814631398116</v>
      </c>
      <c r="V44" s="111">
        <f>IFERROR(V$41*100*(12/4)/V$43,0)</f>
        <v>5.1340167752183508</v>
      </c>
      <c r="W44" s="111">
        <f>IFERROR(W$41*100*(12/5)/W$43,0)</f>
        <v>5.5280282841741153</v>
      </c>
      <c r="X44" s="111">
        <f>IFERROR(X$41*100*(12/6)/X$43,0)</f>
        <v>6.3244747312402572</v>
      </c>
      <c r="Y44" s="111">
        <f>IFERROR(Y$41*100*(12/7)/Y$43,0)</f>
        <v>6.9835708484338852</v>
      </c>
      <c r="Z44" s="111">
        <f>IFERROR(Z$41*100*(12/8)/Z$43,0)</f>
        <v>7.3104896776474426</v>
      </c>
      <c r="AA44" s="111">
        <f>IFERROR(AA$41*100*(12/9)/AA$43,0)</f>
        <v>7.395125216507128</v>
      </c>
      <c r="AB44" s="111">
        <f>IFERROR(AB$41*100*(12/10)/AB$43,0)</f>
        <v>7.5102196064574018</v>
      </c>
      <c r="AC44" s="111">
        <f>IFERROR(AC$41*100*(12/11)/AC$43,0)</f>
        <v>7.7318804176083527</v>
      </c>
      <c r="AD44" s="111">
        <f>IFERROR(AD$41*100*(12/12)/AD$43,0)</f>
        <v>7.6279571215752542</v>
      </c>
      <c r="AE44" s="113">
        <f>IFERROR(AE$41*100*(12/3)/AE$43,0)</f>
        <v>6.0564814631398116</v>
      </c>
      <c r="AF44" s="113">
        <f>IFERROR(AF$41*100*(12/3)/AF$43,0)</f>
        <v>6.5836672297893948</v>
      </c>
      <c r="AG44" s="113">
        <f>IFERROR(AG$41*100*(12/3)/AG$43,0)</f>
        <v>9.4609091691584073</v>
      </c>
      <c r="AH44" s="113">
        <f>IFERROR(AH$41*100*(12/3)/AH$43,0)</f>
        <v>8.3320887367496201</v>
      </c>
      <c r="AI44" s="113">
        <f>IFERROR(AI$41*100*(12/6)/AI$43,0)</f>
        <v>6.3244747312402572</v>
      </c>
      <c r="AJ44" s="113">
        <f>IFERROR(AJ$41*100*(12/6)/AJ$43,0)</f>
        <v>8.9054803049714586</v>
      </c>
      <c r="AK44" s="113">
        <f>IFERROR(AK$41*100*(12/12)/AK$43,0)</f>
        <v>7.6279571215752542</v>
      </c>
    </row>
    <row r="45" spans="1:38" ht="24" customHeight="1">
      <c r="A45" s="32" t="s">
        <v>116</v>
      </c>
      <c r="B45" s="445" t="s">
        <v>116</v>
      </c>
      <c r="C45" s="83" t="s">
        <v>117</v>
      </c>
      <c r="D45" s="84"/>
      <c r="E45" s="84"/>
      <c r="F45" s="85"/>
      <c r="G45" s="447">
        <v>2329285.9158300003</v>
      </c>
      <c r="H45" s="448">
        <v>2341104.7722899993</v>
      </c>
      <c r="I45" s="448">
        <v>2395688.02905</v>
      </c>
      <c r="J45" s="448">
        <v>2402569.5122699989</v>
      </c>
      <c r="K45" s="448">
        <v>2414037.1195399994</v>
      </c>
      <c r="L45" s="448">
        <v>2463120.3917399999</v>
      </c>
      <c r="M45" s="448">
        <v>2495968.5831219996</v>
      </c>
      <c r="N45" s="448">
        <v>2458363.1742199995</v>
      </c>
      <c r="O45" s="448">
        <v>2430772.1185000008</v>
      </c>
      <c r="P45" s="448">
        <v>2394201.3954100003</v>
      </c>
      <c r="Q45" s="448">
        <v>2350174.6980499998</v>
      </c>
      <c r="R45" s="448">
        <v>2652929.5856500007</v>
      </c>
      <c r="S45" s="110"/>
      <c r="T45" s="111"/>
      <c r="U45" s="111"/>
      <c r="V45" s="111"/>
      <c r="W45" s="111"/>
      <c r="X45" s="111"/>
      <c r="Y45" s="111"/>
      <c r="Z45" s="111"/>
      <c r="AA45" s="111"/>
      <c r="AB45" s="111"/>
      <c r="AC45" s="111"/>
      <c r="AD45" s="112"/>
      <c r="AE45" s="113"/>
      <c r="AF45" s="113"/>
      <c r="AG45" s="113"/>
      <c r="AH45" s="113"/>
      <c r="AI45" s="113"/>
      <c r="AJ45" s="113"/>
      <c r="AK45" s="113"/>
    </row>
    <row r="46" spans="1:38" ht="24" customHeight="1">
      <c r="A46" s="32" t="s">
        <v>118</v>
      </c>
      <c r="B46" s="445" t="s">
        <v>118</v>
      </c>
      <c r="C46" s="83" t="s">
        <v>119</v>
      </c>
      <c r="D46" s="84"/>
      <c r="E46" s="84"/>
      <c r="F46" s="85"/>
      <c r="G46" s="108">
        <f>IFERROR(G$41*100*12/G$45,0)</f>
        <v>5.9811205672600574</v>
      </c>
      <c r="H46" s="109">
        <f t="shared" ref="H46:R46" si="25">IFERROR(H$41*100*12/H$45,0)</f>
        <v>4.3194993083664412</v>
      </c>
      <c r="I46" s="109">
        <f t="shared" si="25"/>
        <v>8.9619382840569131</v>
      </c>
      <c r="J46" s="109">
        <f t="shared" si="25"/>
        <v>2.5906759340851777</v>
      </c>
      <c r="K46" s="109">
        <f t="shared" si="25"/>
        <v>7.552323166491326</v>
      </c>
      <c r="L46" s="109">
        <f t="shared" si="25"/>
        <v>10.83990410420115</v>
      </c>
      <c r="M46" s="109">
        <f t="shared" si="25"/>
        <v>11.507775568290526</v>
      </c>
      <c r="N46" s="109">
        <f t="shared" si="25"/>
        <v>10.230164566954768</v>
      </c>
      <c r="O46" s="109">
        <f t="shared" si="25"/>
        <v>8.6704953099453093</v>
      </c>
      <c r="P46" s="109">
        <f t="shared" si="25"/>
        <v>9.2184030602740261</v>
      </c>
      <c r="Q46" s="109">
        <f t="shared" si="25"/>
        <v>10.816118382438324</v>
      </c>
      <c r="R46" s="109">
        <f t="shared" si="25"/>
        <v>6.1998724218168508</v>
      </c>
      <c r="S46" s="111">
        <f>IFERROR(S$41*100*(12/1)/S$45,0)</f>
        <v>0</v>
      </c>
      <c r="T46" s="111">
        <f>IFERROR(T$41*100*(12/2)/T$45,0)</f>
        <v>0</v>
      </c>
      <c r="U46" s="111">
        <f>IFERROR(U$41*100*(12/3)/U$45,0)</f>
        <v>0</v>
      </c>
      <c r="V46" s="111">
        <f>IFERROR(V$41*100*(12/4)/V$45,0)</f>
        <v>0</v>
      </c>
      <c r="W46" s="111">
        <f>IFERROR(W$41*100*(12/5)/W$45,0)</f>
        <v>0</v>
      </c>
      <c r="X46" s="111">
        <f>IFERROR(X$41*100*(12/6)/X$45,0)</f>
        <v>0</v>
      </c>
      <c r="Y46" s="111">
        <f>IFERROR(Y$41*100*(12/7)/Y$45,0)</f>
        <v>0</v>
      </c>
      <c r="Z46" s="111">
        <f>IFERROR(Z$41*100*(12/8)/Z$45,0)</f>
        <v>0</v>
      </c>
      <c r="AA46" s="111">
        <f>IFERROR(AA$41*100*(12/9)/AA$45,0)</f>
        <v>0</v>
      </c>
      <c r="AB46" s="111">
        <f>IFERROR(AB$41*100*(12/10)/AB$45,0)</f>
        <v>0</v>
      </c>
      <c r="AC46" s="111">
        <f>IFERROR(AC$41*100*(12/11)/AC$45,0)</f>
        <v>0</v>
      </c>
      <c r="AD46" s="111">
        <f>IFERROR(AD$41*100*(12/12)/AD$45,0)</f>
        <v>0</v>
      </c>
      <c r="AE46" s="113">
        <f>IFERROR(AE$41*100*(12/3)/AE$45,0)</f>
        <v>0</v>
      </c>
      <c r="AF46" s="113">
        <f>IFERROR(AF$41*100*(12/3)/AF$45,0)</f>
        <v>0</v>
      </c>
      <c r="AG46" s="113">
        <f>IFERROR(AG$41*100*(12/3)/AG$45,0)</f>
        <v>0</v>
      </c>
      <c r="AH46" s="113">
        <f>IFERROR(AH$41*100*(12/3)/AH$45,0)</f>
        <v>0</v>
      </c>
      <c r="AI46" s="113">
        <f>IFERROR(AI$41*100*(12/6)/AI$45,0)</f>
        <v>0</v>
      </c>
      <c r="AJ46" s="113">
        <f>IFERROR(AJ$41*100*(12/6)/AJ$45,0)</f>
        <v>0</v>
      </c>
      <c r="AK46" s="113">
        <f>IFERROR(AK$41*100*(12/12)/AK$45,0)</f>
        <v>0</v>
      </c>
    </row>
    <row r="47" spans="1:38" ht="24" customHeight="1">
      <c r="A47" s="32" t="s">
        <v>120</v>
      </c>
      <c r="B47" s="445" t="s">
        <v>120</v>
      </c>
      <c r="C47" s="114" t="s">
        <v>121</v>
      </c>
      <c r="D47" s="96"/>
      <c r="E47" s="96"/>
      <c r="F47" s="97"/>
      <c r="G47" s="86">
        <f>G41</f>
        <v>11609.783248499996</v>
      </c>
      <c r="H47" s="115">
        <f t="shared" ref="H47:R47" si="26">H41</f>
        <v>8427.0003706000225</v>
      </c>
      <c r="I47" s="115">
        <f t="shared" si="26"/>
        <v>17891.673553500037</v>
      </c>
      <c r="J47" s="115">
        <f t="shared" si="26"/>
        <v>5186.8991795038746</v>
      </c>
      <c r="K47" s="115">
        <f t="shared" si="26"/>
        <v>15192.99038555994</v>
      </c>
      <c r="L47" s="115">
        <f t="shared" si="26"/>
        <v>22249.990702969972</v>
      </c>
      <c r="M47" s="115">
        <f t="shared" si="26"/>
        <v>23935.871900060054</v>
      </c>
      <c r="N47" s="115">
        <f t="shared" si="26"/>
        <v>20957.883198009909</v>
      </c>
      <c r="O47" s="115">
        <f t="shared" si="26"/>
        <v>17563.331877500066</v>
      </c>
      <c r="P47" s="115">
        <f t="shared" si="26"/>
        <v>18392.26122529991</v>
      </c>
      <c r="Q47" s="115">
        <f t="shared" si="26"/>
        <v>21183.139794600032</v>
      </c>
      <c r="R47" s="115">
        <f t="shared" si="26"/>
        <v>13706.52081257787</v>
      </c>
      <c r="S47" s="45">
        <f>G47</f>
        <v>11609.783248499996</v>
      </c>
      <c r="T47" s="46">
        <f>SUM($G47:H47)</f>
        <v>20036.783619100017</v>
      </c>
      <c r="U47" s="46">
        <f>SUM($G47:I47)</f>
        <v>37928.457172600058</v>
      </c>
      <c r="V47" s="46">
        <f>SUM($G47:J47)</f>
        <v>43115.356352103932</v>
      </c>
      <c r="W47" s="46">
        <f>SUM($G47:K47)</f>
        <v>58308.346737663873</v>
      </c>
      <c r="X47" s="46">
        <f>SUM($G47:L47)</f>
        <v>80558.337440633841</v>
      </c>
      <c r="Y47" s="46">
        <f>SUM($G47:M47)</f>
        <v>104494.20934069389</v>
      </c>
      <c r="Z47" s="46">
        <f>SUM($G47:N47)</f>
        <v>125452.0925387038</v>
      </c>
      <c r="AA47" s="46">
        <f>SUM($G47:O47)</f>
        <v>143015.42441620387</v>
      </c>
      <c r="AB47" s="46">
        <f>SUM($G47:P47)</f>
        <v>161407.68564150378</v>
      </c>
      <c r="AC47" s="46">
        <f>SUM($G47:Q47)</f>
        <v>182590.8254361038</v>
      </c>
      <c r="AD47" s="47">
        <f>SUM($G47:R47)</f>
        <v>196297.34624868166</v>
      </c>
      <c r="AE47" s="90">
        <f>U47</f>
        <v>37928.457172600058</v>
      </c>
      <c r="AF47" s="90">
        <f>X47-AE47</f>
        <v>42629.880268033783</v>
      </c>
      <c r="AG47" s="90">
        <f>AA47-AF47-AE47</f>
        <v>62457.086975570026</v>
      </c>
      <c r="AH47" s="90">
        <f>AD47-AG47-AF47-AE47</f>
        <v>53281.921832477805</v>
      </c>
      <c r="AI47" s="90">
        <f>$AE47+$AF47</f>
        <v>80558.337440633841</v>
      </c>
      <c r="AJ47" s="90">
        <f>$AG47+$AH47</f>
        <v>115739.00880804783</v>
      </c>
      <c r="AK47" s="90">
        <f>$AI47+$AJ47</f>
        <v>196297.34624868166</v>
      </c>
      <c r="AL47" s="42">
        <f t="shared" si="8"/>
        <v>0</v>
      </c>
    </row>
    <row r="48" spans="1:38" ht="24" customHeight="1">
      <c r="A48" s="32" t="s">
        <v>122</v>
      </c>
      <c r="B48" s="445" t="s">
        <v>122</v>
      </c>
      <c r="C48" s="116" t="s">
        <v>123</v>
      </c>
      <c r="D48" s="117"/>
      <c r="E48" s="117"/>
      <c r="F48" s="118"/>
      <c r="G48" s="108">
        <f t="shared" ref="G48:AK48" si="27">IF(G11=0,0,G35*100/G11)</f>
        <v>-0.88821696385856297</v>
      </c>
      <c r="H48" s="109">
        <f t="shared" si="27"/>
        <v>-2.2850552021642394</v>
      </c>
      <c r="I48" s="109">
        <f t="shared" si="27"/>
        <v>1.9162837870113052</v>
      </c>
      <c r="J48" s="109">
        <f t="shared" si="27"/>
        <v>-4.6142190168836796</v>
      </c>
      <c r="K48" s="109">
        <f t="shared" si="27"/>
        <v>1.2129021013541175</v>
      </c>
      <c r="L48" s="109">
        <f t="shared" si="27"/>
        <v>5.2103472198139835</v>
      </c>
      <c r="M48" s="109">
        <f t="shared" si="27"/>
        <v>3.9166327794172839</v>
      </c>
      <c r="N48" s="109">
        <f t="shared" si="27"/>
        <v>2.633150466504345</v>
      </c>
      <c r="O48" s="109">
        <f t="shared" si="27"/>
        <v>1.7729975829789244</v>
      </c>
      <c r="P48" s="109">
        <f t="shared" si="27"/>
        <v>1.8940555032078639</v>
      </c>
      <c r="Q48" s="109">
        <f t="shared" si="27"/>
        <v>2.9640880518461126</v>
      </c>
      <c r="R48" s="109">
        <f t="shared" si="27"/>
        <v>-5.6447948912171784</v>
      </c>
      <c r="S48" s="110">
        <f t="shared" si="27"/>
        <v>-0.88821696385856297</v>
      </c>
      <c r="T48" s="111">
        <f t="shared" si="27"/>
        <v>-1.5846780179432345</v>
      </c>
      <c r="U48" s="111">
        <f t="shared" si="27"/>
        <v>-0.36040405661915759</v>
      </c>
      <c r="V48" s="111">
        <f t="shared" si="27"/>
        <v>-1.2929646014971032</v>
      </c>
      <c r="W48" s="111">
        <f t="shared" si="27"/>
        <v>-0.75771327295279178</v>
      </c>
      <c r="X48" s="111">
        <f t="shared" si="27"/>
        <v>0.36343181895479798</v>
      </c>
      <c r="Y48" s="111">
        <f t="shared" si="27"/>
        <v>0.89825839917359529</v>
      </c>
      <c r="Z48" s="111">
        <f t="shared" si="27"/>
        <v>1.1231060954417411</v>
      </c>
      <c r="AA48" s="111">
        <f t="shared" si="27"/>
        <v>1.1947379988452103</v>
      </c>
      <c r="AB48" s="111">
        <f t="shared" si="27"/>
        <v>1.2637640178422556</v>
      </c>
      <c r="AC48" s="111">
        <f t="shared" si="27"/>
        <v>1.4189329459255922</v>
      </c>
      <c r="AD48" s="112">
        <f t="shared" si="27"/>
        <v>0.91743439261623116</v>
      </c>
      <c r="AE48" s="113">
        <f t="shared" si="27"/>
        <v>-0.36040405661915759</v>
      </c>
      <c r="AF48" s="113">
        <f t="shared" si="27"/>
        <v>1.083382240889212</v>
      </c>
      <c r="AG48" s="113">
        <f t="shared" si="27"/>
        <v>2.7933624293115238</v>
      </c>
      <c r="AH48" s="113">
        <f t="shared" si="27"/>
        <v>3.4980177637333305E-2</v>
      </c>
      <c r="AI48" s="113">
        <f t="shared" si="27"/>
        <v>0.36343181895479798</v>
      </c>
      <c r="AJ48" s="113">
        <f t="shared" si="27"/>
        <v>1.4727338616582351</v>
      </c>
      <c r="AK48" s="113">
        <f t="shared" si="27"/>
        <v>0.91743439261623116</v>
      </c>
    </row>
    <row r="49" spans="1:38" ht="24" customHeight="1">
      <c r="A49" s="32" t="s">
        <v>124</v>
      </c>
      <c r="B49" s="445" t="s">
        <v>124</v>
      </c>
      <c r="C49" s="116" t="s">
        <v>125</v>
      </c>
      <c r="D49" s="117"/>
      <c r="E49" s="117"/>
      <c r="F49" s="118"/>
      <c r="G49" s="277">
        <f>G250</f>
        <v>-1688.4187015000014</v>
      </c>
      <c r="H49" s="278">
        <f t="shared" ref="H49:R49" si="28">H250</f>
        <v>-4319.3921293999711</v>
      </c>
      <c r="I49" s="278">
        <f t="shared" si="28"/>
        <v>3906.7009235000378</v>
      </c>
      <c r="J49" s="278">
        <f t="shared" si="28"/>
        <v>-7553.2210904961248</v>
      </c>
      <c r="K49" s="278">
        <f t="shared" si="28"/>
        <v>2459.8984855599419</v>
      </c>
      <c r="L49" s="278">
        <f t="shared" si="28"/>
        <v>11443.389872969967</v>
      </c>
      <c r="M49" s="278">
        <f t="shared" si="28"/>
        <v>8113.5731600600566</v>
      </c>
      <c r="N49" s="278">
        <f t="shared" si="28"/>
        <v>5396.1063480099101</v>
      </c>
      <c r="O49" s="278">
        <f t="shared" si="28"/>
        <v>3472.8069175000655</v>
      </c>
      <c r="P49" s="278">
        <f t="shared" si="28"/>
        <v>3686.1324752999108</v>
      </c>
      <c r="Q49" s="278">
        <f t="shared" si="28"/>
        <v>5868.9929746000289</v>
      </c>
      <c r="R49" s="278">
        <f t="shared" si="28"/>
        <v>-9359.7849936835264</v>
      </c>
      <c r="S49" s="176">
        <f t="shared" ref="S49:S50" si="29">G49</f>
        <v>-1688.4187015000014</v>
      </c>
      <c r="T49" s="177">
        <f>SUM($G49:H49)</f>
        <v>-6007.8108308999726</v>
      </c>
      <c r="U49" s="177">
        <f>SUM($G49:I49)</f>
        <v>-2101.1099073999349</v>
      </c>
      <c r="V49" s="177">
        <f>SUM($G49:J49)</f>
        <v>-9654.3309978960606</v>
      </c>
      <c r="W49" s="177">
        <f>SUM($G49:K49)</f>
        <v>-7194.4325123361186</v>
      </c>
      <c r="X49" s="177">
        <f>SUM($G49:L49)</f>
        <v>4248.9573606338481</v>
      </c>
      <c r="Y49" s="177">
        <f>SUM($G49:M49)</f>
        <v>12362.530520693905</v>
      </c>
      <c r="Z49" s="177">
        <f>SUM($G49:N49)</f>
        <v>17758.636868703816</v>
      </c>
      <c r="AA49" s="177">
        <f>SUM($G49:O49)</f>
        <v>21231.443786203883</v>
      </c>
      <c r="AB49" s="177">
        <f>SUM($G49:P49)</f>
        <v>24917.576261503793</v>
      </c>
      <c r="AC49" s="177">
        <f>SUM($G49:Q49)</f>
        <v>30786.569236103824</v>
      </c>
      <c r="AD49" s="178">
        <f>SUM($G49:R49)</f>
        <v>21426.784242420297</v>
      </c>
      <c r="AE49" s="260">
        <f t="shared" ref="AE49:AE50" si="30">U49</f>
        <v>-2101.1099073999349</v>
      </c>
      <c r="AF49" s="260">
        <f t="shared" ref="AF49:AF50" si="31">X49-AE49</f>
        <v>6350.067268033783</v>
      </c>
      <c r="AG49" s="260">
        <f t="shared" ref="AG49:AG50" si="32">AA49-AF49-AE49</f>
        <v>16982.486425570034</v>
      </c>
      <c r="AH49" s="260">
        <f t="shared" ref="AH49:AH50" si="33">AD49-AG49-AF49-AE49</f>
        <v>195.34045621641508</v>
      </c>
      <c r="AI49" s="260">
        <f t="shared" ref="AI49:AI50" si="34">$AE49+$AF49</f>
        <v>4248.9573606338481</v>
      </c>
      <c r="AJ49" s="260">
        <f t="shared" ref="AJ49:AJ50" si="35">$AG49+$AH49</f>
        <v>17177.826881786448</v>
      </c>
      <c r="AK49" s="260">
        <f t="shared" ref="AK49:AK50" si="36">$AI49+$AJ49</f>
        <v>21426.784242420297</v>
      </c>
      <c r="AL49" s="173">
        <f t="shared" ref="AL49:AL50" si="37">SUM(G49:R49)-AK49</f>
        <v>0</v>
      </c>
    </row>
    <row r="50" spans="1:38" ht="24" customHeight="1">
      <c r="A50" s="32" t="s">
        <v>126</v>
      </c>
      <c r="B50" s="445" t="s">
        <v>126</v>
      </c>
      <c r="C50" s="116" t="s">
        <v>127</v>
      </c>
      <c r="D50" s="117"/>
      <c r="E50" s="117"/>
      <c r="F50" s="118"/>
      <c r="G50" s="277">
        <f>G328</f>
        <v>-1688.4187015000014</v>
      </c>
      <c r="H50" s="278">
        <f t="shared" ref="H50:R50" si="38">H328</f>
        <v>-4319.3921293999711</v>
      </c>
      <c r="I50" s="278">
        <f t="shared" si="38"/>
        <v>3906.7009235000378</v>
      </c>
      <c r="J50" s="278">
        <f t="shared" si="38"/>
        <v>-7553.2210904961248</v>
      </c>
      <c r="K50" s="278">
        <f t="shared" si="38"/>
        <v>2459.8984855599419</v>
      </c>
      <c r="L50" s="278">
        <f t="shared" si="38"/>
        <v>11443.389872969967</v>
      </c>
      <c r="M50" s="278">
        <f t="shared" si="38"/>
        <v>8113.5731600600566</v>
      </c>
      <c r="N50" s="278">
        <f t="shared" si="38"/>
        <v>5396.1063480099101</v>
      </c>
      <c r="O50" s="278">
        <f t="shared" si="38"/>
        <v>3472.8069175000655</v>
      </c>
      <c r="P50" s="278">
        <f t="shared" si="38"/>
        <v>3686.1324752999108</v>
      </c>
      <c r="Q50" s="278">
        <f t="shared" si="38"/>
        <v>5868.9929746000289</v>
      </c>
      <c r="R50" s="278">
        <f t="shared" si="38"/>
        <v>-9359.7849936835264</v>
      </c>
      <c r="S50" s="176">
        <f t="shared" si="29"/>
        <v>-1688.4187015000014</v>
      </c>
      <c r="T50" s="177">
        <f>SUM($G50:H50)</f>
        <v>-6007.8108308999726</v>
      </c>
      <c r="U50" s="177">
        <f>SUM($G50:I50)</f>
        <v>-2101.1099073999349</v>
      </c>
      <c r="V50" s="177">
        <f>SUM($G50:J50)</f>
        <v>-9654.3309978960606</v>
      </c>
      <c r="W50" s="177">
        <f>SUM($G50:K50)</f>
        <v>-7194.4325123361186</v>
      </c>
      <c r="X50" s="177">
        <f>SUM($G50:L50)</f>
        <v>4248.9573606338481</v>
      </c>
      <c r="Y50" s="177">
        <f>SUM($G50:M50)</f>
        <v>12362.530520693905</v>
      </c>
      <c r="Z50" s="177">
        <f>SUM($G50:N50)</f>
        <v>17758.636868703816</v>
      </c>
      <c r="AA50" s="177">
        <f>SUM($G50:O50)</f>
        <v>21231.443786203883</v>
      </c>
      <c r="AB50" s="177">
        <f>SUM($G50:P50)</f>
        <v>24917.576261503793</v>
      </c>
      <c r="AC50" s="177">
        <f>SUM($G50:Q50)</f>
        <v>30786.569236103824</v>
      </c>
      <c r="AD50" s="178">
        <f>SUM($G50:R50)</f>
        <v>21426.784242420297</v>
      </c>
      <c r="AE50" s="260">
        <f t="shared" si="30"/>
        <v>-2101.1099073999349</v>
      </c>
      <c r="AF50" s="260">
        <f t="shared" si="31"/>
        <v>6350.067268033783</v>
      </c>
      <c r="AG50" s="260">
        <f t="shared" si="32"/>
        <v>16982.486425570034</v>
      </c>
      <c r="AH50" s="260">
        <f t="shared" si="33"/>
        <v>195.34045621641508</v>
      </c>
      <c r="AI50" s="260">
        <f t="shared" si="34"/>
        <v>4248.9573606338481</v>
      </c>
      <c r="AJ50" s="260">
        <f t="shared" si="35"/>
        <v>17177.826881786448</v>
      </c>
      <c r="AK50" s="260">
        <f t="shared" si="36"/>
        <v>21426.784242420297</v>
      </c>
      <c r="AL50" s="173">
        <f t="shared" si="37"/>
        <v>0</v>
      </c>
    </row>
    <row r="51" spans="1:38" ht="24" customHeight="1">
      <c r="A51" s="32" t="s">
        <v>128</v>
      </c>
      <c r="B51" s="445" t="s">
        <v>128</v>
      </c>
      <c r="C51" s="119" t="s">
        <v>129</v>
      </c>
      <c r="D51" s="84"/>
      <c r="E51" s="84"/>
      <c r="F51" s="85"/>
      <c r="G51" s="93">
        <f>-SUM(G$74,G$76,G$77)</f>
        <v>115809.75547797528</v>
      </c>
      <c r="H51" s="94">
        <f t="shared" ref="H51:AK51" si="39">-SUM(H$74,H$76,H$77)</f>
        <v>107827.21896615694</v>
      </c>
      <c r="I51" s="94">
        <f t="shared" si="39"/>
        <v>112772.98777367971</v>
      </c>
      <c r="J51" s="94">
        <f t="shared" si="39"/>
        <v>111865.83091166908</v>
      </c>
      <c r="K51" s="94">
        <f t="shared" si="39"/>
        <v>120080.21940666184</v>
      </c>
      <c r="L51" s="94">
        <f t="shared" si="39"/>
        <v>112303.41666890214</v>
      </c>
      <c r="M51" s="94">
        <f t="shared" si="39"/>
        <v>117397.92970278267</v>
      </c>
      <c r="N51" s="94">
        <f t="shared" si="39"/>
        <v>120747.46013791008</v>
      </c>
      <c r="O51" s="94">
        <f t="shared" si="39"/>
        <v>126054.21326806241</v>
      </c>
      <c r="P51" s="94">
        <f t="shared" si="39"/>
        <v>120145.37064501198</v>
      </c>
      <c r="Q51" s="94">
        <f t="shared" si="39"/>
        <v>115778.71406425256</v>
      </c>
      <c r="R51" s="94">
        <f t="shared" si="39"/>
        <v>113595.35184289691</v>
      </c>
      <c r="S51" s="87">
        <f t="shared" si="39"/>
        <v>115809.75547797528</v>
      </c>
      <c r="T51" s="88">
        <f t="shared" si="39"/>
        <v>111679.55009565271</v>
      </c>
      <c r="U51" s="88">
        <f t="shared" si="39"/>
        <v>112050.12373126211</v>
      </c>
      <c r="V51" s="88">
        <f t="shared" si="39"/>
        <v>112009.66168491864</v>
      </c>
      <c r="W51" s="88">
        <f t="shared" si="39"/>
        <v>113621.94675002671</v>
      </c>
      <c r="X51" s="88">
        <f t="shared" si="39"/>
        <v>113384.93823744402</v>
      </c>
      <c r="Y51" s="88">
        <f t="shared" si="39"/>
        <v>113937.4804281289</v>
      </c>
      <c r="Z51" s="88">
        <f t="shared" si="39"/>
        <v>114750.07975885442</v>
      </c>
      <c r="AA51" s="88">
        <f t="shared" si="39"/>
        <v>115885.45816534644</v>
      </c>
      <c r="AB51" s="88">
        <f t="shared" si="39"/>
        <v>116280.05136295946</v>
      </c>
      <c r="AC51" s="88">
        <f t="shared" si="39"/>
        <v>116235.56707976232</v>
      </c>
      <c r="AD51" s="120">
        <f t="shared" si="39"/>
        <v>116050.39909423109</v>
      </c>
      <c r="AE51" s="90">
        <f t="shared" si="39"/>
        <v>112050.12373126211</v>
      </c>
      <c r="AF51" s="90">
        <f t="shared" si="39"/>
        <v>114786.92977167855</v>
      </c>
      <c r="AG51" s="90">
        <f t="shared" si="39"/>
        <v>121276.53117714498</v>
      </c>
      <c r="AH51" s="90">
        <f t="shared" si="39"/>
        <v>116599.07989496877</v>
      </c>
      <c r="AI51" s="90">
        <f t="shared" si="39"/>
        <v>113384.93823744402</v>
      </c>
      <c r="AJ51" s="90">
        <f t="shared" si="39"/>
        <v>118999.33504354497</v>
      </c>
      <c r="AK51" s="90">
        <f t="shared" si="39"/>
        <v>116050.39909423108</v>
      </c>
    </row>
    <row r="52" spans="1:38" ht="24.75" customHeight="1">
      <c r="A52" s="1"/>
      <c r="B52" s="443"/>
      <c r="C52" s="121"/>
      <c r="D52" s="2"/>
      <c r="E52" s="2"/>
      <c r="F52" s="2"/>
      <c r="G52" s="160">
        <v>-8.1854523159563541E-12</v>
      </c>
      <c r="H52" s="160">
        <v>0</v>
      </c>
      <c r="I52" s="160">
        <v>-1.0459189070388675E-11</v>
      </c>
      <c r="J52" s="160">
        <v>0</v>
      </c>
      <c r="K52" s="160">
        <v>8.1854523159563541E-12</v>
      </c>
      <c r="L52" s="160">
        <v>2.3646862246096134E-11</v>
      </c>
      <c r="M52" s="160">
        <v>-1.0913936421275139E-11</v>
      </c>
      <c r="N52" s="160">
        <v>1.546140993013978E-11</v>
      </c>
      <c r="O52" s="160">
        <v>0</v>
      </c>
      <c r="P52" s="160">
        <v>1.8189894035458565E-11</v>
      </c>
      <c r="Q52" s="160">
        <v>-7.2759576141834259E-12</v>
      </c>
      <c r="R52" s="160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124" customFormat="1" ht="24.75" hidden="1" customHeight="1" outlineLevel="1">
      <c r="A53" s="1"/>
      <c r="B53" s="443"/>
      <c r="C53" s="123"/>
      <c r="G53" s="122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</row>
    <row r="54" spans="1:38" s="124" customFormat="1" ht="24.75" hidden="1" customHeight="1" outlineLevel="1">
      <c r="A54" s="1"/>
      <c r="B54" s="443"/>
      <c r="C54" s="123"/>
      <c r="G54" s="126"/>
      <c r="H54" s="126"/>
      <c r="I54" s="126"/>
      <c r="J54" s="126"/>
      <c r="K54" s="126"/>
      <c r="L54" s="126"/>
      <c r="M54" s="126"/>
      <c r="N54" s="126"/>
      <c r="O54" s="126"/>
      <c r="P54" s="126"/>
      <c r="Q54" s="126"/>
      <c r="R54" s="126"/>
    </row>
    <row r="55" spans="1:38" s="124" customFormat="1" ht="24.75" hidden="1" customHeight="1" outlineLevel="1">
      <c r="A55" s="1"/>
      <c r="B55" s="443"/>
      <c r="C55" s="123"/>
      <c r="G55" s="126"/>
      <c r="H55" s="126"/>
      <c r="I55" s="126"/>
      <c r="J55" s="126"/>
      <c r="K55" s="126"/>
      <c r="L55" s="126"/>
      <c r="M55" s="126"/>
      <c r="N55" s="126"/>
      <c r="O55" s="126"/>
      <c r="P55" s="126"/>
      <c r="Q55" s="126"/>
      <c r="R55" s="126"/>
    </row>
    <row r="56" spans="1:38" s="124" customFormat="1" ht="24.75" hidden="1" customHeight="1" outlineLevel="1">
      <c r="A56" s="1"/>
      <c r="B56" s="443"/>
      <c r="C56" s="123"/>
      <c r="G56" s="126"/>
      <c r="H56" s="126"/>
      <c r="I56" s="126"/>
      <c r="J56" s="126"/>
      <c r="K56" s="126"/>
      <c r="L56" s="126"/>
      <c r="M56" s="126"/>
      <c r="N56" s="126"/>
      <c r="O56" s="126"/>
      <c r="P56" s="126"/>
      <c r="Q56" s="126"/>
      <c r="R56" s="126"/>
    </row>
    <row r="57" spans="1:38" s="124" customFormat="1" ht="24.75" hidden="1" customHeight="1" outlineLevel="1">
      <c r="A57" s="1"/>
      <c r="B57" s="443"/>
      <c r="C57" s="123"/>
      <c r="G57" s="126"/>
      <c r="H57" s="126"/>
      <c r="I57" s="126"/>
      <c r="J57" s="126"/>
      <c r="K57" s="126"/>
      <c r="L57" s="126"/>
      <c r="M57" s="126"/>
      <c r="N57" s="126"/>
      <c r="O57" s="126"/>
      <c r="P57" s="126"/>
      <c r="Q57" s="126"/>
      <c r="R57" s="126"/>
    </row>
    <row r="58" spans="1:38" s="124" customFormat="1" ht="24.75" hidden="1" customHeight="1" outlineLevel="1">
      <c r="A58" s="1"/>
      <c r="B58" s="443"/>
      <c r="C58" s="123"/>
      <c r="G58" s="126"/>
      <c r="H58" s="126"/>
      <c r="I58" s="126"/>
      <c r="J58" s="126"/>
      <c r="K58" s="126"/>
      <c r="L58" s="126"/>
      <c r="M58" s="126"/>
      <c r="N58" s="126"/>
      <c r="O58" s="126"/>
      <c r="P58" s="126"/>
      <c r="Q58" s="126"/>
      <c r="R58" s="126"/>
    </row>
    <row r="59" spans="1:38" s="124" customFormat="1" ht="24.75" hidden="1" customHeight="1" outlineLevel="1">
      <c r="A59" s="1"/>
      <c r="B59" s="443"/>
      <c r="C59" s="123"/>
      <c r="G59" s="126"/>
      <c r="H59" s="126"/>
      <c r="I59" s="126"/>
      <c r="J59" s="126"/>
      <c r="K59" s="126"/>
      <c r="L59" s="126"/>
      <c r="M59" s="126"/>
      <c r="N59" s="126"/>
      <c r="O59" s="126"/>
      <c r="P59" s="126"/>
      <c r="Q59" s="126"/>
      <c r="R59" s="126"/>
    </row>
    <row r="60" spans="1:38" s="124" customFormat="1" ht="24.75" hidden="1" customHeight="1" outlineLevel="1">
      <c r="A60" s="1"/>
      <c r="B60" s="443"/>
      <c r="C60" s="123"/>
      <c r="G60" s="126"/>
      <c r="H60" s="126"/>
      <c r="I60" s="126"/>
      <c r="J60" s="126"/>
      <c r="K60" s="126"/>
      <c r="L60" s="126"/>
      <c r="M60" s="126"/>
      <c r="N60" s="126"/>
      <c r="O60" s="126"/>
      <c r="P60" s="126"/>
      <c r="Q60" s="126"/>
      <c r="R60" s="126"/>
    </row>
    <row r="61" spans="1:38" ht="24.75" customHeight="1" collapsed="1">
      <c r="A61" s="1"/>
      <c r="B61" s="443"/>
      <c r="C61" s="3" t="str">
        <f>C1</f>
        <v>Prepack Thailand Co.,LTD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13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>PROGRAM STATEMENT 2022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13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133"/>
      <c r="AE63" s="9"/>
      <c r="AF63" s="9"/>
      <c r="AG63" s="9"/>
      <c r="AH63" s="9"/>
      <c r="AI63" s="9"/>
      <c r="AJ63" s="9"/>
      <c r="AK63" s="13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32" t="s">
        <v>131</v>
      </c>
      <c r="B66" s="445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36">
        <f t="shared" ref="G66:AK66" si="41">IFERROR(G6*1000/G$36,0)</f>
        <v>156646.3507186546</v>
      </c>
      <c r="H66" s="37">
        <f t="shared" si="41"/>
        <v>145290.45692906514</v>
      </c>
      <c r="I66" s="37">
        <f t="shared" si="41"/>
        <v>158151.87007324229</v>
      </c>
      <c r="J66" s="37">
        <f t="shared" si="41"/>
        <v>152982.74156052963</v>
      </c>
      <c r="K66" s="37">
        <f t="shared" si="41"/>
        <v>166691.65462096379</v>
      </c>
      <c r="L66" s="37">
        <f t="shared" si="41"/>
        <v>164558.36841780817</v>
      </c>
      <c r="M66" s="37">
        <f t="shared" si="41"/>
        <v>174731.89663294479</v>
      </c>
      <c r="N66" s="37">
        <f t="shared" si="41"/>
        <v>175654.81361236653</v>
      </c>
      <c r="O66" s="37">
        <f t="shared" si="41"/>
        <v>179426.06255973372</v>
      </c>
      <c r="P66" s="37">
        <f t="shared" si="41"/>
        <v>175400.32807396879</v>
      </c>
      <c r="Q66" s="37">
        <f t="shared" si="41"/>
        <v>169763.16716796847</v>
      </c>
      <c r="R66" s="37">
        <f t="shared" si="41"/>
        <v>167247.34039317816</v>
      </c>
      <c r="S66" s="38">
        <f t="shared" si="41"/>
        <v>156646.3507186546</v>
      </c>
      <c r="T66" s="39">
        <f t="shared" si="41"/>
        <v>150770.75295829284</v>
      </c>
      <c r="U66" s="39">
        <f t="shared" si="41"/>
        <v>153272.26489547154</v>
      </c>
      <c r="V66" s="39">
        <f t="shared" si="41"/>
        <v>153208.69917098046</v>
      </c>
      <c r="W66" s="39">
        <f t="shared" si="41"/>
        <v>155902.2388810007</v>
      </c>
      <c r="X66" s="39">
        <f t="shared" si="41"/>
        <v>157458.19609093579</v>
      </c>
      <c r="Y66" s="39">
        <f t="shared" si="41"/>
        <v>159836.58349124665</v>
      </c>
      <c r="Z66" s="39">
        <f t="shared" si="41"/>
        <v>161724.09032055814</v>
      </c>
      <c r="AA66" s="39">
        <f t="shared" si="41"/>
        <v>163502.06268936547</v>
      </c>
      <c r="AB66" s="39">
        <f t="shared" si="41"/>
        <v>164604.19204215627</v>
      </c>
      <c r="AC66" s="39">
        <f t="shared" si="41"/>
        <v>165061.95433332355</v>
      </c>
      <c r="AD66" s="40">
        <f t="shared" si="41"/>
        <v>165215.22347921022</v>
      </c>
      <c r="AE66" s="41">
        <f t="shared" si="41"/>
        <v>153272.26489547154</v>
      </c>
      <c r="AF66" s="41">
        <f t="shared" si="41"/>
        <v>161854.79207618302</v>
      </c>
      <c r="AG66" s="41">
        <f t="shared" si="41"/>
        <v>176532.52317165292</v>
      </c>
      <c r="AH66" s="41">
        <f t="shared" si="41"/>
        <v>170914.10271022186</v>
      </c>
      <c r="AI66" s="41">
        <f t="shared" si="41"/>
        <v>157458.19609093579</v>
      </c>
      <c r="AJ66" s="41">
        <f t="shared" si="41"/>
        <v>173797.22042238357</v>
      </c>
      <c r="AK66" s="41">
        <f t="shared" si="41"/>
        <v>165215.22347921022</v>
      </c>
    </row>
    <row r="67" spans="1:37" ht="24" customHeight="1">
      <c r="A67" s="32" t="s">
        <v>132</v>
      </c>
      <c r="B67" s="445" t="s">
        <v>132</v>
      </c>
      <c r="C67" s="33" t="str">
        <f t="shared" si="40"/>
        <v>Normal Sales Discounts</v>
      </c>
      <c r="D67" s="34"/>
      <c r="E67" s="34"/>
      <c r="F67" s="35"/>
      <c r="G67" s="36">
        <f t="shared" ref="G67:AK67" si="42">IFERROR(G7*1000/G$36,0)</f>
        <v>0</v>
      </c>
      <c r="H67" s="37">
        <f t="shared" si="42"/>
        <v>0</v>
      </c>
      <c r="I67" s="37">
        <f t="shared" si="42"/>
        <v>0</v>
      </c>
      <c r="J67" s="37">
        <f t="shared" si="42"/>
        <v>0</v>
      </c>
      <c r="K67" s="37">
        <f t="shared" si="42"/>
        <v>0</v>
      </c>
      <c r="L67" s="37">
        <f t="shared" si="42"/>
        <v>0</v>
      </c>
      <c r="M67" s="37">
        <f t="shared" si="42"/>
        <v>0</v>
      </c>
      <c r="N67" s="37">
        <f t="shared" si="42"/>
        <v>0</v>
      </c>
      <c r="O67" s="37">
        <f t="shared" si="42"/>
        <v>0</v>
      </c>
      <c r="P67" s="37">
        <f t="shared" si="42"/>
        <v>0</v>
      </c>
      <c r="Q67" s="37">
        <f t="shared" si="42"/>
        <v>0</v>
      </c>
      <c r="R67" s="37">
        <f t="shared" si="42"/>
        <v>0</v>
      </c>
      <c r="S67" s="38">
        <f t="shared" si="42"/>
        <v>0</v>
      </c>
      <c r="T67" s="39">
        <f t="shared" si="42"/>
        <v>0</v>
      </c>
      <c r="U67" s="39">
        <f t="shared" si="42"/>
        <v>0</v>
      </c>
      <c r="V67" s="39">
        <f t="shared" si="42"/>
        <v>0</v>
      </c>
      <c r="W67" s="39">
        <f t="shared" si="42"/>
        <v>0</v>
      </c>
      <c r="X67" s="39">
        <f t="shared" si="42"/>
        <v>0</v>
      </c>
      <c r="Y67" s="39">
        <f t="shared" si="42"/>
        <v>0</v>
      </c>
      <c r="Z67" s="39">
        <f t="shared" si="42"/>
        <v>0</v>
      </c>
      <c r="AA67" s="39">
        <f t="shared" si="42"/>
        <v>0</v>
      </c>
      <c r="AB67" s="39">
        <f t="shared" si="42"/>
        <v>0</v>
      </c>
      <c r="AC67" s="39">
        <f t="shared" si="42"/>
        <v>0</v>
      </c>
      <c r="AD67" s="40">
        <f t="shared" si="42"/>
        <v>0</v>
      </c>
      <c r="AE67" s="41">
        <f t="shared" si="42"/>
        <v>0</v>
      </c>
      <c r="AF67" s="41">
        <f t="shared" si="42"/>
        <v>0</v>
      </c>
      <c r="AG67" s="41">
        <f t="shared" si="42"/>
        <v>0</v>
      </c>
      <c r="AH67" s="41">
        <f t="shared" si="42"/>
        <v>0</v>
      </c>
      <c r="AI67" s="41">
        <f t="shared" si="42"/>
        <v>0</v>
      </c>
      <c r="AJ67" s="41">
        <f t="shared" si="42"/>
        <v>0</v>
      </c>
      <c r="AK67" s="41">
        <f t="shared" si="42"/>
        <v>0</v>
      </c>
    </row>
    <row r="68" spans="1:37" ht="24" customHeight="1">
      <c r="A68" s="32" t="s">
        <v>133</v>
      </c>
      <c r="B68" s="445" t="s">
        <v>133</v>
      </c>
      <c r="C68" s="33" t="str">
        <f t="shared" si="40"/>
        <v>Special Sales Discounts</v>
      </c>
      <c r="D68" s="34"/>
      <c r="E68" s="34"/>
      <c r="F68" s="35"/>
      <c r="G68" s="36">
        <f t="shared" ref="G68:AK68" si="43">IFERROR(G8*1000/G$36,0)</f>
        <v>0</v>
      </c>
      <c r="H68" s="37">
        <f t="shared" si="43"/>
        <v>0</v>
      </c>
      <c r="I68" s="37">
        <f t="shared" si="43"/>
        <v>0</v>
      </c>
      <c r="J68" s="37">
        <f t="shared" si="43"/>
        <v>0</v>
      </c>
      <c r="K68" s="37">
        <f t="shared" si="43"/>
        <v>0</v>
      </c>
      <c r="L68" s="37">
        <f t="shared" si="43"/>
        <v>0</v>
      </c>
      <c r="M68" s="37">
        <f t="shared" si="43"/>
        <v>0</v>
      </c>
      <c r="N68" s="37">
        <f t="shared" si="43"/>
        <v>0</v>
      </c>
      <c r="O68" s="37">
        <f t="shared" si="43"/>
        <v>0</v>
      </c>
      <c r="P68" s="37">
        <f t="shared" si="43"/>
        <v>0</v>
      </c>
      <c r="Q68" s="37">
        <f t="shared" si="43"/>
        <v>0</v>
      </c>
      <c r="R68" s="37">
        <f t="shared" si="43"/>
        <v>0</v>
      </c>
      <c r="S68" s="38">
        <f t="shared" si="43"/>
        <v>0</v>
      </c>
      <c r="T68" s="39">
        <f t="shared" si="43"/>
        <v>0</v>
      </c>
      <c r="U68" s="39">
        <f t="shared" si="43"/>
        <v>0</v>
      </c>
      <c r="V68" s="39">
        <f t="shared" si="43"/>
        <v>0</v>
      </c>
      <c r="W68" s="39">
        <f t="shared" si="43"/>
        <v>0</v>
      </c>
      <c r="X68" s="39">
        <f t="shared" si="43"/>
        <v>0</v>
      </c>
      <c r="Y68" s="39">
        <f t="shared" si="43"/>
        <v>0</v>
      </c>
      <c r="Z68" s="39">
        <f t="shared" si="43"/>
        <v>0</v>
      </c>
      <c r="AA68" s="39">
        <f t="shared" si="43"/>
        <v>0</v>
      </c>
      <c r="AB68" s="39">
        <f t="shared" si="43"/>
        <v>0</v>
      </c>
      <c r="AC68" s="39">
        <f t="shared" si="43"/>
        <v>0</v>
      </c>
      <c r="AD68" s="40">
        <f t="shared" si="43"/>
        <v>0</v>
      </c>
      <c r="AE68" s="41">
        <f t="shared" si="43"/>
        <v>0</v>
      </c>
      <c r="AF68" s="41">
        <f t="shared" si="43"/>
        <v>0</v>
      </c>
      <c r="AG68" s="41">
        <f t="shared" si="43"/>
        <v>0</v>
      </c>
      <c r="AH68" s="41">
        <f t="shared" si="43"/>
        <v>0</v>
      </c>
      <c r="AI68" s="41">
        <f t="shared" si="43"/>
        <v>0</v>
      </c>
      <c r="AJ68" s="41">
        <f t="shared" si="43"/>
        <v>0</v>
      </c>
      <c r="AK68" s="41">
        <f t="shared" si="43"/>
        <v>0</v>
      </c>
    </row>
    <row r="69" spans="1:37" ht="24" customHeight="1">
      <c r="A69" s="32" t="s">
        <v>134</v>
      </c>
      <c r="B69" s="445" t="s">
        <v>134</v>
      </c>
      <c r="C69" s="33" t="str">
        <f t="shared" si="40"/>
        <v>Cash Discounts</v>
      </c>
      <c r="D69" s="34"/>
      <c r="E69" s="34"/>
      <c r="F69" s="35"/>
      <c r="G69" s="36">
        <f t="shared" ref="G69:AK69" si="44">IFERROR(G9*1000/G$36,0)</f>
        <v>0</v>
      </c>
      <c r="H69" s="37">
        <f t="shared" si="44"/>
        <v>0</v>
      </c>
      <c r="I69" s="37">
        <f t="shared" si="44"/>
        <v>0</v>
      </c>
      <c r="J69" s="37">
        <f t="shared" si="44"/>
        <v>0</v>
      </c>
      <c r="K69" s="37">
        <f t="shared" si="44"/>
        <v>0</v>
      </c>
      <c r="L69" s="37">
        <f t="shared" si="44"/>
        <v>0</v>
      </c>
      <c r="M69" s="37">
        <f t="shared" si="44"/>
        <v>0</v>
      </c>
      <c r="N69" s="37">
        <f t="shared" si="44"/>
        <v>0</v>
      </c>
      <c r="O69" s="37">
        <f t="shared" si="44"/>
        <v>0</v>
      </c>
      <c r="P69" s="37">
        <f t="shared" si="44"/>
        <v>0</v>
      </c>
      <c r="Q69" s="37">
        <f t="shared" si="44"/>
        <v>0</v>
      </c>
      <c r="R69" s="37">
        <f t="shared" si="44"/>
        <v>0</v>
      </c>
      <c r="S69" s="38">
        <f t="shared" si="44"/>
        <v>0</v>
      </c>
      <c r="T69" s="39">
        <f t="shared" si="44"/>
        <v>0</v>
      </c>
      <c r="U69" s="39">
        <f t="shared" si="44"/>
        <v>0</v>
      </c>
      <c r="V69" s="39">
        <f t="shared" si="44"/>
        <v>0</v>
      </c>
      <c r="W69" s="39">
        <f t="shared" si="44"/>
        <v>0</v>
      </c>
      <c r="X69" s="39">
        <f t="shared" si="44"/>
        <v>0</v>
      </c>
      <c r="Y69" s="39">
        <f t="shared" si="44"/>
        <v>0</v>
      </c>
      <c r="Z69" s="39">
        <f t="shared" si="44"/>
        <v>0</v>
      </c>
      <c r="AA69" s="39">
        <f t="shared" si="44"/>
        <v>0</v>
      </c>
      <c r="AB69" s="39">
        <f t="shared" si="44"/>
        <v>0</v>
      </c>
      <c r="AC69" s="39">
        <f t="shared" si="44"/>
        <v>0</v>
      </c>
      <c r="AD69" s="40">
        <f t="shared" si="44"/>
        <v>0</v>
      </c>
      <c r="AE69" s="41">
        <f t="shared" si="44"/>
        <v>0</v>
      </c>
      <c r="AF69" s="41">
        <f t="shared" si="44"/>
        <v>0</v>
      </c>
      <c r="AG69" s="41">
        <f t="shared" si="44"/>
        <v>0</v>
      </c>
      <c r="AH69" s="41">
        <f t="shared" si="44"/>
        <v>0</v>
      </c>
      <c r="AI69" s="41">
        <f t="shared" si="44"/>
        <v>0</v>
      </c>
      <c r="AJ69" s="41">
        <f t="shared" si="44"/>
        <v>0</v>
      </c>
      <c r="AK69" s="41">
        <f t="shared" si="44"/>
        <v>0</v>
      </c>
    </row>
    <row r="70" spans="1:37" ht="24" customHeight="1">
      <c r="A70" s="32" t="s">
        <v>135</v>
      </c>
      <c r="B70" s="445" t="s">
        <v>135</v>
      </c>
      <c r="C70" s="33" t="str">
        <f t="shared" si="40"/>
        <v>Freight Income</v>
      </c>
      <c r="D70" s="34"/>
      <c r="E70" s="34"/>
      <c r="F70" s="35"/>
      <c r="G70" s="43">
        <f t="shared" ref="G70:AK70" si="45">IFERROR(G10*1000/G$36,0)</f>
        <v>0</v>
      </c>
      <c r="H70" s="44">
        <f t="shared" si="45"/>
        <v>0</v>
      </c>
      <c r="I70" s="44">
        <f t="shared" si="45"/>
        <v>0</v>
      </c>
      <c r="J70" s="44">
        <f t="shared" si="45"/>
        <v>0</v>
      </c>
      <c r="K70" s="44">
        <f t="shared" si="45"/>
        <v>0</v>
      </c>
      <c r="L70" s="44">
        <f t="shared" si="45"/>
        <v>0</v>
      </c>
      <c r="M70" s="44">
        <f t="shared" si="45"/>
        <v>0</v>
      </c>
      <c r="N70" s="44">
        <f t="shared" si="45"/>
        <v>0</v>
      </c>
      <c r="O70" s="44">
        <f t="shared" si="45"/>
        <v>0</v>
      </c>
      <c r="P70" s="44">
        <f t="shared" si="45"/>
        <v>0</v>
      </c>
      <c r="Q70" s="44">
        <f t="shared" si="45"/>
        <v>0</v>
      </c>
      <c r="R70" s="44">
        <f t="shared" si="45"/>
        <v>0</v>
      </c>
      <c r="S70" s="45">
        <f t="shared" si="45"/>
        <v>0</v>
      </c>
      <c r="T70" s="46">
        <f t="shared" si="45"/>
        <v>0</v>
      </c>
      <c r="U70" s="46">
        <f t="shared" si="45"/>
        <v>0</v>
      </c>
      <c r="V70" s="46">
        <f t="shared" si="45"/>
        <v>0</v>
      </c>
      <c r="W70" s="46">
        <f t="shared" si="45"/>
        <v>0</v>
      </c>
      <c r="X70" s="46">
        <f t="shared" si="45"/>
        <v>0</v>
      </c>
      <c r="Y70" s="46">
        <f t="shared" si="45"/>
        <v>0</v>
      </c>
      <c r="Z70" s="46">
        <f t="shared" si="45"/>
        <v>0</v>
      </c>
      <c r="AA70" s="46">
        <f t="shared" si="45"/>
        <v>0</v>
      </c>
      <c r="AB70" s="46">
        <f t="shared" si="45"/>
        <v>0</v>
      </c>
      <c r="AC70" s="46">
        <f t="shared" si="45"/>
        <v>0</v>
      </c>
      <c r="AD70" s="47">
        <f t="shared" si="45"/>
        <v>0</v>
      </c>
      <c r="AE70" s="48">
        <f t="shared" si="45"/>
        <v>0</v>
      </c>
      <c r="AF70" s="48">
        <f t="shared" si="45"/>
        <v>0</v>
      </c>
      <c r="AG70" s="48">
        <f t="shared" si="45"/>
        <v>0</v>
      </c>
      <c r="AH70" s="48">
        <f t="shared" si="45"/>
        <v>0</v>
      </c>
      <c r="AI70" s="48">
        <f t="shared" si="45"/>
        <v>0</v>
      </c>
      <c r="AJ70" s="48">
        <f t="shared" si="45"/>
        <v>0</v>
      </c>
      <c r="AK70" s="48">
        <f t="shared" si="45"/>
        <v>0</v>
      </c>
    </row>
    <row r="71" spans="1:37" ht="24" customHeight="1">
      <c r="A71" s="32" t="s">
        <v>136</v>
      </c>
      <c r="B71" s="445" t="s">
        <v>136</v>
      </c>
      <c r="C71" s="49" t="str">
        <f t="shared" si="40"/>
        <v>Revenue from Sales</v>
      </c>
      <c r="D71" s="34"/>
      <c r="E71" s="34"/>
      <c r="F71" s="35"/>
      <c r="G71" s="36">
        <f t="shared" ref="G71:AK71" si="46">IFERROR(G11*1000/G$36,0)</f>
        <v>156646.3507186546</v>
      </c>
      <c r="H71" s="37">
        <f t="shared" si="46"/>
        <v>145290.45692906514</v>
      </c>
      <c r="I71" s="37">
        <f t="shared" si="46"/>
        <v>158151.87007324229</v>
      </c>
      <c r="J71" s="37">
        <f t="shared" si="46"/>
        <v>152982.74156052963</v>
      </c>
      <c r="K71" s="37">
        <f t="shared" si="46"/>
        <v>166691.65462096379</v>
      </c>
      <c r="L71" s="37">
        <f t="shared" si="46"/>
        <v>164558.36841780817</v>
      </c>
      <c r="M71" s="37">
        <f t="shared" si="46"/>
        <v>174731.89663294479</v>
      </c>
      <c r="N71" s="37">
        <f t="shared" si="46"/>
        <v>175654.81361236653</v>
      </c>
      <c r="O71" s="37">
        <f t="shared" si="46"/>
        <v>179426.06255973372</v>
      </c>
      <c r="P71" s="37">
        <f t="shared" si="46"/>
        <v>175400.32807396879</v>
      </c>
      <c r="Q71" s="37">
        <f t="shared" si="46"/>
        <v>169763.16716796847</v>
      </c>
      <c r="R71" s="37">
        <f t="shared" si="46"/>
        <v>167247.34039317816</v>
      </c>
      <c r="S71" s="38">
        <f t="shared" si="46"/>
        <v>156646.3507186546</v>
      </c>
      <c r="T71" s="39">
        <f t="shared" si="46"/>
        <v>150770.75295829284</v>
      </c>
      <c r="U71" s="39">
        <f t="shared" si="46"/>
        <v>153272.26489547154</v>
      </c>
      <c r="V71" s="39">
        <f t="shared" si="46"/>
        <v>153208.69917098046</v>
      </c>
      <c r="W71" s="39">
        <f t="shared" si="46"/>
        <v>155902.2388810007</v>
      </c>
      <c r="X71" s="39">
        <f t="shared" si="46"/>
        <v>157458.19609093579</v>
      </c>
      <c r="Y71" s="39">
        <f t="shared" si="46"/>
        <v>159836.58349124665</v>
      </c>
      <c r="Z71" s="39">
        <f t="shared" si="46"/>
        <v>161724.09032055814</v>
      </c>
      <c r="AA71" s="39">
        <f t="shared" si="46"/>
        <v>163502.06268936547</v>
      </c>
      <c r="AB71" s="39">
        <f t="shared" si="46"/>
        <v>164604.19204215627</v>
      </c>
      <c r="AC71" s="39">
        <f t="shared" si="46"/>
        <v>165061.95433332355</v>
      </c>
      <c r="AD71" s="40">
        <f t="shared" si="46"/>
        <v>165215.22347921022</v>
      </c>
      <c r="AE71" s="41">
        <f t="shared" si="46"/>
        <v>153272.26489547154</v>
      </c>
      <c r="AF71" s="41">
        <f t="shared" si="46"/>
        <v>161854.79207618302</v>
      </c>
      <c r="AG71" s="41">
        <f t="shared" si="46"/>
        <v>176532.52317165292</v>
      </c>
      <c r="AH71" s="41">
        <f t="shared" si="46"/>
        <v>170914.10271022186</v>
      </c>
      <c r="AI71" s="41">
        <f t="shared" si="46"/>
        <v>157458.19609093579</v>
      </c>
      <c r="AJ71" s="41">
        <f t="shared" si="46"/>
        <v>173797.22042238357</v>
      </c>
      <c r="AK71" s="41">
        <f t="shared" si="46"/>
        <v>165215.22347921022</v>
      </c>
    </row>
    <row r="72" spans="1:37" ht="24" customHeight="1">
      <c r="A72" s="32" t="s">
        <v>137</v>
      </c>
      <c r="B72" s="445" t="s">
        <v>137</v>
      </c>
      <c r="C72" s="33" t="str">
        <f t="shared" si="40"/>
        <v>Direct Selling and Delivery Expenses</v>
      </c>
      <c r="D72" s="34"/>
      <c r="E72" s="34"/>
      <c r="F72" s="35"/>
      <c r="G72" s="43">
        <f t="shared" ref="G72:AK72" si="47">IFERROR(G12*1000/G$36,0)</f>
        <v>-1811.9634161867305</v>
      </c>
      <c r="H72" s="44">
        <f t="shared" si="47"/>
        <v>-2216.0065746652385</v>
      </c>
      <c r="I72" s="44">
        <f t="shared" si="47"/>
        <v>-2124.1770100024146</v>
      </c>
      <c r="J72" s="44">
        <f t="shared" si="47"/>
        <v>-2141.276084952146</v>
      </c>
      <c r="K72" s="44">
        <f t="shared" si="47"/>
        <v>-3071.796648959456</v>
      </c>
      <c r="L72" s="44">
        <f t="shared" si="47"/>
        <v>-3546.9375416118769</v>
      </c>
      <c r="M72" s="44">
        <f t="shared" si="47"/>
        <v>-3748.3217029610423</v>
      </c>
      <c r="N72" s="44">
        <f t="shared" si="47"/>
        <v>-2515.3533523310666</v>
      </c>
      <c r="O72" s="44">
        <f t="shared" si="47"/>
        <v>-2441.1964419347864</v>
      </c>
      <c r="P72" s="44">
        <f t="shared" si="47"/>
        <v>-2450.3939958281348</v>
      </c>
      <c r="Q72" s="44">
        <f t="shared" si="47"/>
        <v>-3329.6977677862546</v>
      </c>
      <c r="R72" s="44">
        <f t="shared" si="47"/>
        <v>-2943.0395336816537</v>
      </c>
      <c r="S72" s="45">
        <f t="shared" si="47"/>
        <v>-1811.9634161867305</v>
      </c>
      <c r="T72" s="46">
        <f t="shared" si="47"/>
        <v>-2021.0174211847504</v>
      </c>
      <c r="U72" s="46">
        <f t="shared" si="47"/>
        <v>-2055.978923467268</v>
      </c>
      <c r="V72" s="46">
        <f t="shared" si="47"/>
        <v>-2074.7061734414615</v>
      </c>
      <c r="W72" s="46">
        <f t="shared" si="47"/>
        <v>-2273.8986131297497</v>
      </c>
      <c r="X72" s="46">
        <f t="shared" si="47"/>
        <v>-2502.7299968188531</v>
      </c>
      <c r="Y72" s="46">
        <f t="shared" si="47"/>
        <v>-2674.2334689680679</v>
      </c>
      <c r="Z72" s="46">
        <f t="shared" si="47"/>
        <v>-2655.2751340027835</v>
      </c>
      <c r="AA72" s="46">
        <f t="shared" si="47"/>
        <v>-2633.773236129226</v>
      </c>
      <c r="AB72" s="46">
        <f t="shared" si="47"/>
        <v>-2616.7869245203219</v>
      </c>
      <c r="AC72" s="46">
        <f t="shared" si="47"/>
        <v>-2680.0443919538475</v>
      </c>
      <c r="AD72" s="47">
        <f t="shared" si="47"/>
        <v>-2698.4892065728463</v>
      </c>
      <c r="AE72" s="48">
        <f t="shared" si="47"/>
        <v>-2055.978923467268</v>
      </c>
      <c r="AF72" s="48">
        <f t="shared" si="47"/>
        <v>-2971.9646506590366</v>
      </c>
      <c r="AG72" s="48">
        <f t="shared" si="47"/>
        <v>-2916.2999470510722</v>
      </c>
      <c r="AH72" s="48">
        <f t="shared" si="47"/>
        <v>-2913.7687658892464</v>
      </c>
      <c r="AI72" s="48">
        <f t="shared" si="47"/>
        <v>-2502.7299968188531</v>
      </c>
      <c r="AJ72" s="48">
        <f t="shared" si="47"/>
        <v>-2915.0676528790059</v>
      </c>
      <c r="AK72" s="48">
        <f t="shared" si="47"/>
        <v>-2698.4892065728459</v>
      </c>
    </row>
    <row r="73" spans="1:37" ht="24" customHeight="1">
      <c r="A73" s="32" t="s">
        <v>138</v>
      </c>
      <c r="B73" s="445" t="s">
        <v>138</v>
      </c>
      <c r="C73" s="49" t="str">
        <f t="shared" si="40"/>
        <v>Net Revenue from Sales</v>
      </c>
      <c r="D73" s="34"/>
      <c r="E73" s="34"/>
      <c r="F73" s="35"/>
      <c r="G73" s="36">
        <f t="shared" ref="G73:AK73" si="48">IFERROR(G13*1000/G$36,0)</f>
        <v>154834.38730246786</v>
      </c>
      <c r="H73" s="37">
        <f t="shared" si="48"/>
        <v>143074.45035439992</v>
      </c>
      <c r="I73" s="37">
        <f t="shared" si="48"/>
        <v>156027.69306323986</v>
      </c>
      <c r="J73" s="37">
        <f t="shared" si="48"/>
        <v>150841.46547557748</v>
      </c>
      <c r="K73" s="37">
        <f t="shared" si="48"/>
        <v>163619.85797200433</v>
      </c>
      <c r="L73" s="37">
        <f t="shared" si="48"/>
        <v>161011.4308761963</v>
      </c>
      <c r="M73" s="37">
        <f t="shared" si="48"/>
        <v>170983.57492998373</v>
      </c>
      <c r="N73" s="37">
        <f t="shared" si="48"/>
        <v>173139.46026003544</v>
      </c>
      <c r="O73" s="37">
        <f t="shared" si="48"/>
        <v>176984.86611779893</v>
      </c>
      <c r="P73" s="37">
        <f t="shared" si="48"/>
        <v>172949.93407814071</v>
      </c>
      <c r="Q73" s="37">
        <f t="shared" si="48"/>
        <v>166433.46940018219</v>
      </c>
      <c r="R73" s="37">
        <f t="shared" si="48"/>
        <v>164304.30085949649</v>
      </c>
      <c r="S73" s="38">
        <f t="shared" si="48"/>
        <v>154834.38730246786</v>
      </c>
      <c r="T73" s="39">
        <f t="shared" si="48"/>
        <v>148749.73553710806</v>
      </c>
      <c r="U73" s="39">
        <f t="shared" si="48"/>
        <v>151216.28597200429</v>
      </c>
      <c r="V73" s="39">
        <f t="shared" si="48"/>
        <v>151133.992997539</v>
      </c>
      <c r="W73" s="39">
        <f t="shared" si="48"/>
        <v>153628.34026787095</v>
      </c>
      <c r="X73" s="39">
        <f t="shared" si="48"/>
        <v>154955.46609411691</v>
      </c>
      <c r="Y73" s="39">
        <f t="shared" si="48"/>
        <v>157162.35002227858</v>
      </c>
      <c r="Z73" s="39">
        <f t="shared" si="48"/>
        <v>159068.81518655535</v>
      </c>
      <c r="AA73" s="39">
        <f t="shared" si="48"/>
        <v>160868.28945323624</v>
      </c>
      <c r="AB73" s="39">
        <f t="shared" si="48"/>
        <v>161987.40511763594</v>
      </c>
      <c r="AC73" s="39">
        <f t="shared" si="48"/>
        <v>162381.90994136973</v>
      </c>
      <c r="AD73" s="40">
        <f t="shared" si="48"/>
        <v>162516.73427263738</v>
      </c>
      <c r="AE73" s="41">
        <f t="shared" si="48"/>
        <v>151216.28597200429</v>
      </c>
      <c r="AF73" s="41">
        <f t="shared" si="48"/>
        <v>158882.82742552398</v>
      </c>
      <c r="AG73" s="41">
        <f t="shared" si="48"/>
        <v>173616.22322460182</v>
      </c>
      <c r="AH73" s="41">
        <f t="shared" si="48"/>
        <v>168000.33394433258</v>
      </c>
      <c r="AI73" s="41">
        <f t="shared" si="48"/>
        <v>154955.46609411691</v>
      </c>
      <c r="AJ73" s="41">
        <f t="shared" si="48"/>
        <v>170882.15276950455</v>
      </c>
      <c r="AK73" s="41">
        <f t="shared" si="48"/>
        <v>162516.73427263735</v>
      </c>
    </row>
    <row r="74" spans="1:37" ht="24" customHeight="1">
      <c r="A74" s="32" t="s">
        <v>139</v>
      </c>
      <c r="B74" s="445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43">
        <f t="shared" ref="G74:AK74" si="49">IFERROR(G14*1000/G$36,0)</f>
        <v>-115809.75547797528</v>
      </c>
      <c r="H74" s="44">
        <f t="shared" si="49"/>
        <v>-107827.21896615694</v>
      </c>
      <c r="I74" s="44">
        <f t="shared" si="49"/>
        <v>-112772.98777367971</v>
      </c>
      <c r="J74" s="44">
        <f t="shared" si="49"/>
        <v>-111865.83091166908</v>
      </c>
      <c r="K74" s="44">
        <f t="shared" si="49"/>
        <v>-120080.21940666184</v>
      </c>
      <c r="L74" s="44">
        <f t="shared" si="49"/>
        <v>-112303.41666890214</v>
      </c>
      <c r="M74" s="44">
        <f t="shared" si="49"/>
        <v>-117397.92970278267</v>
      </c>
      <c r="N74" s="44">
        <f t="shared" si="49"/>
        <v>-120747.46013791008</v>
      </c>
      <c r="O74" s="44">
        <f t="shared" si="49"/>
        <v>-126054.21326806241</v>
      </c>
      <c r="P74" s="44">
        <f t="shared" si="49"/>
        <v>-120145.37064501198</v>
      </c>
      <c r="Q74" s="44">
        <f t="shared" si="49"/>
        <v>-115778.71406425256</v>
      </c>
      <c r="R74" s="44">
        <f t="shared" si="49"/>
        <v>-113595.35184289691</v>
      </c>
      <c r="S74" s="45">
        <f t="shared" si="49"/>
        <v>-115809.75547797528</v>
      </c>
      <c r="T74" s="46">
        <f t="shared" si="49"/>
        <v>-111679.55009565271</v>
      </c>
      <c r="U74" s="46">
        <f t="shared" si="49"/>
        <v>-112050.12373126211</v>
      </c>
      <c r="V74" s="46">
        <f t="shared" si="49"/>
        <v>-112009.66168491864</v>
      </c>
      <c r="W74" s="46">
        <f t="shared" si="49"/>
        <v>-113621.94675002671</v>
      </c>
      <c r="X74" s="46">
        <f t="shared" si="49"/>
        <v>-113384.93823744402</v>
      </c>
      <c r="Y74" s="46">
        <f t="shared" si="49"/>
        <v>-113937.4804281289</v>
      </c>
      <c r="Z74" s="46">
        <f t="shared" si="49"/>
        <v>-114750.07975885442</v>
      </c>
      <c r="AA74" s="46">
        <f t="shared" si="49"/>
        <v>-115885.45816534644</v>
      </c>
      <c r="AB74" s="46">
        <f t="shared" si="49"/>
        <v>-116280.05136295946</v>
      </c>
      <c r="AC74" s="46">
        <f t="shared" si="49"/>
        <v>-116235.56707976232</v>
      </c>
      <c r="AD74" s="47">
        <f t="shared" si="49"/>
        <v>-116050.39909423109</v>
      </c>
      <c r="AE74" s="48">
        <f t="shared" si="49"/>
        <v>-112050.12373126211</v>
      </c>
      <c r="AF74" s="48">
        <f t="shared" si="49"/>
        <v>-114786.92977167855</v>
      </c>
      <c r="AG74" s="48">
        <f t="shared" si="49"/>
        <v>-121276.53117714498</v>
      </c>
      <c r="AH74" s="48">
        <f t="shared" si="49"/>
        <v>-116599.07989496877</v>
      </c>
      <c r="AI74" s="48">
        <f t="shared" si="49"/>
        <v>-113384.93823744402</v>
      </c>
      <c r="AJ74" s="48">
        <f t="shared" si="49"/>
        <v>-118999.33504354497</v>
      </c>
      <c r="AK74" s="48">
        <f t="shared" si="49"/>
        <v>-116050.39909423108</v>
      </c>
    </row>
    <row r="75" spans="1:37" ht="24" customHeight="1">
      <c r="A75" s="32" t="s">
        <v>140</v>
      </c>
      <c r="B75" s="445" t="s">
        <v>140</v>
      </c>
      <c r="C75" s="49" t="str">
        <f t="shared" si="40"/>
        <v>Contribution at Standard Variable Cost</v>
      </c>
      <c r="D75" s="34"/>
      <c r="E75" s="34"/>
      <c r="F75" s="35"/>
      <c r="G75" s="36">
        <f t="shared" ref="G75:AK75" si="50">IFERROR(G15*1000/G$36,0)</f>
        <v>39024.631824492557</v>
      </c>
      <c r="H75" s="37">
        <f t="shared" si="50"/>
        <v>35247.231388242966</v>
      </c>
      <c r="I75" s="37">
        <f t="shared" si="50"/>
        <v>43254.705289560145</v>
      </c>
      <c r="J75" s="37">
        <f t="shared" si="50"/>
        <v>38975.634563908403</v>
      </c>
      <c r="K75" s="37">
        <f t="shared" si="50"/>
        <v>43539.638565342524</v>
      </c>
      <c r="L75" s="37">
        <f t="shared" si="50"/>
        <v>48708.014207294167</v>
      </c>
      <c r="M75" s="37">
        <f t="shared" si="50"/>
        <v>53585.645227201057</v>
      </c>
      <c r="N75" s="37">
        <f t="shared" si="50"/>
        <v>52392.000122125391</v>
      </c>
      <c r="O75" s="37">
        <f t="shared" si="50"/>
        <v>50930.652849736558</v>
      </c>
      <c r="P75" s="37">
        <f t="shared" si="50"/>
        <v>52804.5634331287</v>
      </c>
      <c r="Q75" s="37">
        <f t="shared" si="50"/>
        <v>50654.755335929643</v>
      </c>
      <c r="R75" s="37">
        <f t="shared" si="50"/>
        <v>50708.949016599589</v>
      </c>
      <c r="S75" s="38">
        <f t="shared" si="50"/>
        <v>39024.631824492557</v>
      </c>
      <c r="T75" s="39">
        <f t="shared" si="50"/>
        <v>37070.18544145536</v>
      </c>
      <c r="U75" s="39">
        <f t="shared" si="50"/>
        <v>39166.162240742153</v>
      </c>
      <c r="V75" s="39">
        <f t="shared" si="50"/>
        <v>39124.331312620357</v>
      </c>
      <c r="W75" s="39">
        <f t="shared" si="50"/>
        <v>40006.393517844226</v>
      </c>
      <c r="X75" s="39">
        <f t="shared" si="50"/>
        <v>41570.527856672918</v>
      </c>
      <c r="Y75" s="39">
        <f t="shared" si="50"/>
        <v>43224.869594149684</v>
      </c>
      <c r="Z75" s="39">
        <f t="shared" si="50"/>
        <v>44318.735427700922</v>
      </c>
      <c r="AA75" s="39">
        <f t="shared" si="50"/>
        <v>44982.831287889807</v>
      </c>
      <c r="AB75" s="39">
        <f t="shared" si="50"/>
        <v>45707.353754676471</v>
      </c>
      <c r="AC75" s="39">
        <f t="shared" si="50"/>
        <v>46146.342861607409</v>
      </c>
      <c r="AD75" s="40">
        <f t="shared" si="50"/>
        <v>46466.335178406283</v>
      </c>
      <c r="AE75" s="41">
        <f t="shared" si="50"/>
        <v>39166.162240742153</v>
      </c>
      <c r="AF75" s="41">
        <f t="shared" si="50"/>
        <v>44095.897653845437</v>
      </c>
      <c r="AG75" s="41">
        <f t="shared" si="50"/>
        <v>52339.692047456854</v>
      </c>
      <c r="AH75" s="41">
        <f t="shared" si="50"/>
        <v>51401.25404936383</v>
      </c>
      <c r="AI75" s="41">
        <f t="shared" si="50"/>
        <v>41570.527856672918</v>
      </c>
      <c r="AJ75" s="41">
        <f t="shared" si="50"/>
        <v>51882.817725959605</v>
      </c>
      <c r="AK75" s="41">
        <f t="shared" si="50"/>
        <v>46466.335178406276</v>
      </c>
    </row>
    <row r="76" spans="1:37" ht="24" customHeight="1">
      <c r="A76" s="32" t="s">
        <v>141</v>
      </c>
      <c r="B76" s="445" t="s">
        <v>141</v>
      </c>
      <c r="C76" s="33" t="str">
        <f t="shared" si="40"/>
        <v>Standard Cost Variance</v>
      </c>
      <c r="D76" s="34"/>
      <c r="E76" s="34"/>
      <c r="F76" s="35"/>
      <c r="G76" s="36">
        <f t="shared" ref="G76:AK76" si="51">IFERROR(G16*1000/G$36,0)</f>
        <v>0</v>
      </c>
      <c r="H76" s="37">
        <f t="shared" si="51"/>
        <v>0</v>
      </c>
      <c r="I76" s="37">
        <f t="shared" si="51"/>
        <v>0</v>
      </c>
      <c r="J76" s="37">
        <f t="shared" si="51"/>
        <v>0</v>
      </c>
      <c r="K76" s="37">
        <f t="shared" si="51"/>
        <v>0</v>
      </c>
      <c r="L76" s="37">
        <f t="shared" si="51"/>
        <v>0</v>
      </c>
      <c r="M76" s="37">
        <f t="shared" si="51"/>
        <v>0</v>
      </c>
      <c r="N76" s="37">
        <f t="shared" si="51"/>
        <v>0</v>
      </c>
      <c r="O76" s="37">
        <f t="shared" si="51"/>
        <v>0</v>
      </c>
      <c r="P76" s="37">
        <f t="shared" si="51"/>
        <v>0</v>
      </c>
      <c r="Q76" s="37">
        <f t="shared" si="51"/>
        <v>0</v>
      </c>
      <c r="R76" s="37">
        <f t="shared" si="51"/>
        <v>0</v>
      </c>
      <c r="S76" s="38">
        <f t="shared" si="51"/>
        <v>0</v>
      </c>
      <c r="T76" s="39">
        <f t="shared" si="51"/>
        <v>0</v>
      </c>
      <c r="U76" s="39">
        <f t="shared" si="51"/>
        <v>0</v>
      </c>
      <c r="V76" s="39">
        <f t="shared" si="51"/>
        <v>0</v>
      </c>
      <c r="W76" s="39">
        <f t="shared" si="51"/>
        <v>0</v>
      </c>
      <c r="X76" s="39">
        <f t="shared" si="51"/>
        <v>0</v>
      </c>
      <c r="Y76" s="39">
        <f t="shared" si="51"/>
        <v>0</v>
      </c>
      <c r="Z76" s="39">
        <f t="shared" si="51"/>
        <v>0</v>
      </c>
      <c r="AA76" s="39">
        <f t="shared" si="51"/>
        <v>0</v>
      </c>
      <c r="AB76" s="39">
        <f t="shared" si="51"/>
        <v>0</v>
      </c>
      <c r="AC76" s="39">
        <f t="shared" si="51"/>
        <v>0</v>
      </c>
      <c r="AD76" s="40">
        <f t="shared" si="51"/>
        <v>0</v>
      </c>
      <c r="AE76" s="41">
        <f t="shared" si="51"/>
        <v>0</v>
      </c>
      <c r="AF76" s="41">
        <f t="shared" si="51"/>
        <v>0</v>
      </c>
      <c r="AG76" s="41">
        <f t="shared" si="51"/>
        <v>0</v>
      </c>
      <c r="AH76" s="41">
        <f t="shared" si="51"/>
        <v>0</v>
      </c>
      <c r="AI76" s="41">
        <f t="shared" si="51"/>
        <v>0</v>
      </c>
      <c r="AJ76" s="41">
        <f t="shared" si="51"/>
        <v>0</v>
      </c>
      <c r="AK76" s="41">
        <f t="shared" si="51"/>
        <v>0</v>
      </c>
    </row>
    <row r="77" spans="1:37" ht="24" customHeight="1">
      <c r="A77" s="32" t="s">
        <v>142</v>
      </c>
      <c r="B77" s="445" t="s">
        <v>142</v>
      </c>
      <c r="C77" s="33" t="str">
        <f t="shared" si="40"/>
        <v>Actual Cost Variance</v>
      </c>
      <c r="D77" s="34"/>
      <c r="E77" s="34"/>
      <c r="F77" s="35"/>
      <c r="G77" s="43">
        <f t="shared" ref="G77:AK77" si="52">IFERROR(G17*1000/G$36,0)</f>
        <v>0</v>
      </c>
      <c r="H77" s="44">
        <f t="shared" si="52"/>
        <v>0</v>
      </c>
      <c r="I77" s="44">
        <f t="shared" si="52"/>
        <v>0</v>
      </c>
      <c r="J77" s="44">
        <f t="shared" si="52"/>
        <v>0</v>
      </c>
      <c r="K77" s="44">
        <f t="shared" si="52"/>
        <v>0</v>
      </c>
      <c r="L77" s="44">
        <f t="shared" si="52"/>
        <v>0</v>
      </c>
      <c r="M77" s="44">
        <f t="shared" si="52"/>
        <v>0</v>
      </c>
      <c r="N77" s="44">
        <f t="shared" si="52"/>
        <v>0</v>
      </c>
      <c r="O77" s="44">
        <f t="shared" si="52"/>
        <v>0</v>
      </c>
      <c r="P77" s="44">
        <f t="shared" si="52"/>
        <v>0</v>
      </c>
      <c r="Q77" s="44">
        <f t="shared" si="52"/>
        <v>0</v>
      </c>
      <c r="R77" s="44">
        <f t="shared" si="52"/>
        <v>0</v>
      </c>
      <c r="S77" s="45">
        <f t="shared" si="52"/>
        <v>0</v>
      </c>
      <c r="T77" s="46">
        <f t="shared" si="52"/>
        <v>0</v>
      </c>
      <c r="U77" s="46">
        <f t="shared" si="52"/>
        <v>0</v>
      </c>
      <c r="V77" s="46">
        <f t="shared" si="52"/>
        <v>0</v>
      </c>
      <c r="W77" s="46">
        <f t="shared" si="52"/>
        <v>0</v>
      </c>
      <c r="X77" s="46">
        <f t="shared" si="52"/>
        <v>0</v>
      </c>
      <c r="Y77" s="46">
        <f t="shared" si="52"/>
        <v>0</v>
      </c>
      <c r="Z77" s="46">
        <f t="shared" si="52"/>
        <v>0</v>
      </c>
      <c r="AA77" s="46">
        <f t="shared" si="52"/>
        <v>0</v>
      </c>
      <c r="AB77" s="46">
        <f t="shared" si="52"/>
        <v>0</v>
      </c>
      <c r="AC77" s="46">
        <f t="shared" si="52"/>
        <v>0</v>
      </c>
      <c r="AD77" s="47">
        <f t="shared" si="52"/>
        <v>0</v>
      </c>
      <c r="AE77" s="48">
        <f t="shared" si="52"/>
        <v>0</v>
      </c>
      <c r="AF77" s="48">
        <f t="shared" si="52"/>
        <v>0</v>
      </c>
      <c r="AG77" s="48">
        <f t="shared" si="52"/>
        <v>0</v>
      </c>
      <c r="AH77" s="48">
        <f t="shared" si="52"/>
        <v>0</v>
      </c>
      <c r="AI77" s="48">
        <f t="shared" si="52"/>
        <v>0</v>
      </c>
      <c r="AJ77" s="48">
        <f t="shared" si="52"/>
        <v>0</v>
      </c>
      <c r="AK77" s="48">
        <f t="shared" si="52"/>
        <v>0</v>
      </c>
    </row>
    <row r="78" spans="1:37" ht="24" customHeight="1">
      <c r="A78" s="32" t="s">
        <v>143</v>
      </c>
      <c r="B78" s="445" t="s">
        <v>143</v>
      </c>
      <c r="C78" s="49" t="str">
        <f t="shared" si="40"/>
        <v>Net Contribution</v>
      </c>
      <c r="D78" s="34"/>
      <c r="E78" s="34"/>
      <c r="F78" s="35"/>
      <c r="G78" s="50">
        <f t="shared" ref="G78:AK78" si="53">IFERROR(G18*1000/G$36,0)</f>
        <v>39024.631824492557</v>
      </c>
      <c r="H78" s="51">
        <f t="shared" si="53"/>
        <v>35247.231388242966</v>
      </c>
      <c r="I78" s="51">
        <f t="shared" si="53"/>
        <v>43254.705289560145</v>
      </c>
      <c r="J78" s="51">
        <f t="shared" si="53"/>
        <v>38975.634563908403</v>
      </c>
      <c r="K78" s="51">
        <f t="shared" si="53"/>
        <v>43539.638565342524</v>
      </c>
      <c r="L78" s="51">
        <f t="shared" si="53"/>
        <v>48708.014207294167</v>
      </c>
      <c r="M78" s="51">
        <f t="shared" si="53"/>
        <v>53585.645227201057</v>
      </c>
      <c r="N78" s="51">
        <f t="shared" si="53"/>
        <v>52392.000122125391</v>
      </c>
      <c r="O78" s="51">
        <f t="shared" si="53"/>
        <v>50930.652849736558</v>
      </c>
      <c r="P78" s="51">
        <f t="shared" si="53"/>
        <v>52804.5634331287</v>
      </c>
      <c r="Q78" s="51">
        <f t="shared" si="53"/>
        <v>50654.755335929643</v>
      </c>
      <c r="R78" s="51">
        <f t="shared" si="53"/>
        <v>50708.949016599589</v>
      </c>
      <c r="S78" s="38">
        <f t="shared" si="53"/>
        <v>39024.631824492557</v>
      </c>
      <c r="T78" s="39">
        <f t="shared" si="53"/>
        <v>37070.18544145536</v>
      </c>
      <c r="U78" s="39">
        <f t="shared" si="53"/>
        <v>39166.162240742153</v>
      </c>
      <c r="V78" s="39">
        <f t="shared" si="53"/>
        <v>39124.331312620357</v>
      </c>
      <c r="W78" s="39">
        <f t="shared" si="53"/>
        <v>40006.393517844226</v>
      </c>
      <c r="X78" s="39">
        <f t="shared" si="53"/>
        <v>41570.527856672918</v>
      </c>
      <c r="Y78" s="39">
        <f t="shared" si="53"/>
        <v>43224.869594149684</v>
      </c>
      <c r="Z78" s="39">
        <f t="shared" si="53"/>
        <v>44318.735427700922</v>
      </c>
      <c r="AA78" s="39">
        <f t="shared" si="53"/>
        <v>44982.831287889807</v>
      </c>
      <c r="AB78" s="39">
        <f t="shared" si="53"/>
        <v>45707.353754676471</v>
      </c>
      <c r="AC78" s="39">
        <f t="shared" si="53"/>
        <v>46146.342861607409</v>
      </c>
      <c r="AD78" s="40">
        <f t="shared" si="53"/>
        <v>46466.335178406283</v>
      </c>
      <c r="AE78" s="41">
        <f t="shared" si="53"/>
        <v>39166.162240742153</v>
      </c>
      <c r="AF78" s="41">
        <f t="shared" si="53"/>
        <v>44095.897653845437</v>
      </c>
      <c r="AG78" s="41">
        <f t="shared" si="53"/>
        <v>52339.692047456854</v>
      </c>
      <c r="AH78" s="41">
        <f t="shared" si="53"/>
        <v>51401.25404936383</v>
      </c>
      <c r="AI78" s="41">
        <f t="shared" si="53"/>
        <v>41570.527856672918</v>
      </c>
      <c r="AJ78" s="41">
        <f t="shared" si="53"/>
        <v>51882.817725959605</v>
      </c>
      <c r="AK78" s="41">
        <f t="shared" si="53"/>
        <v>46466.335178406276</v>
      </c>
    </row>
    <row r="79" spans="1:37" ht="24" customHeight="1">
      <c r="A79" s="32" t="s">
        <v>144</v>
      </c>
      <c r="B79" s="445" t="s">
        <v>144</v>
      </c>
      <c r="C79" s="33" t="str">
        <f t="shared" si="40"/>
        <v>Depreciation and Amortization</v>
      </c>
      <c r="D79" s="34"/>
      <c r="E79" s="34"/>
      <c r="F79" s="35"/>
      <c r="G79" s="36">
        <f t="shared" ref="G79:AK79" si="54">IFERROR(G19*1000/G$36,0)</f>
        <v>-9962.1874213902975</v>
      </c>
      <c r="H79" s="37">
        <f t="shared" si="54"/>
        <v>-9612.510781044768</v>
      </c>
      <c r="I79" s="37">
        <f t="shared" si="54"/>
        <v>-10552.68503000051</v>
      </c>
      <c r="J79" s="37">
        <f t="shared" si="54"/>
        <v>-10636.981125171429</v>
      </c>
      <c r="K79" s="37">
        <f t="shared" si="54"/>
        <v>-9868.9965026911141</v>
      </c>
      <c r="L79" s="37">
        <f t="shared" si="54"/>
        <v>-8918.0514225694806</v>
      </c>
      <c r="M79" s="37">
        <f t="shared" si="54"/>
        <v>-9993.8115223824643</v>
      </c>
      <c r="N79" s="37">
        <f t="shared" si="54"/>
        <v>-10183.182159039341</v>
      </c>
      <c r="O79" s="37">
        <f t="shared" si="54"/>
        <v>-10751.115078848001</v>
      </c>
      <c r="P79" s="37">
        <f t="shared" si="54"/>
        <v>-10475.581390107503</v>
      </c>
      <c r="Q79" s="37">
        <f t="shared" si="54"/>
        <v>-9988.5273327597388</v>
      </c>
      <c r="R79" s="37">
        <f t="shared" si="54"/>
        <v>-12054.601455815597</v>
      </c>
      <c r="S79" s="38">
        <f t="shared" si="54"/>
        <v>-9962.1874213902975</v>
      </c>
      <c r="T79" s="39">
        <f t="shared" si="54"/>
        <v>-9781.2629320516826</v>
      </c>
      <c r="U79" s="39">
        <f t="shared" si="54"/>
        <v>-10042.703247463294</v>
      </c>
      <c r="V79" s="39">
        <f t="shared" si="54"/>
        <v>-10173.178754223813</v>
      </c>
      <c r="W79" s="39">
        <f t="shared" si="54"/>
        <v>-10112.411144583175</v>
      </c>
      <c r="X79" s="39">
        <f t="shared" si="54"/>
        <v>-9897.7225111909538</v>
      </c>
      <c r="Y79" s="39">
        <f t="shared" si="54"/>
        <v>-9910.9528490082848</v>
      </c>
      <c r="Z79" s="39">
        <f t="shared" si="54"/>
        <v>-9943.4365515393474</v>
      </c>
      <c r="AA79" s="39">
        <f t="shared" si="54"/>
        <v>-10024.559156694935</v>
      </c>
      <c r="AB79" s="39">
        <f t="shared" si="54"/>
        <v>-10066.337081975411</v>
      </c>
      <c r="AC79" s="39">
        <f t="shared" si="54"/>
        <v>-10059.432925973977</v>
      </c>
      <c r="AD79" s="40">
        <f t="shared" si="54"/>
        <v>-10199.361418283073</v>
      </c>
      <c r="AE79" s="41">
        <f t="shared" si="54"/>
        <v>-10042.703247463294</v>
      </c>
      <c r="AF79" s="41">
        <f t="shared" si="54"/>
        <v>-9745.4453491286968</v>
      </c>
      <c r="AG79" s="41">
        <f t="shared" si="54"/>
        <v>-10298.016532040536</v>
      </c>
      <c r="AH79" s="41">
        <f t="shared" si="54"/>
        <v>-10780.846229284833</v>
      </c>
      <c r="AI79" s="41">
        <f t="shared" si="54"/>
        <v>-9897.7225111909538</v>
      </c>
      <c r="AJ79" s="41">
        <f t="shared" si="54"/>
        <v>-10533.080000032536</v>
      </c>
      <c r="AK79" s="41">
        <f t="shared" si="54"/>
        <v>-10199.361418283072</v>
      </c>
    </row>
    <row r="80" spans="1:37" ht="24" customHeight="1">
      <c r="A80" s="32" t="s">
        <v>145</v>
      </c>
      <c r="B80" s="445" t="s">
        <v>145</v>
      </c>
      <c r="C80" s="33" t="str">
        <f t="shared" si="40"/>
        <v>Factory Overhead Expenses</v>
      </c>
      <c r="D80" s="34"/>
      <c r="E80" s="34"/>
      <c r="F80" s="35"/>
      <c r="G80" s="36">
        <f t="shared" ref="G80:AK80" si="55">IFERROR(G20*1000/G$36,0)</f>
        <v>-20053.048514320621</v>
      </c>
      <c r="H80" s="37">
        <f t="shared" si="55"/>
        <v>-18468.672138995455</v>
      </c>
      <c r="I80" s="37">
        <f t="shared" si="55"/>
        <v>-18889.726594459484</v>
      </c>
      <c r="J80" s="37">
        <f t="shared" si="55"/>
        <v>-22770.659151931268</v>
      </c>
      <c r="K80" s="37">
        <f t="shared" si="55"/>
        <v>-21020.431158912837</v>
      </c>
      <c r="L80" s="37">
        <f t="shared" si="55"/>
        <v>-19666.439689042181</v>
      </c>
      <c r="M80" s="37">
        <f t="shared" si="55"/>
        <v>-21918.069188413399</v>
      </c>
      <c r="N80" s="37">
        <f t="shared" si="55"/>
        <v>-22510.610199972962</v>
      </c>
      <c r="O80" s="37">
        <f t="shared" si="55"/>
        <v>-21967.575295213668</v>
      </c>
      <c r="P80" s="37">
        <f t="shared" si="55"/>
        <v>-21891.810192232158</v>
      </c>
      <c r="Q80" s="37">
        <f t="shared" si="55"/>
        <v>-20713.174707106533</v>
      </c>
      <c r="R80" s="37">
        <f t="shared" si="55"/>
        <v>-25161.439053968126</v>
      </c>
      <c r="S80" s="38">
        <f t="shared" si="55"/>
        <v>-20053.048514320621</v>
      </c>
      <c r="T80" s="39">
        <f t="shared" si="55"/>
        <v>-19233.284041799325</v>
      </c>
      <c r="U80" s="39">
        <f t="shared" si="55"/>
        <v>-19116.850032930037</v>
      </c>
      <c r="V80" s="39">
        <f t="shared" si="55"/>
        <v>-19919.05488404521</v>
      </c>
      <c r="W80" s="39">
        <f t="shared" si="55"/>
        <v>-20139.080882279432</v>
      </c>
      <c r="X80" s="39">
        <f t="shared" si="55"/>
        <v>-20054.12264901794</v>
      </c>
      <c r="Y80" s="39">
        <f t="shared" si="55"/>
        <v>-20310.766380531626</v>
      </c>
      <c r="Z80" s="39">
        <f t="shared" si="55"/>
        <v>-20573.26226033744</v>
      </c>
      <c r="AA80" s="39">
        <f t="shared" si="55"/>
        <v>-20713.305980663223</v>
      </c>
      <c r="AB80" s="39">
        <f t="shared" si="55"/>
        <v>-20822.47013543476</v>
      </c>
      <c r="AC80" s="39">
        <f t="shared" si="55"/>
        <v>-20812.77221589347</v>
      </c>
      <c r="AD80" s="40">
        <f t="shared" si="55"/>
        <v>-21117.760183127826</v>
      </c>
      <c r="AE80" s="41">
        <f t="shared" si="55"/>
        <v>-19116.850032930037</v>
      </c>
      <c r="AF80" s="41">
        <f t="shared" si="55"/>
        <v>-21038.565256540842</v>
      </c>
      <c r="AG80" s="41">
        <f t="shared" si="55"/>
        <v>-22134.492602455652</v>
      </c>
      <c r="AH80" s="41">
        <f t="shared" si="55"/>
        <v>-22463.188859749462</v>
      </c>
      <c r="AI80" s="41">
        <f t="shared" si="55"/>
        <v>-20054.12264901794</v>
      </c>
      <c r="AJ80" s="41">
        <f t="shared" si="55"/>
        <v>-22294.516897971138</v>
      </c>
      <c r="AK80" s="41">
        <f t="shared" si="55"/>
        <v>-21117.760183127826</v>
      </c>
    </row>
    <row r="81" spans="1:37" ht="24" customHeight="1">
      <c r="A81" s="32" t="s">
        <v>146</v>
      </c>
      <c r="B81" s="445" t="s">
        <v>146</v>
      </c>
      <c r="C81" s="33" t="str">
        <f t="shared" si="40"/>
        <v>Factory Overhead Adjustment</v>
      </c>
      <c r="D81" s="34"/>
      <c r="E81" s="34"/>
      <c r="F81" s="35"/>
      <c r="G81" s="43">
        <f t="shared" ref="G81:AK81" si="56">IFERROR(G21*1000/G$36,0)</f>
        <v>0</v>
      </c>
      <c r="H81" s="44">
        <f t="shared" si="56"/>
        <v>0</v>
      </c>
      <c r="I81" s="44">
        <f t="shared" si="56"/>
        <v>0</v>
      </c>
      <c r="J81" s="44">
        <f t="shared" si="56"/>
        <v>0</v>
      </c>
      <c r="K81" s="44">
        <f t="shared" si="56"/>
        <v>0</v>
      </c>
      <c r="L81" s="44">
        <f t="shared" si="56"/>
        <v>0</v>
      </c>
      <c r="M81" s="44">
        <f t="shared" si="56"/>
        <v>0</v>
      </c>
      <c r="N81" s="44">
        <f t="shared" si="56"/>
        <v>0</v>
      </c>
      <c r="O81" s="44">
        <f t="shared" si="56"/>
        <v>0</v>
      </c>
      <c r="P81" s="44">
        <f t="shared" si="56"/>
        <v>0</v>
      </c>
      <c r="Q81" s="44">
        <f t="shared" si="56"/>
        <v>0</v>
      </c>
      <c r="R81" s="44">
        <f t="shared" si="56"/>
        <v>0</v>
      </c>
      <c r="S81" s="45">
        <f t="shared" si="56"/>
        <v>0</v>
      </c>
      <c r="T81" s="46">
        <f t="shared" si="56"/>
        <v>0</v>
      </c>
      <c r="U81" s="46">
        <f t="shared" si="56"/>
        <v>0</v>
      </c>
      <c r="V81" s="46">
        <f t="shared" si="56"/>
        <v>0</v>
      </c>
      <c r="W81" s="46">
        <f t="shared" si="56"/>
        <v>0</v>
      </c>
      <c r="X81" s="46">
        <f t="shared" si="56"/>
        <v>0</v>
      </c>
      <c r="Y81" s="46">
        <f t="shared" si="56"/>
        <v>0</v>
      </c>
      <c r="Z81" s="46">
        <f t="shared" si="56"/>
        <v>0</v>
      </c>
      <c r="AA81" s="46">
        <f t="shared" si="56"/>
        <v>0</v>
      </c>
      <c r="AB81" s="46">
        <f t="shared" si="56"/>
        <v>0</v>
      </c>
      <c r="AC81" s="46">
        <f t="shared" si="56"/>
        <v>0</v>
      </c>
      <c r="AD81" s="47">
        <f t="shared" si="56"/>
        <v>0</v>
      </c>
      <c r="AE81" s="48">
        <f t="shared" si="56"/>
        <v>0</v>
      </c>
      <c r="AF81" s="48">
        <f t="shared" si="56"/>
        <v>0</v>
      </c>
      <c r="AG81" s="48">
        <f t="shared" si="56"/>
        <v>0</v>
      </c>
      <c r="AH81" s="48">
        <f t="shared" si="56"/>
        <v>0</v>
      </c>
      <c r="AI81" s="48">
        <f t="shared" si="56"/>
        <v>0</v>
      </c>
      <c r="AJ81" s="48">
        <f t="shared" si="56"/>
        <v>0</v>
      </c>
      <c r="AK81" s="48">
        <f t="shared" si="56"/>
        <v>0</v>
      </c>
    </row>
    <row r="82" spans="1:37" ht="24" customHeight="1">
      <c r="A82" s="32" t="s">
        <v>147</v>
      </c>
      <c r="B82" s="445" t="s">
        <v>147</v>
      </c>
      <c r="C82" s="49" t="str">
        <f t="shared" si="40"/>
        <v>Gross Profit (Loss)</v>
      </c>
      <c r="D82" s="34"/>
      <c r="E82" s="34"/>
      <c r="F82" s="35"/>
      <c r="G82" s="36">
        <f t="shared" ref="G82:AK82" si="57">IFERROR(G22*1000/G$36,0)</f>
        <v>9009.3958887816407</v>
      </c>
      <c r="H82" s="37">
        <f t="shared" si="57"/>
        <v>7166.0484682027372</v>
      </c>
      <c r="I82" s="37">
        <f t="shared" si="57"/>
        <v>13812.293665100155</v>
      </c>
      <c r="J82" s="37">
        <f t="shared" si="57"/>
        <v>5567.9942868057078</v>
      </c>
      <c r="K82" s="37">
        <f t="shared" si="57"/>
        <v>12650.210903738573</v>
      </c>
      <c r="L82" s="37">
        <f t="shared" si="57"/>
        <v>20123.5230956825</v>
      </c>
      <c r="M82" s="37">
        <f t="shared" si="57"/>
        <v>21673.764516405194</v>
      </c>
      <c r="N82" s="37">
        <f t="shared" si="57"/>
        <v>19698.207763113092</v>
      </c>
      <c r="O82" s="37">
        <f t="shared" si="57"/>
        <v>18211.962475674893</v>
      </c>
      <c r="P82" s="37">
        <f t="shared" si="57"/>
        <v>20437.171850789044</v>
      </c>
      <c r="Q82" s="37">
        <f t="shared" si="57"/>
        <v>19953.053296063372</v>
      </c>
      <c r="R82" s="37">
        <f t="shared" si="57"/>
        <v>13492.908506815866</v>
      </c>
      <c r="S82" s="38">
        <f t="shared" si="57"/>
        <v>9009.3958887816407</v>
      </c>
      <c r="T82" s="39">
        <f t="shared" si="57"/>
        <v>8055.6384676043554</v>
      </c>
      <c r="U82" s="39">
        <f t="shared" si="57"/>
        <v>10006.608960348824</v>
      </c>
      <c r="V82" s="39">
        <f t="shared" si="57"/>
        <v>9032.0976743513347</v>
      </c>
      <c r="W82" s="39">
        <f t="shared" si="57"/>
        <v>9754.9014909816178</v>
      </c>
      <c r="X82" s="39">
        <f t="shared" si="57"/>
        <v>11618.682696464026</v>
      </c>
      <c r="Y82" s="39">
        <f t="shared" si="57"/>
        <v>13003.150364609775</v>
      </c>
      <c r="Z82" s="39">
        <f t="shared" si="57"/>
        <v>13802.036615824132</v>
      </c>
      <c r="AA82" s="39">
        <f t="shared" si="57"/>
        <v>14244.966150531645</v>
      </c>
      <c r="AB82" s="39">
        <f t="shared" si="57"/>
        <v>14818.546537266298</v>
      </c>
      <c r="AC82" s="39">
        <f t="shared" si="57"/>
        <v>15274.137719739965</v>
      </c>
      <c r="AD82" s="40">
        <f t="shared" si="57"/>
        <v>15149.213576995386</v>
      </c>
      <c r="AE82" s="41">
        <f t="shared" si="57"/>
        <v>10006.608960348824</v>
      </c>
      <c r="AF82" s="41">
        <f t="shared" si="57"/>
        <v>13311.887048175897</v>
      </c>
      <c r="AG82" s="41">
        <f t="shared" si="57"/>
        <v>19907.18291296067</v>
      </c>
      <c r="AH82" s="41">
        <f t="shared" si="57"/>
        <v>18157.218960329537</v>
      </c>
      <c r="AI82" s="41">
        <f t="shared" si="57"/>
        <v>11618.682696464026</v>
      </c>
      <c r="AJ82" s="41">
        <f t="shared" si="57"/>
        <v>19055.220827955931</v>
      </c>
      <c r="AK82" s="41">
        <f t="shared" si="57"/>
        <v>15149.213576995384</v>
      </c>
    </row>
    <row r="83" spans="1:37" ht="24" customHeight="1">
      <c r="A83" s="32" t="s">
        <v>148</v>
      </c>
      <c r="B83" s="445" t="s">
        <v>148</v>
      </c>
      <c r="C83" s="33" t="str">
        <f t="shared" si="40"/>
        <v>Administrative Expenses - General</v>
      </c>
      <c r="D83" s="34"/>
      <c r="E83" s="34"/>
      <c r="F83" s="35"/>
      <c r="G83" s="36">
        <f t="shared" ref="G83:AK83" si="58">IFERROR(G23*1000/G$36,0)</f>
        <v>-8451.3457399341314</v>
      </c>
      <c r="H83" s="37">
        <f t="shared" si="58"/>
        <v>-8774.9767992101242</v>
      </c>
      <c r="I83" s="37">
        <f t="shared" si="58"/>
        <v>-7981.6262727563426</v>
      </c>
      <c r="J83" s="37">
        <f t="shared" si="58"/>
        <v>-9730.1474351265333</v>
      </c>
      <c r="K83" s="37">
        <f t="shared" si="58"/>
        <v>-8501.2407958347758</v>
      </c>
      <c r="L83" s="37">
        <f t="shared" si="58"/>
        <v>-7534.330086177094</v>
      </c>
      <c r="M83" s="37">
        <f t="shared" si="58"/>
        <v>-8756.1999227141096</v>
      </c>
      <c r="N83" s="37">
        <f t="shared" si="58"/>
        <v>-9131.8686049640692</v>
      </c>
      <c r="O83" s="37">
        <f t="shared" si="58"/>
        <v>-10393.467591121725</v>
      </c>
      <c r="P83" s="37">
        <f t="shared" si="58"/>
        <v>-9614.7116398403923</v>
      </c>
      <c r="Q83" s="37">
        <f t="shared" si="58"/>
        <v>-9481.0522369478131</v>
      </c>
      <c r="R83" s="37">
        <f t="shared" si="58"/>
        <v>-9737.7303034739543</v>
      </c>
      <c r="S83" s="38">
        <f t="shared" si="58"/>
        <v>-8451.3457399341314</v>
      </c>
      <c r="T83" s="39">
        <f t="shared" si="58"/>
        <v>-8618.7941118807557</v>
      </c>
      <c r="U83" s="39">
        <f t="shared" si="58"/>
        <v>-8402.8534987277835</v>
      </c>
      <c r="V83" s="39">
        <f t="shared" si="58"/>
        <v>-8694.2648998044442</v>
      </c>
      <c r="W83" s="39">
        <f t="shared" si="58"/>
        <v>-8655.703763044623</v>
      </c>
      <c r="X83" s="39">
        <f t="shared" si="58"/>
        <v>-8454.1345224118249</v>
      </c>
      <c r="Y83" s="39">
        <f t="shared" si="58"/>
        <v>-8495.7254102706011</v>
      </c>
      <c r="Z83" s="39">
        <f t="shared" si="58"/>
        <v>-8571.6330570307018</v>
      </c>
      <c r="AA83" s="39">
        <f t="shared" si="58"/>
        <v>-8754.6167053150639</v>
      </c>
      <c r="AB83" s="39">
        <f t="shared" si="58"/>
        <v>-8834.2867952723518</v>
      </c>
      <c r="AC83" s="39">
        <f t="shared" si="58"/>
        <v>-8891.6750988033909</v>
      </c>
      <c r="AD83" s="40">
        <f t="shared" si="58"/>
        <v>-8951.0120557717382</v>
      </c>
      <c r="AE83" s="41">
        <f t="shared" si="58"/>
        <v>-8402.8534987277835</v>
      </c>
      <c r="AF83" s="41">
        <f t="shared" si="58"/>
        <v>-8507.9963591980886</v>
      </c>
      <c r="AG83" s="41">
        <f t="shared" si="58"/>
        <v>-9402.4505292729591</v>
      </c>
      <c r="AH83" s="41">
        <f t="shared" si="58"/>
        <v>-9604.3269053873573</v>
      </c>
      <c r="AI83" s="41">
        <f t="shared" si="58"/>
        <v>-8454.1345224118249</v>
      </c>
      <c r="AJ83" s="41">
        <f t="shared" si="58"/>
        <v>-9500.7331356369541</v>
      </c>
      <c r="AK83" s="41">
        <f t="shared" si="58"/>
        <v>-8951.0120557717382</v>
      </c>
    </row>
    <row r="84" spans="1:37" ht="24" customHeight="1">
      <c r="A84" s="32" t="s">
        <v>149</v>
      </c>
      <c r="B84" s="445" t="s">
        <v>149</v>
      </c>
      <c r="C84" s="52" t="str">
        <f t="shared" si="40"/>
        <v>Administrative Expenses - Marketing</v>
      </c>
      <c r="D84" s="53"/>
      <c r="E84" s="53"/>
      <c r="F84" s="54"/>
      <c r="G84" s="36">
        <f t="shared" ref="G84:AK84" si="59">IFERROR(G24*1000/G$36,0)</f>
        <v>-1794.7716810234779</v>
      </c>
      <c r="H84" s="37">
        <f t="shared" si="59"/>
        <v>-1744.6725075610789</v>
      </c>
      <c r="I84" s="37">
        <f t="shared" si="59"/>
        <v>-601.53245379655743</v>
      </c>
      <c r="J84" s="37">
        <f t="shared" si="59"/>
        <v>-1881.2308060049734</v>
      </c>
      <c r="K84" s="37">
        <f t="shared" si="59"/>
        <v>-1740.4543511847719</v>
      </c>
      <c r="L84" s="37">
        <f t="shared" si="59"/>
        <v>-1864.1064321649876</v>
      </c>
      <c r="M84" s="37">
        <f t="shared" si="59"/>
        <v>-2043.7714031073133</v>
      </c>
      <c r="N84" s="37">
        <f t="shared" si="59"/>
        <v>-1890.8376593710793</v>
      </c>
      <c r="O84" s="37">
        <f t="shared" si="59"/>
        <v>-2596.0065817933951</v>
      </c>
      <c r="P84" s="37">
        <f t="shared" si="59"/>
        <v>-2560.3057265164089</v>
      </c>
      <c r="Q84" s="37">
        <f t="shared" si="59"/>
        <v>-2562.6318527380295</v>
      </c>
      <c r="R84" s="37">
        <f t="shared" si="59"/>
        <v>-2332.1279123426812</v>
      </c>
      <c r="S84" s="38">
        <f t="shared" si="59"/>
        <v>-1794.7716810234779</v>
      </c>
      <c r="T84" s="39">
        <f t="shared" si="59"/>
        <v>-1768.8501114098638</v>
      </c>
      <c r="U84" s="39">
        <f t="shared" si="59"/>
        <v>-1373.2380367707831</v>
      </c>
      <c r="V84" s="39">
        <f t="shared" si="59"/>
        <v>-1484.7693868054259</v>
      </c>
      <c r="W84" s="39">
        <f t="shared" si="59"/>
        <v>-1535.8485146246708</v>
      </c>
      <c r="X84" s="39">
        <f t="shared" si="59"/>
        <v>-1594.8535550810664</v>
      </c>
      <c r="Y84" s="39">
        <f t="shared" si="59"/>
        <v>-1656.6643147919742</v>
      </c>
      <c r="Z84" s="39">
        <f t="shared" si="59"/>
        <v>-1684.6069976175093</v>
      </c>
      <c r="AA84" s="39">
        <f t="shared" si="59"/>
        <v>-1776.1472653183632</v>
      </c>
      <c r="AB84" s="39">
        <f t="shared" si="59"/>
        <v>-1848.7834042335348</v>
      </c>
      <c r="AC84" s="39">
        <f t="shared" si="59"/>
        <v>-1912.1240665481655</v>
      </c>
      <c r="AD84" s="40">
        <f t="shared" si="59"/>
        <v>-1941.5804778873689</v>
      </c>
      <c r="AE84" s="41">
        <f t="shared" si="59"/>
        <v>-1373.2380367707831</v>
      </c>
      <c r="AF84" s="41">
        <f t="shared" si="59"/>
        <v>-1827.622287430816</v>
      </c>
      <c r="AG84" s="41">
        <f t="shared" si="59"/>
        <v>-2167.0130278995803</v>
      </c>
      <c r="AH84" s="41">
        <f t="shared" si="59"/>
        <v>-2491.8988746296127</v>
      </c>
      <c r="AI84" s="41">
        <f t="shared" si="59"/>
        <v>-1594.8535550810664</v>
      </c>
      <c r="AJ84" s="41">
        <f t="shared" si="59"/>
        <v>-2325.1822421582451</v>
      </c>
      <c r="AK84" s="41">
        <f t="shared" si="59"/>
        <v>-1941.5804778873687</v>
      </c>
    </row>
    <row r="85" spans="1:37" ht="24" customHeight="1">
      <c r="A85" s="32" t="s">
        <v>150</v>
      </c>
      <c r="B85" s="445" t="s">
        <v>150</v>
      </c>
      <c r="C85" s="33" t="str">
        <f t="shared" si="40"/>
        <v>Gain (Loss) on FX and Derivative</v>
      </c>
      <c r="D85" s="34"/>
      <c r="E85" s="34"/>
      <c r="F85" s="35"/>
      <c r="G85" s="36">
        <f t="shared" ref="G85:AK85" si="60">IFERROR(G25*1000/G$36,0)</f>
        <v>41.132115251132717</v>
      </c>
      <c r="H85" s="37">
        <f t="shared" si="60"/>
        <v>15.689528919573574</v>
      </c>
      <c r="I85" s="37">
        <f t="shared" si="60"/>
        <v>-306.12383962662796</v>
      </c>
      <c r="J85" s="37">
        <f t="shared" si="60"/>
        <v>114.04741613477336</v>
      </c>
      <c r="K85" s="37">
        <f t="shared" si="60"/>
        <v>89.6183188686379</v>
      </c>
      <c r="L85" s="37">
        <f t="shared" si="60"/>
        <v>-434.34346996133883</v>
      </c>
      <c r="M85" s="37">
        <f t="shared" si="60"/>
        <v>-496.41469674865345</v>
      </c>
      <c r="N85" s="37">
        <f t="shared" si="60"/>
        <v>60.775448636178318</v>
      </c>
      <c r="O85" s="37">
        <f t="shared" si="60"/>
        <v>-168.06092702490884</v>
      </c>
      <c r="P85" s="37">
        <f t="shared" si="60"/>
        <v>-14.659937895853213</v>
      </c>
      <c r="Q85" s="37">
        <f t="shared" si="60"/>
        <v>348.62955531199327</v>
      </c>
      <c r="R85" s="37">
        <f t="shared" si="60"/>
        <v>85.126699572069697</v>
      </c>
      <c r="S85" s="38">
        <f t="shared" si="60"/>
        <v>41.132115251132717</v>
      </c>
      <c r="T85" s="39">
        <f t="shared" si="60"/>
        <v>27.967990433008254</v>
      </c>
      <c r="U85" s="39">
        <f t="shared" si="60"/>
        <v>-85.258054892216833</v>
      </c>
      <c r="V85" s="39">
        <f t="shared" si="60"/>
        <v>-41.499935487405189</v>
      </c>
      <c r="W85" s="39">
        <f t="shared" si="60"/>
        <v>-15.305958497221313</v>
      </c>
      <c r="X85" s="39">
        <f t="shared" si="60"/>
        <v>-90.628818953894722</v>
      </c>
      <c r="Y85" s="39">
        <f t="shared" si="60"/>
        <v>-146.50080866588624</v>
      </c>
      <c r="Z85" s="39">
        <f t="shared" si="60"/>
        <v>-121.76761486252849</v>
      </c>
      <c r="AA85" s="39">
        <f t="shared" si="60"/>
        <v>-126.41727924868833</v>
      </c>
      <c r="AB85" s="39">
        <f t="shared" si="60"/>
        <v>-116.06526218457022</v>
      </c>
      <c r="AC85" s="39">
        <f t="shared" si="60"/>
        <v>-74.832312002955561</v>
      </c>
      <c r="AD85" s="40">
        <f t="shared" si="60"/>
        <v>-63.613799388022024</v>
      </c>
      <c r="AE85" s="41">
        <f t="shared" si="60"/>
        <v>-85.258054892216833</v>
      </c>
      <c r="AF85" s="41">
        <f t="shared" si="60"/>
        <v>-96.269876727818428</v>
      </c>
      <c r="AG85" s="41">
        <f t="shared" si="60"/>
        <v>-203.57651332483155</v>
      </c>
      <c r="AH85" s="41">
        <f t="shared" si="60"/>
        <v>145.30380433885534</v>
      </c>
      <c r="AI85" s="41">
        <f t="shared" si="60"/>
        <v>-90.628818953894722</v>
      </c>
      <c r="AJ85" s="41">
        <f t="shared" si="60"/>
        <v>-33.725698736921814</v>
      </c>
      <c r="AK85" s="41">
        <f t="shared" si="60"/>
        <v>-63.613799388022017</v>
      </c>
    </row>
    <row r="86" spans="1:37" ht="24" customHeight="1">
      <c r="A86" s="32" t="s">
        <v>151</v>
      </c>
      <c r="B86" s="445" t="s">
        <v>151</v>
      </c>
      <c r="C86" s="33" t="str">
        <f t="shared" si="40"/>
        <v>Other Income (Expenses)</v>
      </c>
      <c r="D86" s="34"/>
      <c r="E86" s="34"/>
      <c r="F86" s="35"/>
      <c r="G86" s="36">
        <f t="shared" ref="G86:AK86" si="61">IFERROR(G26*1000/G$36,0)</f>
        <v>493.03492696172719</v>
      </c>
      <c r="H86" s="37">
        <f t="shared" si="61"/>
        <v>46.940557880892534</v>
      </c>
      <c r="I86" s="37">
        <f t="shared" si="61"/>
        <v>-1884.5854280157037</v>
      </c>
      <c r="J86" s="37">
        <f t="shared" si="61"/>
        <v>-180.73815673920532</v>
      </c>
      <c r="K86" s="37">
        <f t="shared" si="61"/>
        <v>-190.31597860087516</v>
      </c>
      <c r="L86" s="37">
        <f t="shared" si="61"/>
        <v>-1981.0234823404583</v>
      </c>
      <c r="M86" s="37">
        <f t="shared" si="61"/>
        <v>-505.89967218790491</v>
      </c>
      <c r="N86" s="37">
        <f t="shared" si="61"/>
        <v>-1282.482810214487</v>
      </c>
      <c r="O86" s="37">
        <f t="shared" si="61"/>
        <v>-62.200600196064613</v>
      </c>
      <c r="P86" s="37">
        <f t="shared" si="61"/>
        <v>-2438.7146200516013</v>
      </c>
      <c r="Q86" s="37">
        <f t="shared" si="61"/>
        <v>-394.73919167496291</v>
      </c>
      <c r="R86" s="37">
        <f t="shared" si="61"/>
        <v>-1733.3146323871706</v>
      </c>
      <c r="S86" s="45">
        <f t="shared" si="61"/>
        <v>493.03492696172719</v>
      </c>
      <c r="T86" s="46">
        <f t="shared" si="61"/>
        <v>262.22340966097312</v>
      </c>
      <c r="U86" s="46">
        <f t="shared" si="61"/>
        <v>-465.34503975601439</v>
      </c>
      <c r="V86" s="46">
        <f t="shared" si="61"/>
        <v>-402.85873716578459</v>
      </c>
      <c r="W86" s="46">
        <f t="shared" si="61"/>
        <v>-360.3982868293906</v>
      </c>
      <c r="X86" s="46">
        <f t="shared" si="61"/>
        <v>-651.70902182191196</v>
      </c>
      <c r="Y86" s="46">
        <f t="shared" si="61"/>
        <v>-631.63277242916229</v>
      </c>
      <c r="Z86" s="46">
        <f t="shared" si="61"/>
        <v>-709.29531000580357</v>
      </c>
      <c r="AA86" s="46">
        <f t="shared" si="61"/>
        <v>-644.30161899227051</v>
      </c>
      <c r="AB86" s="46">
        <f t="shared" si="61"/>
        <v>-810.51704414626488</v>
      </c>
      <c r="AC86" s="46">
        <f t="shared" si="61"/>
        <v>-773.62455722350137</v>
      </c>
      <c r="AD86" s="47">
        <f t="shared" si="61"/>
        <v>-840.93114475889911</v>
      </c>
      <c r="AE86" s="48">
        <f t="shared" si="61"/>
        <v>-465.34503975601439</v>
      </c>
      <c r="AF86" s="48">
        <f t="shared" si="61"/>
        <v>-847.45211865863598</v>
      </c>
      <c r="AG86" s="48">
        <f t="shared" si="61"/>
        <v>-628.33140054418232</v>
      </c>
      <c r="AH86" s="48">
        <f t="shared" si="61"/>
        <v>-1495.0249853590315</v>
      </c>
      <c r="AI86" s="48">
        <f t="shared" si="61"/>
        <v>-651.70902182191196</v>
      </c>
      <c r="AJ86" s="48">
        <f t="shared" si="61"/>
        <v>-1050.2772768971834</v>
      </c>
      <c r="AK86" s="48">
        <f t="shared" si="61"/>
        <v>-840.93114475889899</v>
      </c>
    </row>
    <row r="87" spans="1:37" ht="24" customHeight="1">
      <c r="A87" s="32" t="s">
        <v>152</v>
      </c>
      <c r="B87" s="445" t="s">
        <v>152</v>
      </c>
      <c r="C87" s="49" t="str">
        <f t="shared" si="40"/>
        <v>Profit (Loss) before Finance Cost (EBIT)</v>
      </c>
      <c r="D87" s="55"/>
      <c r="E87" s="55"/>
      <c r="F87" s="56"/>
      <c r="G87" s="57">
        <f t="shared" ref="G87:AK87" si="62">IFERROR(G27*1000/G$36,0)</f>
        <v>-702.55448996310963</v>
      </c>
      <c r="H87" s="58">
        <f t="shared" si="62"/>
        <v>-3290.9707517680004</v>
      </c>
      <c r="I87" s="58">
        <f t="shared" si="62"/>
        <v>3038.4256709049228</v>
      </c>
      <c r="J87" s="58">
        <f t="shared" si="62"/>
        <v>-6110.074694930232</v>
      </c>
      <c r="K87" s="58">
        <f t="shared" si="62"/>
        <v>2307.8180969867867</v>
      </c>
      <c r="L87" s="58">
        <f t="shared" si="62"/>
        <v>8309.7196250386205</v>
      </c>
      <c r="M87" s="58">
        <f t="shared" si="62"/>
        <v>9871.4788216472116</v>
      </c>
      <c r="N87" s="58">
        <f t="shared" si="62"/>
        <v>7453.794137199634</v>
      </c>
      <c r="O87" s="58">
        <f t="shared" si="62"/>
        <v>4992.2267755387975</v>
      </c>
      <c r="P87" s="58">
        <f t="shared" si="62"/>
        <v>5808.7799264847863</v>
      </c>
      <c r="Q87" s="58">
        <f t="shared" si="62"/>
        <v>7863.2595700145603</v>
      </c>
      <c r="R87" s="58">
        <f t="shared" si="62"/>
        <v>-225.1376418158703</v>
      </c>
      <c r="S87" s="38">
        <f t="shared" si="62"/>
        <v>-702.55448996310963</v>
      </c>
      <c r="T87" s="39">
        <f t="shared" si="62"/>
        <v>-2041.8143555922834</v>
      </c>
      <c r="U87" s="39">
        <f t="shared" si="62"/>
        <v>-320.08566979797428</v>
      </c>
      <c r="V87" s="39">
        <f t="shared" si="62"/>
        <v>-1591.2952849117248</v>
      </c>
      <c r="W87" s="39">
        <f t="shared" si="62"/>
        <v>-812.35503201428662</v>
      </c>
      <c r="X87" s="39">
        <f t="shared" si="62"/>
        <v>827.35677819532759</v>
      </c>
      <c r="Y87" s="39">
        <f t="shared" si="62"/>
        <v>2072.6270584521503</v>
      </c>
      <c r="Z87" s="39">
        <f t="shared" si="62"/>
        <v>2714.7336363075906</v>
      </c>
      <c r="AA87" s="39">
        <f t="shared" si="62"/>
        <v>2943.4832816572616</v>
      </c>
      <c r="AB87" s="39">
        <f t="shared" si="62"/>
        <v>3208.8940314295778</v>
      </c>
      <c r="AC87" s="39">
        <f t="shared" si="62"/>
        <v>3621.8816851619526</v>
      </c>
      <c r="AD87" s="40">
        <f t="shared" si="62"/>
        <v>3352.0760991893576</v>
      </c>
      <c r="AE87" s="41">
        <f t="shared" si="62"/>
        <v>-320.08566979797428</v>
      </c>
      <c r="AF87" s="41">
        <f t="shared" si="62"/>
        <v>2032.5464061605389</v>
      </c>
      <c r="AG87" s="41">
        <f t="shared" si="62"/>
        <v>7505.8114419191188</v>
      </c>
      <c r="AH87" s="41">
        <f t="shared" si="62"/>
        <v>4711.2719992923912</v>
      </c>
      <c r="AI87" s="41">
        <f t="shared" si="62"/>
        <v>827.35677819532759</v>
      </c>
      <c r="AJ87" s="41">
        <f t="shared" si="62"/>
        <v>6145.3024745266257</v>
      </c>
      <c r="AK87" s="41">
        <f t="shared" si="62"/>
        <v>3352.0760991893571</v>
      </c>
    </row>
    <row r="88" spans="1:37" ht="24" customHeight="1">
      <c r="A88" s="32" t="s">
        <v>153</v>
      </c>
      <c r="B88" s="445" t="s">
        <v>153</v>
      </c>
      <c r="C88" s="33" t="str">
        <f t="shared" si="40"/>
        <v>Finance Costs</v>
      </c>
      <c r="D88" s="34"/>
      <c r="E88" s="34"/>
      <c r="F88" s="35"/>
      <c r="G88" s="43">
        <f t="shared" ref="G88:AK88" si="63">IFERROR(G28*1000/G$36,0)</f>
        <v>-810.69139799858578</v>
      </c>
      <c r="H88" s="44">
        <f t="shared" si="63"/>
        <v>-615.88077618843329</v>
      </c>
      <c r="I88" s="44">
        <f t="shared" si="63"/>
        <v>-736.45304571767258</v>
      </c>
      <c r="J88" s="44">
        <f t="shared" si="63"/>
        <v>-828.00809192640338</v>
      </c>
      <c r="K88" s="44">
        <f t="shared" si="63"/>
        <v>-850.93302709451825</v>
      </c>
      <c r="L88" s="44">
        <f t="shared" si="63"/>
        <v>-779.83745999312953</v>
      </c>
      <c r="M88" s="44">
        <f t="shared" si="63"/>
        <v>-968.22363757536982</v>
      </c>
      <c r="N88" s="44">
        <f t="shared" si="63"/>
        <v>-1185.36203809783</v>
      </c>
      <c r="O88" s="44">
        <f t="shared" si="63"/>
        <v>-1230.1864859587577</v>
      </c>
      <c r="P88" s="44">
        <f t="shared" si="63"/>
        <v>-1424.2297521789005</v>
      </c>
      <c r="Q88" s="44">
        <f t="shared" si="63"/>
        <v>-1271.799699014754</v>
      </c>
      <c r="R88" s="44">
        <f t="shared" si="63"/>
        <v>-1916.8572887692478</v>
      </c>
      <c r="S88" s="45">
        <f t="shared" si="63"/>
        <v>-810.69139799858578</v>
      </c>
      <c r="T88" s="46">
        <f t="shared" si="63"/>
        <v>-709.89538190236635</v>
      </c>
      <c r="U88" s="46">
        <f t="shared" si="63"/>
        <v>-718.89595891841373</v>
      </c>
      <c r="V88" s="46">
        <f t="shared" si="63"/>
        <v>-742.85185797163501</v>
      </c>
      <c r="W88" s="46">
        <f t="shared" si="63"/>
        <v>-764.44363152735491</v>
      </c>
      <c r="X88" s="46">
        <f t="shared" si="63"/>
        <v>-767.21070407265086</v>
      </c>
      <c r="Y88" s="46">
        <f t="shared" si="63"/>
        <v>-794.88784407977948</v>
      </c>
      <c r="Z88" s="46">
        <f t="shared" si="63"/>
        <v>-841.48109137961001</v>
      </c>
      <c r="AA88" s="46">
        <f t="shared" si="63"/>
        <v>-880.52235987954668</v>
      </c>
      <c r="AB88" s="46">
        <f t="shared" si="63"/>
        <v>-930.88565713444586</v>
      </c>
      <c r="AC88" s="46">
        <f t="shared" si="63"/>
        <v>-961.13538486068092</v>
      </c>
      <c r="AD88" s="47">
        <f t="shared" si="63"/>
        <v>-1028.1636699806957</v>
      </c>
      <c r="AE88" s="48">
        <f t="shared" si="63"/>
        <v>-718.89595891841373</v>
      </c>
      <c r="AF88" s="48">
        <f t="shared" si="63"/>
        <v>-817.95697883310015</v>
      </c>
      <c r="AG88" s="48">
        <f t="shared" si="63"/>
        <v>-1124.8201168085184</v>
      </c>
      <c r="AH88" s="48">
        <f t="shared" si="63"/>
        <v>-1519.2967853090227</v>
      </c>
      <c r="AI88" s="48">
        <f t="shared" si="63"/>
        <v>-767.21070407265086</v>
      </c>
      <c r="AJ88" s="48">
        <f t="shared" si="63"/>
        <v>-1316.8693098653882</v>
      </c>
      <c r="AK88" s="48">
        <f t="shared" si="63"/>
        <v>-1028.1636699806957</v>
      </c>
    </row>
    <row r="89" spans="1:37" ht="24" customHeight="1">
      <c r="A89" s="32" t="s">
        <v>154</v>
      </c>
      <c r="B89" s="445" t="s">
        <v>154</v>
      </c>
      <c r="C89" s="49" t="str">
        <f t="shared" si="40"/>
        <v>Profit (loss) before income tax (EBT)</v>
      </c>
      <c r="D89" s="34"/>
      <c r="E89" s="34"/>
      <c r="F89" s="35"/>
      <c r="G89" s="57">
        <f t="shared" ref="G89:AK89" si="64">IFERROR(G29*1000/G$36,0)</f>
        <v>-1513.2458879616952</v>
      </c>
      <c r="H89" s="58">
        <f t="shared" si="64"/>
        <v>-3906.8515279564331</v>
      </c>
      <c r="I89" s="58">
        <f t="shared" si="64"/>
        <v>2301.9726251872498</v>
      </c>
      <c r="J89" s="58">
        <f t="shared" si="64"/>
        <v>-6938.0827868566357</v>
      </c>
      <c r="K89" s="58">
        <f t="shared" si="64"/>
        <v>1456.8850698922686</v>
      </c>
      <c r="L89" s="58">
        <f t="shared" si="64"/>
        <v>7529.8821650454929</v>
      </c>
      <c r="M89" s="58">
        <f t="shared" si="64"/>
        <v>8903.2551840718425</v>
      </c>
      <c r="N89" s="58">
        <f t="shared" si="64"/>
        <v>6268.432099101803</v>
      </c>
      <c r="O89" s="58">
        <f t="shared" si="64"/>
        <v>3762.0402895800398</v>
      </c>
      <c r="P89" s="58">
        <f t="shared" si="64"/>
        <v>4384.5501743058849</v>
      </c>
      <c r="Q89" s="58">
        <f t="shared" si="64"/>
        <v>6591.4598709998072</v>
      </c>
      <c r="R89" s="58">
        <f t="shared" si="64"/>
        <v>-2141.9949305851183</v>
      </c>
      <c r="S89" s="59">
        <f t="shared" si="64"/>
        <v>-1513.2458879616952</v>
      </c>
      <c r="T89" s="60">
        <f t="shared" si="64"/>
        <v>-2751.7097374946497</v>
      </c>
      <c r="U89" s="60">
        <f t="shared" si="64"/>
        <v>-1038.9816287163881</v>
      </c>
      <c r="V89" s="60">
        <f t="shared" si="64"/>
        <v>-2334.1471428833602</v>
      </c>
      <c r="W89" s="60">
        <f t="shared" si="64"/>
        <v>-1576.7986635416419</v>
      </c>
      <c r="X89" s="60">
        <f t="shared" si="64"/>
        <v>60.14607412267663</v>
      </c>
      <c r="Y89" s="60">
        <f t="shared" si="64"/>
        <v>1277.739214372371</v>
      </c>
      <c r="Z89" s="60">
        <f t="shared" si="64"/>
        <v>1873.2525449279806</v>
      </c>
      <c r="AA89" s="60">
        <f t="shared" si="64"/>
        <v>2062.9609217777152</v>
      </c>
      <c r="AB89" s="60">
        <f t="shared" si="64"/>
        <v>2278.0083742951324</v>
      </c>
      <c r="AC89" s="60">
        <f t="shared" si="64"/>
        <v>2660.7463003012713</v>
      </c>
      <c r="AD89" s="61">
        <f t="shared" si="64"/>
        <v>2323.9124292086613</v>
      </c>
      <c r="AE89" s="62">
        <f t="shared" si="64"/>
        <v>-1038.9816287163881</v>
      </c>
      <c r="AF89" s="62">
        <f t="shared" si="64"/>
        <v>1214.5894273274389</v>
      </c>
      <c r="AG89" s="62">
        <f t="shared" si="64"/>
        <v>6380.9913251106</v>
      </c>
      <c r="AH89" s="62">
        <f t="shared" si="64"/>
        <v>3191.975213983369</v>
      </c>
      <c r="AI89" s="62">
        <f t="shared" si="64"/>
        <v>60.14607412267663</v>
      </c>
      <c r="AJ89" s="62">
        <f t="shared" si="64"/>
        <v>4828.4331646612382</v>
      </c>
      <c r="AK89" s="62">
        <f t="shared" si="64"/>
        <v>2323.9124292086613</v>
      </c>
    </row>
    <row r="90" spans="1:37" ht="24" customHeight="1">
      <c r="A90" s="32" t="s">
        <v>155</v>
      </c>
      <c r="B90" s="445" t="s">
        <v>155</v>
      </c>
      <c r="C90" s="63" t="str">
        <f t="shared" si="40"/>
        <v>Tax Expenses</v>
      </c>
      <c r="D90" s="34"/>
      <c r="E90" s="34"/>
      <c r="F90" s="35"/>
      <c r="G90" s="43">
        <f t="shared" ref="G90:AK90" si="65">IFERROR(G30*1000/G$36,0)</f>
        <v>121.88642761322534</v>
      </c>
      <c r="H90" s="44">
        <f t="shared" si="65"/>
        <v>586.88438365063655</v>
      </c>
      <c r="I90" s="44">
        <f t="shared" si="65"/>
        <v>728.66601988147625</v>
      </c>
      <c r="J90" s="44">
        <f t="shared" si="65"/>
        <v>-120.87596677933406</v>
      </c>
      <c r="K90" s="44">
        <f t="shared" si="65"/>
        <v>564.921511787349</v>
      </c>
      <c r="L90" s="44">
        <f t="shared" si="65"/>
        <v>1044.1802087830281</v>
      </c>
      <c r="M90" s="44">
        <f t="shared" si="65"/>
        <v>-2059.6484444484022</v>
      </c>
      <c r="N90" s="44">
        <f t="shared" si="65"/>
        <v>-1643.1765550304365</v>
      </c>
      <c r="O90" s="44">
        <f t="shared" si="65"/>
        <v>-580.82053716170765</v>
      </c>
      <c r="P90" s="44">
        <f t="shared" si="65"/>
        <v>-1062.3706077762311</v>
      </c>
      <c r="Q90" s="44">
        <f t="shared" si="65"/>
        <v>-1559.5301165385119</v>
      </c>
      <c r="R90" s="44">
        <f t="shared" si="65"/>
        <v>-7298.7743956256081</v>
      </c>
      <c r="S90" s="45">
        <f t="shared" si="65"/>
        <v>121.88642761322534</v>
      </c>
      <c r="T90" s="46">
        <f t="shared" si="65"/>
        <v>362.47875787708483</v>
      </c>
      <c r="U90" s="46">
        <f t="shared" si="65"/>
        <v>486.58216836104742</v>
      </c>
      <c r="V90" s="46">
        <f t="shared" si="65"/>
        <v>353.21289618839666</v>
      </c>
      <c r="W90" s="46">
        <f t="shared" si="65"/>
        <v>395.50670670973119</v>
      </c>
      <c r="X90" s="46">
        <f t="shared" si="65"/>
        <v>512.10711202402376</v>
      </c>
      <c r="Y90" s="46">
        <f t="shared" si="65"/>
        <v>158.00632178986857</v>
      </c>
      <c r="Z90" s="46">
        <f t="shared" si="65"/>
        <v>-56.919428740085522</v>
      </c>
      <c r="AA90" s="46">
        <f t="shared" si="65"/>
        <v>-109.53964993214872</v>
      </c>
      <c r="AB90" s="46">
        <f t="shared" si="65"/>
        <v>-197.79982340639631</v>
      </c>
      <c r="AC90" s="46">
        <f t="shared" si="65"/>
        <v>-318.62784907708777</v>
      </c>
      <c r="AD90" s="47">
        <f t="shared" si="65"/>
        <v>-808.17114717262018</v>
      </c>
      <c r="AE90" s="48">
        <f t="shared" si="65"/>
        <v>486.58216836104742</v>
      </c>
      <c r="AF90" s="48">
        <f t="shared" si="65"/>
        <v>538.91664605408766</v>
      </c>
      <c r="AG90" s="48">
        <f t="shared" si="65"/>
        <v>-1449.7981473179871</v>
      </c>
      <c r="AH90" s="48">
        <f t="shared" si="65"/>
        <v>-3132.1891572480786</v>
      </c>
      <c r="AI90" s="48">
        <f t="shared" si="65"/>
        <v>512.10711202402376</v>
      </c>
      <c r="AJ90" s="48">
        <f t="shared" si="65"/>
        <v>-2268.8626488799937</v>
      </c>
      <c r="AK90" s="48">
        <f t="shared" si="65"/>
        <v>-808.17114717262018</v>
      </c>
    </row>
    <row r="91" spans="1:37" ht="24" customHeight="1">
      <c r="A91" s="32" t="s">
        <v>156</v>
      </c>
      <c r="B91" s="445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36">
        <f t="shared" ref="G91:AK91" si="66">IFERROR(G31*1000/G$36,0)</f>
        <v>-1391.3594603484701</v>
      </c>
      <c r="H91" s="37">
        <f t="shared" si="66"/>
        <v>-3319.9671443057969</v>
      </c>
      <c r="I91" s="37">
        <f t="shared" si="66"/>
        <v>3030.6386450687264</v>
      </c>
      <c r="J91" s="37">
        <f t="shared" si="66"/>
        <v>-7058.9587536359695</v>
      </c>
      <c r="K91" s="37">
        <f t="shared" si="66"/>
        <v>2021.8065816796179</v>
      </c>
      <c r="L91" s="37">
        <f t="shared" si="66"/>
        <v>8574.0623738285194</v>
      </c>
      <c r="M91" s="37">
        <f t="shared" si="66"/>
        <v>6843.6067396234403</v>
      </c>
      <c r="N91" s="37">
        <f t="shared" si="66"/>
        <v>4625.2555440713668</v>
      </c>
      <c r="O91" s="37">
        <f t="shared" si="66"/>
        <v>3181.2197524183321</v>
      </c>
      <c r="P91" s="37">
        <f t="shared" si="66"/>
        <v>3322.179566529654</v>
      </c>
      <c r="Q91" s="37">
        <f t="shared" si="66"/>
        <v>5031.9297544612955</v>
      </c>
      <c r="R91" s="37">
        <f t="shared" si="66"/>
        <v>-9440.7693262107259</v>
      </c>
      <c r="S91" s="38">
        <f t="shared" si="66"/>
        <v>-1391.3594603484701</v>
      </c>
      <c r="T91" s="39">
        <f t="shared" si="66"/>
        <v>-2389.230979617565</v>
      </c>
      <c r="U91" s="39">
        <f t="shared" si="66"/>
        <v>-552.39946035534047</v>
      </c>
      <c r="V91" s="39">
        <f t="shared" si="66"/>
        <v>-1980.9342466949631</v>
      </c>
      <c r="W91" s="39">
        <f t="shared" si="66"/>
        <v>-1181.2919568319105</v>
      </c>
      <c r="X91" s="39">
        <f t="shared" si="66"/>
        <v>572.25318614670039</v>
      </c>
      <c r="Y91" s="39">
        <f t="shared" si="66"/>
        <v>1435.7455361622394</v>
      </c>
      <c r="Z91" s="39">
        <f t="shared" si="66"/>
        <v>1816.333116187895</v>
      </c>
      <c r="AA91" s="39">
        <f t="shared" si="66"/>
        <v>1953.4212718455665</v>
      </c>
      <c r="AB91" s="39">
        <f t="shared" si="66"/>
        <v>2080.2085508887362</v>
      </c>
      <c r="AC91" s="39">
        <f t="shared" si="66"/>
        <v>2342.1184512241839</v>
      </c>
      <c r="AD91" s="40">
        <f t="shared" si="66"/>
        <v>1515.7412820360414</v>
      </c>
      <c r="AE91" s="41">
        <f t="shared" si="66"/>
        <v>-552.39946035534047</v>
      </c>
      <c r="AF91" s="41">
        <f t="shared" si="66"/>
        <v>1753.5060733815264</v>
      </c>
      <c r="AG91" s="41">
        <f t="shared" si="66"/>
        <v>4931.1931777926129</v>
      </c>
      <c r="AH91" s="41">
        <f t="shared" si="66"/>
        <v>59.786056735289904</v>
      </c>
      <c r="AI91" s="41">
        <f t="shared" si="66"/>
        <v>572.25318614670039</v>
      </c>
      <c r="AJ91" s="41">
        <f t="shared" si="66"/>
        <v>2559.570515781244</v>
      </c>
      <c r="AK91" s="41">
        <f t="shared" si="66"/>
        <v>1515.7412820360412</v>
      </c>
    </row>
    <row r="92" spans="1:37" ht="24" customHeight="1">
      <c r="A92" s="32" t="s">
        <v>157</v>
      </c>
      <c r="B92" s="445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43">
        <f t="shared" ref="G92:AK92" si="67">IFERROR(G32*1000/G$36,0)</f>
        <v>0</v>
      </c>
      <c r="H92" s="44">
        <f t="shared" si="67"/>
        <v>0</v>
      </c>
      <c r="I92" s="44">
        <f t="shared" si="67"/>
        <v>0</v>
      </c>
      <c r="J92" s="44">
        <f t="shared" si="67"/>
        <v>0</v>
      </c>
      <c r="K92" s="44">
        <f t="shared" si="67"/>
        <v>0</v>
      </c>
      <c r="L92" s="44">
        <f t="shared" si="67"/>
        <v>0</v>
      </c>
      <c r="M92" s="44">
        <f t="shared" si="67"/>
        <v>0</v>
      </c>
      <c r="N92" s="44">
        <f t="shared" si="67"/>
        <v>0</v>
      </c>
      <c r="O92" s="44">
        <f t="shared" si="67"/>
        <v>0</v>
      </c>
      <c r="P92" s="44">
        <f t="shared" si="67"/>
        <v>0</v>
      </c>
      <c r="Q92" s="44">
        <f t="shared" si="67"/>
        <v>0</v>
      </c>
      <c r="R92" s="44">
        <f t="shared" si="67"/>
        <v>0</v>
      </c>
      <c r="S92" s="45">
        <f t="shared" si="67"/>
        <v>0</v>
      </c>
      <c r="T92" s="46">
        <f t="shared" si="67"/>
        <v>0</v>
      </c>
      <c r="U92" s="46">
        <f t="shared" si="67"/>
        <v>0</v>
      </c>
      <c r="V92" s="46">
        <f t="shared" si="67"/>
        <v>0</v>
      </c>
      <c r="W92" s="46">
        <f t="shared" si="67"/>
        <v>0</v>
      </c>
      <c r="X92" s="46">
        <f t="shared" si="67"/>
        <v>0</v>
      </c>
      <c r="Y92" s="46">
        <f t="shared" si="67"/>
        <v>0</v>
      </c>
      <c r="Z92" s="46">
        <f t="shared" si="67"/>
        <v>0</v>
      </c>
      <c r="AA92" s="46">
        <f t="shared" si="67"/>
        <v>0</v>
      </c>
      <c r="AB92" s="46">
        <f t="shared" si="67"/>
        <v>0</v>
      </c>
      <c r="AC92" s="46">
        <f t="shared" si="67"/>
        <v>0</v>
      </c>
      <c r="AD92" s="47">
        <f t="shared" si="67"/>
        <v>0</v>
      </c>
      <c r="AE92" s="48">
        <f t="shared" si="67"/>
        <v>0</v>
      </c>
      <c r="AF92" s="48">
        <f t="shared" si="67"/>
        <v>0</v>
      </c>
      <c r="AG92" s="48">
        <f t="shared" si="67"/>
        <v>0</v>
      </c>
      <c r="AH92" s="48">
        <f t="shared" si="67"/>
        <v>0</v>
      </c>
      <c r="AI92" s="48">
        <f t="shared" si="67"/>
        <v>0</v>
      </c>
      <c r="AJ92" s="48">
        <f t="shared" si="67"/>
        <v>0</v>
      </c>
      <c r="AK92" s="48">
        <f t="shared" si="67"/>
        <v>0</v>
      </c>
    </row>
    <row r="93" spans="1:37" ht="24" customHeight="1">
      <c r="A93" s="32" t="s">
        <v>158</v>
      </c>
      <c r="B93" s="445" t="s">
        <v>158</v>
      </c>
      <c r="C93" s="49" t="str">
        <f t="shared" si="40"/>
        <v>Profit (Loss) before Non-Controlling Interests</v>
      </c>
      <c r="D93" s="34"/>
      <c r="E93" s="34"/>
      <c r="F93" s="35"/>
      <c r="G93" s="36">
        <f t="shared" ref="G93:AK93" si="68">IFERROR(G33*1000/G$36,0)</f>
        <v>-1391.3594603484701</v>
      </c>
      <c r="H93" s="37">
        <f t="shared" si="68"/>
        <v>-3319.9671443057969</v>
      </c>
      <c r="I93" s="37">
        <f t="shared" si="68"/>
        <v>3030.6386450687264</v>
      </c>
      <c r="J93" s="37">
        <f t="shared" si="68"/>
        <v>-7058.9587536359695</v>
      </c>
      <c r="K93" s="37">
        <f t="shared" si="68"/>
        <v>2021.8065816796179</v>
      </c>
      <c r="L93" s="37">
        <f t="shared" si="68"/>
        <v>8574.0623738285194</v>
      </c>
      <c r="M93" s="37">
        <f t="shared" si="68"/>
        <v>6843.6067396234403</v>
      </c>
      <c r="N93" s="37">
        <f t="shared" si="68"/>
        <v>4625.2555440713668</v>
      </c>
      <c r="O93" s="37">
        <f t="shared" si="68"/>
        <v>3181.2197524183321</v>
      </c>
      <c r="P93" s="37">
        <f t="shared" si="68"/>
        <v>3322.179566529654</v>
      </c>
      <c r="Q93" s="37">
        <f t="shared" si="68"/>
        <v>5031.9297544612955</v>
      </c>
      <c r="R93" s="37">
        <f t="shared" si="68"/>
        <v>-9440.7693262107259</v>
      </c>
      <c r="S93" s="38">
        <f t="shared" si="68"/>
        <v>-1391.3594603484701</v>
      </c>
      <c r="T93" s="39">
        <f t="shared" si="68"/>
        <v>-2389.230979617565</v>
      </c>
      <c r="U93" s="39">
        <f t="shared" si="68"/>
        <v>-552.39946035534047</v>
      </c>
      <c r="V93" s="39">
        <f t="shared" si="68"/>
        <v>-1980.9342466949631</v>
      </c>
      <c r="W93" s="39">
        <f t="shared" si="68"/>
        <v>-1181.2919568319105</v>
      </c>
      <c r="X93" s="39">
        <f t="shared" si="68"/>
        <v>572.25318614670039</v>
      </c>
      <c r="Y93" s="39">
        <f t="shared" si="68"/>
        <v>1435.7455361622394</v>
      </c>
      <c r="Z93" s="39">
        <f t="shared" si="68"/>
        <v>1816.333116187895</v>
      </c>
      <c r="AA93" s="39">
        <f t="shared" si="68"/>
        <v>1953.4212718455665</v>
      </c>
      <c r="AB93" s="39">
        <f t="shared" si="68"/>
        <v>2080.2085508887362</v>
      </c>
      <c r="AC93" s="39">
        <f t="shared" si="68"/>
        <v>2342.1184512241839</v>
      </c>
      <c r="AD93" s="40">
        <f t="shared" si="68"/>
        <v>1515.7412820360414</v>
      </c>
      <c r="AE93" s="41">
        <f t="shared" si="68"/>
        <v>-552.39946035534047</v>
      </c>
      <c r="AF93" s="41">
        <f t="shared" si="68"/>
        <v>1753.5060733815264</v>
      </c>
      <c r="AG93" s="41">
        <f t="shared" si="68"/>
        <v>4931.1931777926129</v>
      </c>
      <c r="AH93" s="41">
        <f t="shared" si="68"/>
        <v>59.786056735289904</v>
      </c>
      <c r="AI93" s="41">
        <f t="shared" si="68"/>
        <v>572.25318614670039</v>
      </c>
      <c r="AJ93" s="41">
        <f t="shared" si="68"/>
        <v>2559.570515781244</v>
      </c>
      <c r="AK93" s="41">
        <f t="shared" si="68"/>
        <v>1515.7412820360412</v>
      </c>
    </row>
    <row r="94" spans="1:37" ht="24" customHeight="1">
      <c r="A94" s="32" t="s">
        <v>159</v>
      </c>
      <c r="B94" s="445" t="s">
        <v>159</v>
      </c>
      <c r="C94" s="33" t="str">
        <f t="shared" si="40"/>
        <v>Non-Controlling Interests</v>
      </c>
      <c r="D94" s="34"/>
      <c r="E94" s="34"/>
      <c r="F94" s="35"/>
      <c r="G94" s="36">
        <f t="shared" ref="G94:AK94" si="69">IFERROR(G34*1000/G$36,0)</f>
        <v>0</v>
      </c>
      <c r="H94" s="37">
        <f t="shared" si="69"/>
        <v>0</v>
      </c>
      <c r="I94" s="37">
        <f t="shared" si="69"/>
        <v>0</v>
      </c>
      <c r="J94" s="37">
        <f t="shared" si="69"/>
        <v>0</v>
      </c>
      <c r="K94" s="37">
        <f t="shared" si="69"/>
        <v>0</v>
      </c>
      <c r="L94" s="37">
        <f t="shared" si="69"/>
        <v>0</v>
      </c>
      <c r="M94" s="37">
        <f t="shared" si="69"/>
        <v>0</v>
      </c>
      <c r="N94" s="37">
        <f t="shared" si="69"/>
        <v>0</v>
      </c>
      <c r="O94" s="37">
        <f t="shared" si="69"/>
        <v>0</v>
      </c>
      <c r="P94" s="37">
        <f t="shared" si="69"/>
        <v>0</v>
      </c>
      <c r="Q94" s="37">
        <f t="shared" si="69"/>
        <v>0</v>
      </c>
      <c r="R94" s="37">
        <f t="shared" si="69"/>
        <v>0</v>
      </c>
      <c r="S94" s="38">
        <f t="shared" si="69"/>
        <v>0</v>
      </c>
      <c r="T94" s="39">
        <f t="shared" si="69"/>
        <v>0</v>
      </c>
      <c r="U94" s="39">
        <f t="shared" si="69"/>
        <v>0</v>
      </c>
      <c r="V94" s="39">
        <f t="shared" si="69"/>
        <v>0</v>
      </c>
      <c r="W94" s="39">
        <f t="shared" si="69"/>
        <v>0</v>
      </c>
      <c r="X94" s="39">
        <f t="shared" si="69"/>
        <v>0</v>
      </c>
      <c r="Y94" s="39">
        <f t="shared" si="69"/>
        <v>0</v>
      </c>
      <c r="Z94" s="39">
        <f t="shared" si="69"/>
        <v>0</v>
      </c>
      <c r="AA94" s="39">
        <f t="shared" si="69"/>
        <v>0</v>
      </c>
      <c r="AB94" s="39">
        <f t="shared" si="69"/>
        <v>0</v>
      </c>
      <c r="AC94" s="39">
        <f t="shared" si="69"/>
        <v>0</v>
      </c>
      <c r="AD94" s="40">
        <f t="shared" si="69"/>
        <v>0</v>
      </c>
      <c r="AE94" s="41">
        <f t="shared" si="69"/>
        <v>0</v>
      </c>
      <c r="AF94" s="41">
        <f t="shared" si="69"/>
        <v>0</v>
      </c>
      <c r="AG94" s="41">
        <f t="shared" si="69"/>
        <v>0</v>
      </c>
      <c r="AH94" s="41">
        <f t="shared" si="69"/>
        <v>0</v>
      </c>
      <c r="AI94" s="41">
        <f t="shared" si="69"/>
        <v>0</v>
      </c>
      <c r="AJ94" s="41">
        <f t="shared" si="69"/>
        <v>0</v>
      </c>
      <c r="AK94" s="41">
        <f t="shared" si="69"/>
        <v>0</v>
      </c>
    </row>
    <row r="95" spans="1:37" ht="24" customHeight="1" thickBot="1">
      <c r="A95" s="32" t="s">
        <v>160</v>
      </c>
      <c r="B95" s="445" t="s">
        <v>160</v>
      </c>
      <c r="C95" s="66" t="str">
        <f t="shared" si="40"/>
        <v>Profit (Loss) for the Period</v>
      </c>
      <c r="D95" s="67"/>
      <c r="E95" s="67"/>
      <c r="F95" s="68"/>
      <c r="G95" s="69">
        <f t="shared" ref="G95:AK95" si="70">IFERROR(G35*1000/G$36,0)</f>
        <v>-1391.3594603484701</v>
      </c>
      <c r="H95" s="70">
        <f t="shared" si="70"/>
        <v>-3319.9671443057969</v>
      </c>
      <c r="I95" s="70">
        <f t="shared" si="70"/>
        <v>3030.6386450687264</v>
      </c>
      <c r="J95" s="70">
        <f t="shared" si="70"/>
        <v>-7058.9587536359695</v>
      </c>
      <c r="K95" s="70">
        <f t="shared" si="70"/>
        <v>2021.8065816796179</v>
      </c>
      <c r="L95" s="70">
        <f t="shared" si="70"/>
        <v>8574.0623738285194</v>
      </c>
      <c r="M95" s="70">
        <f t="shared" si="70"/>
        <v>6843.6067396234403</v>
      </c>
      <c r="N95" s="70">
        <f t="shared" si="70"/>
        <v>4625.2555440713668</v>
      </c>
      <c r="O95" s="70">
        <f t="shared" si="70"/>
        <v>3181.2197524183321</v>
      </c>
      <c r="P95" s="70">
        <f t="shared" si="70"/>
        <v>3322.179566529654</v>
      </c>
      <c r="Q95" s="70">
        <f t="shared" si="70"/>
        <v>5031.9297544612955</v>
      </c>
      <c r="R95" s="70">
        <f t="shared" si="70"/>
        <v>-9440.7693262107259</v>
      </c>
      <c r="S95" s="71">
        <f t="shared" si="70"/>
        <v>-1391.3594603484701</v>
      </c>
      <c r="T95" s="72">
        <f t="shared" si="70"/>
        <v>-2389.230979617565</v>
      </c>
      <c r="U95" s="72">
        <f t="shared" si="70"/>
        <v>-552.39946035534047</v>
      </c>
      <c r="V95" s="72">
        <f t="shared" si="70"/>
        <v>-1980.9342466949631</v>
      </c>
      <c r="W95" s="72">
        <f t="shared" si="70"/>
        <v>-1181.2919568319105</v>
      </c>
      <c r="X95" s="72">
        <f t="shared" si="70"/>
        <v>572.25318614670039</v>
      </c>
      <c r="Y95" s="72">
        <f t="shared" si="70"/>
        <v>1435.7455361622394</v>
      </c>
      <c r="Z95" s="72">
        <f t="shared" si="70"/>
        <v>1816.333116187895</v>
      </c>
      <c r="AA95" s="72">
        <f t="shared" si="70"/>
        <v>1953.4212718455665</v>
      </c>
      <c r="AB95" s="72">
        <f t="shared" si="70"/>
        <v>2080.2085508887362</v>
      </c>
      <c r="AC95" s="72">
        <f t="shared" si="70"/>
        <v>2342.1184512241839</v>
      </c>
      <c r="AD95" s="73">
        <f t="shared" si="70"/>
        <v>1515.7412820360414</v>
      </c>
      <c r="AE95" s="74">
        <f t="shared" si="70"/>
        <v>-552.39946035534047</v>
      </c>
      <c r="AF95" s="74">
        <f t="shared" si="70"/>
        <v>1753.5060733815264</v>
      </c>
      <c r="AG95" s="74">
        <f t="shared" si="70"/>
        <v>4931.1931777926129</v>
      </c>
      <c r="AH95" s="74">
        <f t="shared" si="70"/>
        <v>59.786056735289904</v>
      </c>
      <c r="AI95" s="74">
        <f t="shared" si="70"/>
        <v>572.25318614670039</v>
      </c>
      <c r="AJ95" s="74">
        <f t="shared" si="70"/>
        <v>2559.570515781244</v>
      </c>
      <c r="AK95" s="74">
        <f t="shared" si="70"/>
        <v>1515.7412820360412</v>
      </c>
    </row>
    <row r="96" spans="1:37" ht="24" customHeight="1" thickTop="1">
      <c r="A96" s="32" t="s">
        <v>161</v>
      </c>
      <c r="B96" s="445" t="s">
        <v>161</v>
      </c>
      <c r="C96" s="83" t="str">
        <f>C41</f>
        <v>EBITDA from Operations</v>
      </c>
      <c r="D96" s="104"/>
      <c r="E96" s="104"/>
      <c r="F96" s="105"/>
      <c r="G96" s="86">
        <f t="shared" ref="G96:AK96" si="71">IFERROR(G41*1000/G$36,0)</f>
        <v>9567.1658582346317</v>
      </c>
      <c r="H96" s="115">
        <f t="shared" si="71"/>
        <v>6477.1531542637003</v>
      </c>
      <c r="I96" s="115">
        <f t="shared" si="71"/>
        <v>13879.536303898189</v>
      </c>
      <c r="J96" s="115">
        <f t="shared" si="71"/>
        <v>4847.4825413830376</v>
      </c>
      <c r="K96" s="115">
        <f t="shared" si="71"/>
        <v>12487.217719445092</v>
      </c>
      <c r="L96" s="115">
        <f t="shared" si="71"/>
        <v>16671.004852765436</v>
      </c>
      <c r="M96" s="115">
        <f t="shared" si="71"/>
        <v>20189.340876394072</v>
      </c>
      <c r="N96" s="115">
        <f t="shared" si="71"/>
        <v>17963.983509951657</v>
      </c>
      <c r="O96" s="115">
        <f t="shared" si="71"/>
        <v>16088.66246074007</v>
      </c>
      <c r="P96" s="115">
        <f t="shared" si="71"/>
        <v>16576.288246394517</v>
      </c>
      <c r="Q96" s="115">
        <f t="shared" si="71"/>
        <v>18161.901349460255</v>
      </c>
      <c r="R96" s="115">
        <f t="shared" si="71"/>
        <v>13825.114716179916</v>
      </c>
      <c r="S96" s="87">
        <f t="shared" si="71"/>
        <v>9567.1658582346317</v>
      </c>
      <c r="T96" s="88">
        <f t="shared" si="71"/>
        <v>7968.3774176818224</v>
      </c>
      <c r="U96" s="88">
        <f t="shared" si="71"/>
        <v>9971.7102853424021</v>
      </c>
      <c r="V96" s="88">
        <f t="shared" si="71"/>
        <v>8846.6705745797335</v>
      </c>
      <c r="W96" s="88">
        <f t="shared" si="71"/>
        <v>9573.9560971991668</v>
      </c>
      <c r="X96" s="88">
        <f t="shared" si="71"/>
        <v>10849.665308057014</v>
      </c>
      <c r="Y96" s="88">
        <f t="shared" si="71"/>
        <v>12135.62986676302</v>
      </c>
      <c r="Z96" s="88">
        <f t="shared" si="71"/>
        <v>12831.096883042725</v>
      </c>
      <c r="AA96" s="88">
        <f t="shared" si="71"/>
        <v>13158.284244341712</v>
      </c>
      <c r="AB96" s="88">
        <f t="shared" si="71"/>
        <v>13474.891952847986</v>
      </c>
      <c r="AC96" s="88">
        <f t="shared" si="71"/>
        <v>13890.776136778446</v>
      </c>
      <c r="AD96" s="89">
        <f t="shared" si="71"/>
        <v>13886.171060340139</v>
      </c>
      <c r="AE96" s="90">
        <f t="shared" si="71"/>
        <v>9971.7102853424021</v>
      </c>
      <c r="AF96" s="90">
        <f t="shared" si="71"/>
        <v>11771.805053755021</v>
      </c>
      <c r="AG96" s="90">
        <f t="shared" si="71"/>
        <v>18135.622398319847</v>
      </c>
      <c r="AH96" s="90">
        <f t="shared" si="71"/>
        <v>16307.507739774965</v>
      </c>
      <c r="AI96" s="90">
        <f t="shared" si="71"/>
        <v>10849.665308057014</v>
      </c>
      <c r="AJ96" s="90">
        <f t="shared" si="71"/>
        <v>17245.612993394723</v>
      </c>
      <c r="AK96" s="90">
        <f t="shared" si="71"/>
        <v>13886.171060340137</v>
      </c>
    </row>
    <row r="97" spans="1:37" ht="24" customHeight="1">
      <c r="A97" s="32" t="s">
        <v>162</v>
      </c>
      <c r="B97" s="445" t="s">
        <v>162</v>
      </c>
      <c r="C97" s="114" t="str">
        <f>C43</f>
        <v>Operating Assets</v>
      </c>
      <c r="D97" s="96"/>
      <c r="E97" s="96"/>
      <c r="F97" s="97"/>
      <c r="G97" s="86">
        <f>IFERROR(G43*1000/G$37/12,0)</f>
        <v>191302.27593946687</v>
      </c>
      <c r="H97" s="115">
        <f t="shared" ref="H97:R97" si="72">IFERROR(H43*1000/H$37/12,0)</f>
        <v>186487.66523497857</v>
      </c>
      <c r="I97" s="115">
        <f t="shared" si="72"/>
        <v>165828.18233832088</v>
      </c>
      <c r="J97" s="115">
        <f t="shared" si="72"/>
        <v>200972.5172769191</v>
      </c>
      <c r="K97" s="115">
        <f t="shared" si="72"/>
        <v>194598.3526230971</v>
      </c>
      <c r="L97" s="115">
        <f t="shared" si="72"/>
        <v>169626.23748627302</v>
      </c>
      <c r="M97" s="115">
        <f t="shared" si="72"/>
        <v>184589.54252113079</v>
      </c>
      <c r="N97" s="115">
        <f t="shared" si="72"/>
        <v>199264.94570611592</v>
      </c>
      <c r="O97" s="115">
        <f t="shared" si="72"/>
        <v>219457.43108049026</v>
      </c>
      <c r="P97" s="115">
        <f t="shared" si="72"/>
        <v>208819.75967264143</v>
      </c>
      <c r="Q97" s="115">
        <f t="shared" si="72"/>
        <v>197809.28240428088</v>
      </c>
      <c r="R97" s="115">
        <f t="shared" si="72"/>
        <v>236472.59947644369</v>
      </c>
      <c r="S97" s="45">
        <f>IFERROR(S43*1000/S$37/12*1,0)</f>
        <v>191302.27593946687</v>
      </c>
      <c r="T97" s="45">
        <f>IFERROR(T43*1000/T$37/12*2,0)</f>
        <v>188860.93122241218</v>
      </c>
      <c r="U97" s="45">
        <f>IFERROR(U43*1000/U$37/12*3,0)</f>
        <v>180368.03112542158</v>
      </c>
      <c r="V97" s="45">
        <f>IFERROR(V43*1000/V$37/12*4,0)</f>
        <v>185196.24179656862</v>
      </c>
      <c r="W97" s="45">
        <f>IFERROR(W43*1000/W$37/12*5,0)</f>
        <v>187038.07997692883</v>
      </c>
      <c r="X97" s="45">
        <f>IFERROR(X43*1000/X$37/12*6,0)</f>
        <v>183794.67846276006</v>
      </c>
      <c r="Y97" s="45">
        <f>IFERROR(Y43*1000/Y$37/12*7,0)</f>
        <v>183912.45871068121</v>
      </c>
      <c r="Z97" s="45">
        <f>IFERROR(Z43*1000/Z$37/12*8,0)</f>
        <v>185745.20279799987</v>
      </c>
      <c r="AA97" s="45">
        <f>IFERROR(AA43*1000/AA$37/12*9,0)</f>
        <v>189016.15392708819</v>
      </c>
      <c r="AB97" s="45">
        <f>IFERROR(AB43*1000/AB$37/12*10,0)</f>
        <v>190828.77303579723</v>
      </c>
      <c r="AC97" s="45">
        <f>IFERROR(AC43*1000/AC$37/12*11,0)</f>
        <v>191436.26336874621</v>
      </c>
      <c r="AD97" s="45">
        <f>IFERROR(AD43*1000/AD$37/12*12,0)</f>
        <v>194485.67216818029</v>
      </c>
      <c r="AE97" s="48">
        <f>IFERROR(AE43*1000/AE$37/12*3,0)</f>
        <v>180368.03112542158</v>
      </c>
      <c r="AF97" s="48">
        <f>IFERROR(AF43*1000/AF$37/12*3,0)</f>
        <v>187234.97086527484</v>
      </c>
      <c r="AG97" s="48">
        <f>IFERROR(AG43*1000/AG$37/12*3,0)</f>
        <v>199977.8934851719</v>
      </c>
      <c r="AH97" s="48">
        <f>IFERROR(AH43*1000/AH$37/12*3,0)</f>
        <v>213137.49883539835</v>
      </c>
      <c r="AI97" s="48">
        <f>IFERROR(AI43*1000/AI$37/12*6,0)</f>
        <v>183794.67846276006</v>
      </c>
      <c r="AJ97" s="48">
        <f>IFERROR(AJ43*1000/AJ$37/12*6,0)</f>
        <v>206243.55559273867</v>
      </c>
      <c r="AK97" s="48">
        <f>IFERROR(AK43*1000/AK$37,0)</f>
        <v>194485.67216818029</v>
      </c>
    </row>
    <row r="98" spans="1:37" ht="24" customHeight="1">
      <c r="A98" s="32" t="s">
        <v>163</v>
      </c>
      <c r="B98" s="445" t="s">
        <v>163</v>
      </c>
      <c r="C98" s="114" t="str">
        <f>C47</f>
        <v>EBITDA includes Dividend from Asso.</v>
      </c>
      <c r="D98" s="96"/>
      <c r="E98" s="96"/>
      <c r="F98" s="97"/>
      <c r="G98" s="86">
        <f>IFERROR(G47*1000/G$36,0)</f>
        <v>9567.1658582346317</v>
      </c>
      <c r="H98" s="115">
        <f t="shared" ref="H98:AK98" si="73">IFERROR(H47*1000/H$36,0)</f>
        <v>6477.1531542637003</v>
      </c>
      <c r="I98" s="115">
        <f t="shared" si="73"/>
        <v>13879.536303898189</v>
      </c>
      <c r="J98" s="115">
        <f t="shared" si="73"/>
        <v>4847.4825413830376</v>
      </c>
      <c r="K98" s="115">
        <f t="shared" si="73"/>
        <v>12487.217719445092</v>
      </c>
      <c r="L98" s="115">
        <f t="shared" si="73"/>
        <v>16671.004852765436</v>
      </c>
      <c r="M98" s="115">
        <f t="shared" si="73"/>
        <v>20189.340876394072</v>
      </c>
      <c r="N98" s="115">
        <f t="shared" si="73"/>
        <v>17963.983509951657</v>
      </c>
      <c r="O98" s="115">
        <f t="shared" si="73"/>
        <v>16088.66246074007</v>
      </c>
      <c r="P98" s="115">
        <f t="shared" si="73"/>
        <v>16576.288246394517</v>
      </c>
      <c r="Q98" s="115">
        <f t="shared" si="73"/>
        <v>18161.901349460255</v>
      </c>
      <c r="R98" s="115">
        <f t="shared" si="73"/>
        <v>13825.114716179916</v>
      </c>
      <c r="S98" s="45">
        <f t="shared" si="73"/>
        <v>9567.1658582346317</v>
      </c>
      <c r="T98" s="46">
        <f t="shared" si="73"/>
        <v>7968.3774176818224</v>
      </c>
      <c r="U98" s="46">
        <f t="shared" si="73"/>
        <v>9971.7102853424021</v>
      </c>
      <c r="V98" s="46">
        <f t="shared" si="73"/>
        <v>8846.6705745797335</v>
      </c>
      <c r="W98" s="46">
        <f t="shared" si="73"/>
        <v>9573.9560971991668</v>
      </c>
      <c r="X98" s="46">
        <f t="shared" si="73"/>
        <v>10849.665308057014</v>
      </c>
      <c r="Y98" s="46">
        <f t="shared" si="73"/>
        <v>12135.62986676302</v>
      </c>
      <c r="Z98" s="46">
        <f t="shared" si="73"/>
        <v>12831.096883042725</v>
      </c>
      <c r="AA98" s="46">
        <f t="shared" si="73"/>
        <v>13158.284244341712</v>
      </c>
      <c r="AB98" s="46">
        <f t="shared" si="73"/>
        <v>13474.891952847986</v>
      </c>
      <c r="AC98" s="46">
        <f t="shared" si="73"/>
        <v>13890.776136778446</v>
      </c>
      <c r="AD98" s="47">
        <f t="shared" si="73"/>
        <v>13886.171060340139</v>
      </c>
      <c r="AE98" s="90">
        <f t="shared" si="73"/>
        <v>9971.7102853424021</v>
      </c>
      <c r="AF98" s="90">
        <f t="shared" si="73"/>
        <v>11771.805053755021</v>
      </c>
      <c r="AG98" s="90">
        <f t="shared" si="73"/>
        <v>18135.622398319847</v>
      </c>
      <c r="AH98" s="90">
        <f t="shared" si="73"/>
        <v>16307.507739774965</v>
      </c>
      <c r="AI98" s="90">
        <f t="shared" si="73"/>
        <v>10849.665308057014</v>
      </c>
      <c r="AJ98" s="90">
        <f t="shared" si="73"/>
        <v>17245.612993394723</v>
      </c>
      <c r="AK98" s="90">
        <f t="shared" si="73"/>
        <v>13886.171060340137</v>
      </c>
    </row>
    <row r="99" spans="1:37" ht="24" customHeight="1">
      <c r="A99" s="32" t="s">
        <v>164</v>
      </c>
      <c r="B99" s="445" t="s">
        <v>164</v>
      </c>
      <c r="C99" s="116" t="s">
        <v>125</v>
      </c>
      <c r="D99" s="117"/>
      <c r="E99" s="117"/>
      <c r="F99" s="118"/>
      <c r="G99" s="318">
        <f>IFERROR(G49*1000/G$36,0)</f>
        <v>-1391.3594603484701</v>
      </c>
      <c r="H99" s="319">
        <f t="shared" ref="H99:AK100" si="74">IFERROR(H49*1000/H$36,0)</f>
        <v>-3319.9671443057937</v>
      </c>
      <c r="I99" s="319">
        <f t="shared" si="74"/>
        <v>3030.6386450687287</v>
      </c>
      <c r="J99" s="319">
        <f t="shared" si="74"/>
        <v>-7058.9587536359704</v>
      </c>
      <c r="K99" s="319">
        <f t="shared" si="74"/>
        <v>2021.8065816796184</v>
      </c>
      <c r="L99" s="319">
        <f t="shared" si="74"/>
        <v>8574.0623738285176</v>
      </c>
      <c r="M99" s="319">
        <f t="shared" si="74"/>
        <v>6843.6067396234403</v>
      </c>
      <c r="N99" s="319">
        <f t="shared" si="74"/>
        <v>4625.2555440713668</v>
      </c>
      <c r="O99" s="319">
        <f t="shared" si="74"/>
        <v>3181.2197524183312</v>
      </c>
      <c r="P99" s="319">
        <f t="shared" si="74"/>
        <v>3322.1795665296549</v>
      </c>
      <c r="Q99" s="319">
        <f t="shared" si="74"/>
        <v>5031.9297544612955</v>
      </c>
      <c r="R99" s="319">
        <f t="shared" si="74"/>
        <v>-9440.7693262107259</v>
      </c>
      <c r="S99" s="320">
        <f t="shared" si="74"/>
        <v>-1391.3594603484701</v>
      </c>
      <c r="T99" s="321">
        <f t="shared" si="74"/>
        <v>-2389.2309796175696</v>
      </c>
      <c r="U99" s="321">
        <f t="shared" si="74"/>
        <v>-552.39946035533615</v>
      </c>
      <c r="V99" s="321">
        <f t="shared" si="74"/>
        <v>-1980.934246694967</v>
      </c>
      <c r="W99" s="321">
        <f t="shared" si="74"/>
        <v>-1181.2919568319071</v>
      </c>
      <c r="X99" s="321">
        <f t="shared" si="74"/>
        <v>572.25318614668572</v>
      </c>
      <c r="Y99" s="321">
        <f t="shared" si="74"/>
        <v>1435.7455361622249</v>
      </c>
      <c r="Z99" s="321">
        <f t="shared" si="74"/>
        <v>1816.3331161878718</v>
      </c>
      <c r="AA99" s="321">
        <f t="shared" si="74"/>
        <v>1953.4212718455585</v>
      </c>
      <c r="AB99" s="321">
        <f t="shared" si="74"/>
        <v>2080.2085508887126</v>
      </c>
      <c r="AC99" s="321">
        <f t="shared" si="74"/>
        <v>2342.1184512241607</v>
      </c>
      <c r="AD99" s="322">
        <f t="shared" si="74"/>
        <v>1515.7412820360382</v>
      </c>
      <c r="AE99" s="323">
        <f t="shared" si="74"/>
        <v>-552.39946035533615</v>
      </c>
      <c r="AF99" s="323">
        <f t="shared" si="74"/>
        <v>1753.5060733815239</v>
      </c>
      <c r="AG99" s="323">
        <f t="shared" si="74"/>
        <v>4931.1931777926111</v>
      </c>
      <c r="AH99" s="323">
        <f t="shared" si="74"/>
        <v>59.786056735262903</v>
      </c>
      <c r="AI99" s="323">
        <f t="shared" si="74"/>
        <v>572.25318614668572</v>
      </c>
      <c r="AJ99" s="323">
        <f t="shared" si="74"/>
        <v>2559.5705157812145</v>
      </c>
      <c r="AK99" s="323">
        <f t="shared" si="74"/>
        <v>1515.741282036038</v>
      </c>
    </row>
    <row r="100" spans="1:37" ht="24" customHeight="1">
      <c r="A100" s="32" t="s">
        <v>165</v>
      </c>
      <c r="B100" s="445" t="s">
        <v>165</v>
      </c>
      <c r="C100" s="119" t="s">
        <v>127</v>
      </c>
      <c r="D100" s="84"/>
      <c r="E100" s="84"/>
      <c r="F100" s="85"/>
      <c r="G100" s="316">
        <f>IFERROR(G50*1000/G$36,0)</f>
        <v>-1391.3594603484701</v>
      </c>
      <c r="H100" s="317">
        <f t="shared" si="74"/>
        <v>-3319.9671443057937</v>
      </c>
      <c r="I100" s="317">
        <f t="shared" si="74"/>
        <v>3030.6386450687287</v>
      </c>
      <c r="J100" s="317">
        <f t="shared" si="74"/>
        <v>-7058.9587536359704</v>
      </c>
      <c r="K100" s="317">
        <f t="shared" si="74"/>
        <v>2021.8065816796184</v>
      </c>
      <c r="L100" s="317">
        <f t="shared" si="74"/>
        <v>8574.0623738285176</v>
      </c>
      <c r="M100" s="317">
        <f t="shared" si="74"/>
        <v>6843.6067396234403</v>
      </c>
      <c r="N100" s="317">
        <f t="shared" si="74"/>
        <v>4625.2555440713668</v>
      </c>
      <c r="O100" s="317">
        <f t="shared" si="74"/>
        <v>3181.2197524183312</v>
      </c>
      <c r="P100" s="317">
        <f t="shared" si="74"/>
        <v>3322.1795665296549</v>
      </c>
      <c r="Q100" s="317">
        <f t="shared" si="74"/>
        <v>5031.9297544612955</v>
      </c>
      <c r="R100" s="317">
        <f t="shared" si="74"/>
        <v>-9440.7693262107259</v>
      </c>
      <c r="S100" s="312">
        <f t="shared" si="74"/>
        <v>-1391.3594603484701</v>
      </c>
      <c r="T100" s="313">
        <f t="shared" si="74"/>
        <v>-2389.2309796175696</v>
      </c>
      <c r="U100" s="313">
        <f t="shared" si="74"/>
        <v>-552.39946035533615</v>
      </c>
      <c r="V100" s="313">
        <f t="shared" si="74"/>
        <v>-1980.934246694967</v>
      </c>
      <c r="W100" s="313">
        <f t="shared" si="74"/>
        <v>-1181.2919568319071</v>
      </c>
      <c r="X100" s="313">
        <f t="shared" si="74"/>
        <v>572.25318614668572</v>
      </c>
      <c r="Y100" s="313">
        <f t="shared" si="74"/>
        <v>1435.7455361622249</v>
      </c>
      <c r="Z100" s="313">
        <f t="shared" si="74"/>
        <v>1816.3331161878718</v>
      </c>
      <c r="AA100" s="313">
        <f t="shared" si="74"/>
        <v>1953.4212718455585</v>
      </c>
      <c r="AB100" s="313">
        <f t="shared" si="74"/>
        <v>2080.2085508887126</v>
      </c>
      <c r="AC100" s="313">
        <f t="shared" si="74"/>
        <v>2342.1184512241607</v>
      </c>
      <c r="AD100" s="324">
        <f t="shared" si="74"/>
        <v>1515.7412820360382</v>
      </c>
      <c r="AE100" s="315">
        <f t="shared" si="74"/>
        <v>-552.39946035533615</v>
      </c>
      <c r="AF100" s="315">
        <f t="shared" si="74"/>
        <v>1753.5060733815239</v>
      </c>
      <c r="AG100" s="315">
        <f t="shared" si="74"/>
        <v>4931.1931777926111</v>
      </c>
      <c r="AH100" s="315">
        <f t="shared" si="74"/>
        <v>59.786056735262903</v>
      </c>
      <c r="AI100" s="315">
        <f t="shared" si="74"/>
        <v>572.25318614668572</v>
      </c>
      <c r="AJ100" s="315">
        <f t="shared" si="74"/>
        <v>2559.5705157812145</v>
      </c>
      <c r="AK100" s="315">
        <f t="shared" si="74"/>
        <v>1515.741282036038</v>
      </c>
    </row>
    <row r="101" spans="1:37" ht="24" customHeight="1">
      <c r="A101" s="1"/>
      <c r="B101" s="443"/>
      <c r="C101" s="138"/>
      <c r="D101" s="53"/>
      <c r="E101" s="53"/>
      <c r="F101" s="53"/>
      <c r="G101" s="139"/>
      <c r="H101" s="139"/>
      <c r="I101" s="139"/>
      <c r="J101" s="139"/>
      <c r="K101" s="139"/>
      <c r="L101" s="139"/>
      <c r="M101" s="139"/>
      <c r="N101" s="139"/>
      <c r="O101" s="139"/>
      <c r="P101" s="139"/>
      <c r="Q101" s="139"/>
      <c r="R101" s="139"/>
      <c r="S101" s="139"/>
      <c r="T101" s="139"/>
      <c r="U101" s="139"/>
      <c r="V101" s="139"/>
      <c r="W101" s="139"/>
      <c r="X101" s="139"/>
      <c r="Y101" s="139"/>
      <c r="Z101" s="139"/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13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13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32"/>
      <c r="B118" s="445" t="s">
        <v>168</v>
      </c>
      <c r="C118" s="144" t="s">
        <v>169</v>
      </c>
      <c r="D118" s="145"/>
      <c r="E118" s="145"/>
      <c r="F118" s="145"/>
      <c r="G118" s="146">
        <f t="shared" ref="G118:R118" si="75">G18</f>
        <v>47356.502808499994</v>
      </c>
      <c r="H118" s="147">
        <f t="shared" si="75"/>
        <v>45857.867630600027</v>
      </c>
      <c r="I118" s="147">
        <f t="shared" si="75"/>
        <v>55758.279653500038</v>
      </c>
      <c r="J118" s="147">
        <f t="shared" si="75"/>
        <v>41704.675615500048</v>
      </c>
      <c r="K118" s="147">
        <f t="shared" si="75"/>
        <v>52973.955045559938</v>
      </c>
      <c r="L118" s="147">
        <f t="shared" si="75"/>
        <v>65008.25072296997</v>
      </c>
      <c r="M118" s="147">
        <f t="shared" si="75"/>
        <v>63529.520240060054</v>
      </c>
      <c r="N118" s="147">
        <f t="shared" si="75"/>
        <v>61123.715598009905</v>
      </c>
      <c r="O118" s="147">
        <f t="shared" si="75"/>
        <v>55598.901457500062</v>
      </c>
      <c r="P118" s="147">
        <f t="shared" si="75"/>
        <v>58589.432695299911</v>
      </c>
      <c r="Q118" s="147">
        <f t="shared" si="75"/>
        <v>59081.191054600029</v>
      </c>
      <c r="R118" s="147">
        <f t="shared" si="75"/>
        <v>50273.960060999991</v>
      </c>
      <c r="S118" s="87">
        <f t="shared" ref="S118:S180" si="76">G118</f>
        <v>47356.502808499994</v>
      </c>
      <c r="T118" s="88">
        <f>SUM($G118:H118)</f>
        <v>93214.370439100021</v>
      </c>
      <c r="U118" s="88">
        <f>SUM($G118:I118)</f>
        <v>148972.65009260006</v>
      </c>
      <c r="V118" s="88">
        <f>SUM($G118:J118)</f>
        <v>190677.32570810011</v>
      </c>
      <c r="W118" s="88">
        <f>SUM($G118:K118)</f>
        <v>243651.28075366004</v>
      </c>
      <c r="X118" s="88">
        <f>SUM($G118:L118)</f>
        <v>308659.53147663001</v>
      </c>
      <c r="Y118" s="88">
        <f>SUM($G118:M118)</f>
        <v>372189.05171669007</v>
      </c>
      <c r="Z118" s="88">
        <f>SUM($G118:N118)</f>
        <v>433312.76731469994</v>
      </c>
      <c r="AA118" s="88">
        <f>SUM($G118:O118)</f>
        <v>488911.66877220001</v>
      </c>
      <c r="AB118" s="88">
        <f>SUM($G118:P118)</f>
        <v>547501.10146749998</v>
      </c>
      <c r="AC118" s="88">
        <f>SUM($G118:Q118)</f>
        <v>606582.29252210003</v>
      </c>
      <c r="AD118" s="89">
        <f>SUM($G118:R118)</f>
        <v>656856.25258309999</v>
      </c>
      <c r="AE118" s="90">
        <f t="shared" ref="AE118:AE180" si="77">U118</f>
        <v>148972.65009260006</v>
      </c>
      <c r="AF118" s="90">
        <f t="shared" ref="AF118:AF180" si="78">X118-AE118</f>
        <v>159686.88138402996</v>
      </c>
      <c r="AG118" s="90">
        <f t="shared" ref="AG118:AG180" si="79">AA118-AF118-AE118</f>
        <v>180252.13729556996</v>
      </c>
      <c r="AH118" s="90">
        <f t="shared" ref="AH118:AH180" si="80">AD118-AG118-AF118-AE118</f>
        <v>167944.58381089996</v>
      </c>
      <c r="AI118" s="90">
        <f t="shared" ref="AI118:AI222" si="81">$AE118+$AF118</f>
        <v>308659.53147663001</v>
      </c>
      <c r="AJ118" s="90">
        <f t="shared" ref="AJ118:AJ222" si="82">$AG118+$AH118</f>
        <v>348196.72110646992</v>
      </c>
      <c r="AK118" s="90">
        <f t="shared" ref="AK118:AK222" si="83">$AI118+$AJ118</f>
        <v>656856.25258309999</v>
      </c>
      <c r="AL118" s="42">
        <f t="shared" ref="AL118:AL191" si="84">SUM(G118:R118)-AK118</f>
        <v>0</v>
      </c>
    </row>
    <row r="119" spans="1:38" ht="24" customHeight="1">
      <c r="A119" s="32" t="s">
        <v>170</v>
      </c>
      <c r="B119" s="445" t="s">
        <v>171</v>
      </c>
      <c r="C119" s="33" t="s">
        <v>67</v>
      </c>
      <c r="D119" s="34"/>
      <c r="E119" s="34"/>
      <c r="F119" s="34"/>
      <c r="G119" s="36">
        <f>G20-SUMIF($A$138:$A$237,$A119,G$138:G$237)</f>
        <v>-24334.431969999998</v>
      </c>
      <c r="H119" s="37">
        <f t="shared" ref="H119:R119" si="85">H20-SUMIF($A$138:$A$237,$A119,H$138:H$237)</f>
        <v>-24028.38149</v>
      </c>
      <c r="I119" s="37">
        <f t="shared" si="85"/>
        <v>-24350.15222</v>
      </c>
      <c r="J119" s="37">
        <f t="shared" si="85"/>
        <v>-24365.041495996174</v>
      </c>
      <c r="K119" s="37">
        <f t="shared" si="85"/>
        <v>-25575.209439999999</v>
      </c>
      <c r="L119" s="37">
        <f t="shared" si="85"/>
        <v>-26247.853929999997</v>
      </c>
      <c r="M119" s="37">
        <f t="shared" si="85"/>
        <v>-25985.3999</v>
      </c>
      <c r="N119" s="37">
        <f t="shared" si="85"/>
        <v>-26262.256309999997</v>
      </c>
      <c r="O119" s="37">
        <f t="shared" si="85"/>
        <v>-23981.09951</v>
      </c>
      <c r="P119" s="37">
        <f t="shared" si="85"/>
        <v>-24290.11162</v>
      </c>
      <c r="Q119" s="37">
        <f t="shared" si="85"/>
        <v>-24158.818340000005</v>
      </c>
      <c r="R119" s="37">
        <f t="shared" si="85"/>
        <v>-24945.600463192251</v>
      </c>
      <c r="S119" s="38">
        <f t="shared" si="76"/>
        <v>-24334.431969999998</v>
      </c>
      <c r="T119" s="39">
        <f>SUM($G119:H119)</f>
        <v>-48362.813459999998</v>
      </c>
      <c r="U119" s="39">
        <f>SUM($G119:I119)</f>
        <v>-72712.965679999994</v>
      </c>
      <c r="V119" s="39">
        <f>SUM($G119:J119)</f>
        <v>-97078.007175996172</v>
      </c>
      <c r="W119" s="39">
        <f>SUM($G119:K119)</f>
        <v>-122653.21661599618</v>
      </c>
      <c r="X119" s="39">
        <f>SUM($G119:L119)</f>
        <v>-148901.07054599619</v>
      </c>
      <c r="Y119" s="39">
        <f>SUM($G119:M119)</f>
        <v>-174886.47044599618</v>
      </c>
      <c r="Z119" s="39">
        <f>SUM($G119:N119)</f>
        <v>-201148.72675599618</v>
      </c>
      <c r="AA119" s="39">
        <f>SUM($G119:O119)</f>
        <v>-225129.82626599618</v>
      </c>
      <c r="AB119" s="39">
        <f>SUM($G119:P119)</f>
        <v>-249419.93788599619</v>
      </c>
      <c r="AC119" s="39">
        <f>SUM($G119:Q119)</f>
        <v>-273578.75622599619</v>
      </c>
      <c r="AD119" s="40">
        <f>SUM($G119:R119)</f>
        <v>-298524.35668918845</v>
      </c>
      <c r="AE119" s="41">
        <f t="shared" si="77"/>
        <v>-72712.965679999994</v>
      </c>
      <c r="AF119" s="41">
        <f t="shared" si="78"/>
        <v>-76188.104865996196</v>
      </c>
      <c r="AG119" s="41">
        <f t="shared" si="79"/>
        <v>-76228.755719999986</v>
      </c>
      <c r="AH119" s="41">
        <f t="shared" si="80"/>
        <v>-73394.530423192278</v>
      </c>
      <c r="AI119" s="41">
        <f t="shared" si="81"/>
        <v>-148901.07054599619</v>
      </c>
      <c r="AJ119" s="41">
        <f t="shared" si="82"/>
        <v>-149623.28614319226</v>
      </c>
      <c r="AK119" s="41">
        <f t="shared" si="83"/>
        <v>-298524.35668918845</v>
      </c>
      <c r="AL119" s="42">
        <f t="shared" si="84"/>
        <v>0</v>
      </c>
    </row>
    <row r="120" spans="1:38" ht="24" customHeight="1">
      <c r="A120" s="32" t="s">
        <v>172</v>
      </c>
      <c r="B120" s="445" t="s">
        <v>173</v>
      </c>
      <c r="C120" s="33" t="s">
        <v>73</v>
      </c>
      <c r="D120" s="34"/>
      <c r="E120" s="34"/>
      <c r="F120" s="34"/>
      <c r="G120" s="36">
        <f t="shared" ref="G120:R120" si="86">G23-SUMIF($A$138:$A$237,$A120,G$138:G$237)</f>
        <v>-9977.3176099999982</v>
      </c>
      <c r="H120" s="37">
        <f t="shared" si="86"/>
        <v>-11129.882879999999</v>
      </c>
      <c r="I120" s="37">
        <f t="shared" si="86"/>
        <v>-10011.840300000002</v>
      </c>
      <c r="J120" s="37">
        <f t="shared" si="86"/>
        <v>-10132.654859999999</v>
      </c>
      <c r="K120" s="37">
        <f t="shared" si="86"/>
        <v>-10060.433519999999</v>
      </c>
      <c r="L120" s="37">
        <f t="shared" si="86"/>
        <v>-9760.6760699999995</v>
      </c>
      <c r="M120" s="37">
        <f t="shared" si="86"/>
        <v>-10091.678650000002</v>
      </c>
      <c r="N120" s="37">
        <f t="shared" si="86"/>
        <v>-10365.278480000001</v>
      </c>
      <c r="O120" s="37">
        <f t="shared" si="86"/>
        <v>-11058.998339999998</v>
      </c>
      <c r="P120" s="37">
        <f t="shared" si="86"/>
        <v>-10379.507880000003</v>
      </c>
      <c r="Q120" s="37">
        <f t="shared" si="86"/>
        <v>-10786.375459999999</v>
      </c>
      <c r="R120" s="37">
        <f t="shared" si="86"/>
        <v>-9395.5180852298708</v>
      </c>
      <c r="S120" s="38">
        <f t="shared" si="76"/>
        <v>-9977.3176099999982</v>
      </c>
      <c r="T120" s="39">
        <f>SUM($G120:H120)</f>
        <v>-21107.200489999996</v>
      </c>
      <c r="U120" s="39">
        <f>SUM($G120:I120)</f>
        <v>-31119.040789999999</v>
      </c>
      <c r="V120" s="39">
        <f>SUM($G120:J120)</f>
        <v>-41251.695649999994</v>
      </c>
      <c r="W120" s="39">
        <f>SUM($G120:K120)</f>
        <v>-51312.129169999993</v>
      </c>
      <c r="X120" s="39">
        <f>SUM($G120:L120)</f>
        <v>-61072.805239999994</v>
      </c>
      <c r="Y120" s="39">
        <f>SUM($G120:M120)</f>
        <v>-71164.483890000003</v>
      </c>
      <c r="Z120" s="39">
        <f>SUM($G120:N120)</f>
        <v>-81529.762370000011</v>
      </c>
      <c r="AA120" s="39">
        <f>SUM($G120:O120)</f>
        <v>-92588.760710000002</v>
      </c>
      <c r="AB120" s="39">
        <f>SUM($G120:P120)</f>
        <v>-102968.26859000001</v>
      </c>
      <c r="AC120" s="39">
        <f>SUM($G120:Q120)</f>
        <v>-113754.64405</v>
      </c>
      <c r="AD120" s="40">
        <f>SUM($G120:R120)</f>
        <v>-123150.16213522987</v>
      </c>
      <c r="AE120" s="41">
        <f t="shared" si="77"/>
        <v>-31119.040789999999</v>
      </c>
      <c r="AF120" s="41">
        <f t="shared" si="78"/>
        <v>-29953.764449999995</v>
      </c>
      <c r="AG120" s="41">
        <f t="shared" si="79"/>
        <v>-31515.955470000008</v>
      </c>
      <c r="AH120" s="41">
        <f t="shared" si="80"/>
        <v>-30561.401425229873</v>
      </c>
      <c r="AI120" s="41">
        <f t="shared" si="81"/>
        <v>-61072.805239999994</v>
      </c>
      <c r="AJ120" s="41">
        <f t="shared" si="82"/>
        <v>-62077.356895229881</v>
      </c>
      <c r="AK120" s="41">
        <f t="shared" si="83"/>
        <v>-123150.16213522988</v>
      </c>
      <c r="AL120" s="42">
        <f t="shared" si="84"/>
        <v>0</v>
      </c>
    </row>
    <row r="121" spans="1:38" ht="24" customHeight="1">
      <c r="A121" s="32" t="s">
        <v>174</v>
      </c>
      <c r="B121" s="445" t="s">
        <v>175</v>
      </c>
      <c r="C121" s="33" t="s">
        <v>75</v>
      </c>
      <c r="D121" s="34"/>
      <c r="E121" s="34"/>
      <c r="F121" s="34"/>
      <c r="G121" s="36">
        <f t="shared" ref="G121:R121" si="87">G24-SUMIF($A$138:$A$237,$A121,G$138:G$237)</f>
        <v>-2083.1832199999999</v>
      </c>
      <c r="H121" s="37">
        <f t="shared" si="87"/>
        <v>-2184.0868</v>
      </c>
      <c r="I121" s="37">
        <f t="shared" si="87"/>
        <v>-680.6391900000001</v>
      </c>
      <c r="J121" s="37">
        <f t="shared" si="87"/>
        <v>-1921.17058</v>
      </c>
      <c r="K121" s="37">
        <f t="shared" si="87"/>
        <v>-2022.8045300000001</v>
      </c>
      <c r="L121" s="37">
        <f t="shared" si="87"/>
        <v>-2396.1510400000002</v>
      </c>
      <c r="M121" s="37">
        <f t="shared" si="87"/>
        <v>-2328.2561900000001</v>
      </c>
      <c r="N121" s="37">
        <f t="shared" si="87"/>
        <v>-2112.9789900000001</v>
      </c>
      <c r="O121" s="37">
        <f t="shared" si="87"/>
        <v>-2744.1046799999999</v>
      </c>
      <c r="P121" s="37">
        <f t="shared" si="87"/>
        <v>-2747.9494800000002</v>
      </c>
      <c r="Q121" s="37">
        <f t="shared" si="87"/>
        <v>-2899.0774699999997</v>
      </c>
      <c r="R121" s="37">
        <f t="shared" si="87"/>
        <v>-2219.2785600000007</v>
      </c>
      <c r="S121" s="38">
        <f t="shared" si="76"/>
        <v>-2083.1832199999999</v>
      </c>
      <c r="T121" s="39">
        <f>SUM($G121:H121)</f>
        <v>-4267.2700199999999</v>
      </c>
      <c r="U121" s="39">
        <f>SUM($G121:I121)</f>
        <v>-4947.9092099999998</v>
      </c>
      <c r="V121" s="39">
        <f>SUM($G121:J121)</f>
        <v>-6869.0797899999998</v>
      </c>
      <c r="W121" s="39">
        <f>SUM($G121:K121)</f>
        <v>-8891.8843199999992</v>
      </c>
      <c r="X121" s="39">
        <f>SUM($G121:L121)</f>
        <v>-11288.03536</v>
      </c>
      <c r="Y121" s="39">
        <f>SUM($G121:M121)</f>
        <v>-13616.29155</v>
      </c>
      <c r="Z121" s="39">
        <f>SUM($G121:N121)</f>
        <v>-15729.27054</v>
      </c>
      <c r="AA121" s="39">
        <f>SUM($G121:O121)</f>
        <v>-18473.375219999998</v>
      </c>
      <c r="AB121" s="39">
        <f>SUM($G121:P121)</f>
        <v>-21221.324699999997</v>
      </c>
      <c r="AC121" s="39">
        <f>SUM($G121:Q121)</f>
        <v>-24120.402169999998</v>
      </c>
      <c r="AD121" s="40">
        <f>SUM($G121:R121)</f>
        <v>-26339.68073</v>
      </c>
      <c r="AE121" s="41">
        <f t="shared" si="77"/>
        <v>-4947.9092099999998</v>
      </c>
      <c r="AF121" s="41">
        <f t="shared" si="78"/>
        <v>-6340.1261500000001</v>
      </c>
      <c r="AG121" s="41">
        <f t="shared" si="79"/>
        <v>-7185.3398599999982</v>
      </c>
      <c r="AH121" s="41">
        <f t="shared" si="80"/>
        <v>-7866.3055100000001</v>
      </c>
      <c r="AI121" s="41">
        <f t="shared" si="81"/>
        <v>-11288.03536</v>
      </c>
      <c r="AJ121" s="41">
        <f t="shared" si="82"/>
        <v>-15051.645369999998</v>
      </c>
      <c r="AK121" s="41">
        <f t="shared" si="83"/>
        <v>-26339.68073</v>
      </c>
      <c r="AL121" s="42">
        <f t="shared" si="84"/>
        <v>0</v>
      </c>
    </row>
    <row r="122" spans="1:38" ht="24" customHeight="1">
      <c r="A122" s="32" t="s">
        <v>176</v>
      </c>
      <c r="B122" s="445" t="s">
        <v>177</v>
      </c>
      <c r="C122" s="33" t="s">
        <v>77</v>
      </c>
      <c r="D122" s="34"/>
      <c r="E122" s="34"/>
      <c r="F122" s="34"/>
      <c r="G122" s="36">
        <f t="shared" ref="G122:R122" si="88">G25-SUMIF($A$138:$A$237,$A122,G$138:G$237)</f>
        <v>49.913939999999997</v>
      </c>
      <c r="H122" s="37">
        <f t="shared" si="88"/>
        <v>20.41262</v>
      </c>
      <c r="I122" s="37">
        <f t="shared" si="88"/>
        <v>-394.61461000000003</v>
      </c>
      <c r="J122" s="37">
        <f t="shared" si="88"/>
        <v>122.03292</v>
      </c>
      <c r="K122" s="37">
        <f t="shared" si="88"/>
        <v>109.03712</v>
      </c>
      <c r="L122" s="37">
        <f t="shared" si="88"/>
        <v>-579.69740000000002</v>
      </c>
      <c r="M122" s="37">
        <f t="shared" si="88"/>
        <v>-588.53425000000004</v>
      </c>
      <c r="N122" s="37">
        <f t="shared" si="88"/>
        <v>70.904359999999997</v>
      </c>
      <c r="O122" s="37">
        <f t="shared" si="88"/>
        <v>-183.46520999999998</v>
      </c>
      <c r="P122" s="37">
        <f t="shared" si="88"/>
        <v>-16.265969999999999</v>
      </c>
      <c r="Q122" s="37">
        <f t="shared" si="88"/>
        <v>406.62420000000003</v>
      </c>
      <c r="R122" s="37">
        <f t="shared" si="88"/>
        <v>84.396470000000008</v>
      </c>
      <c r="S122" s="38">
        <f t="shared" si="76"/>
        <v>49.913939999999997</v>
      </c>
      <c r="T122" s="39">
        <f>SUM($G122:H122)</f>
        <v>70.326560000000001</v>
      </c>
      <c r="U122" s="39">
        <f>SUM($G122:I122)</f>
        <v>-324.28805</v>
      </c>
      <c r="V122" s="39">
        <f>SUM($G122:J122)</f>
        <v>-202.25513000000001</v>
      </c>
      <c r="W122" s="39">
        <f>SUM($G122:K122)</f>
        <v>-93.218010000000007</v>
      </c>
      <c r="X122" s="39">
        <f>SUM($G122:L122)</f>
        <v>-672.91541000000007</v>
      </c>
      <c r="Y122" s="39">
        <f>SUM($G122:M122)</f>
        <v>-1261.4496600000002</v>
      </c>
      <c r="Z122" s="39">
        <f>SUM($G122:N122)</f>
        <v>-1190.5453000000002</v>
      </c>
      <c r="AA122" s="39">
        <f>SUM($G122:O122)</f>
        <v>-1374.0105100000003</v>
      </c>
      <c r="AB122" s="39">
        <f>SUM($G122:P122)</f>
        <v>-1390.2764800000002</v>
      </c>
      <c r="AC122" s="39">
        <f>SUM($G122:Q122)</f>
        <v>-983.65228000000025</v>
      </c>
      <c r="AD122" s="40">
        <f>SUM($G122:R122)</f>
        <v>-899.25581000000022</v>
      </c>
      <c r="AE122" s="41">
        <f t="shared" si="77"/>
        <v>-324.28805</v>
      </c>
      <c r="AF122" s="41">
        <f t="shared" si="78"/>
        <v>-348.62736000000007</v>
      </c>
      <c r="AG122" s="41">
        <f t="shared" si="79"/>
        <v>-701.09510000000012</v>
      </c>
      <c r="AH122" s="41">
        <f t="shared" si="80"/>
        <v>474.75469999999996</v>
      </c>
      <c r="AI122" s="41">
        <f t="shared" si="81"/>
        <v>-672.91541000000007</v>
      </c>
      <c r="AJ122" s="41">
        <f t="shared" si="82"/>
        <v>-226.34040000000016</v>
      </c>
      <c r="AK122" s="41">
        <f t="shared" si="83"/>
        <v>-899.25581000000022</v>
      </c>
      <c r="AL122" s="42">
        <f t="shared" si="84"/>
        <v>0</v>
      </c>
    </row>
    <row r="123" spans="1:38" ht="24" customHeight="1">
      <c r="A123" s="32" t="s">
        <v>178</v>
      </c>
      <c r="B123" s="445" t="s">
        <v>179</v>
      </c>
      <c r="C123" s="148" t="s">
        <v>79</v>
      </c>
      <c r="D123" s="149"/>
      <c r="E123" s="149"/>
      <c r="F123" s="149"/>
      <c r="G123" s="150">
        <v>598.29930000000002</v>
      </c>
      <c r="H123" s="151">
        <v>-108.92871</v>
      </c>
      <c r="I123" s="151">
        <v>-2429.3597799999998</v>
      </c>
      <c r="J123" s="151">
        <v>-220.94242</v>
      </c>
      <c r="K123" s="151">
        <v>-231.55429000000001</v>
      </c>
      <c r="L123" s="151">
        <v>-3773.8815800000002</v>
      </c>
      <c r="M123" s="151">
        <v>-599.77935000000002</v>
      </c>
      <c r="N123" s="151">
        <v>-1496.22298</v>
      </c>
      <c r="O123" s="151">
        <v>-67.901839999999993</v>
      </c>
      <c r="P123" s="151">
        <v>-2763.3365199999998</v>
      </c>
      <c r="Q123" s="151">
        <v>-460.40419000000003</v>
      </c>
      <c r="R123" s="151">
        <v>-91.438609999999926</v>
      </c>
      <c r="S123" s="38">
        <f t="shared" si="76"/>
        <v>598.29930000000002</v>
      </c>
      <c r="T123" s="39">
        <f>SUM($G123:H123)</f>
        <v>489.37058999999999</v>
      </c>
      <c r="U123" s="39">
        <f>SUM($G123:I123)</f>
        <v>-1939.9891899999998</v>
      </c>
      <c r="V123" s="39">
        <f>SUM($G123:J123)</f>
        <v>-2160.9316099999996</v>
      </c>
      <c r="W123" s="39">
        <f>SUM($G123:K123)</f>
        <v>-2392.4858999999997</v>
      </c>
      <c r="X123" s="39">
        <f>SUM($G123:L123)</f>
        <v>-6166.3674799999999</v>
      </c>
      <c r="Y123" s="39">
        <f>SUM($G123:M123)</f>
        <v>-6766.1468299999997</v>
      </c>
      <c r="Z123" s="39">
        <f>SUM($G123:N123)</f>
        <v>-8262.3698100000001</v>
      </c>
      <c r="AA123" s="39">
        <f>SUM($G123:O123)</f>
        <v>-8330.2716500000006</v>
      </c>
      <c r="AB123" s="39">
        <f>SUM($G123:P123)</f>
        <v>-11093.60817</v>
      </c>
      <c r="AC123" s="39">
        <f>SUM($G123:Q123)</f>
        <v>-11554.012359999999</v>
      </c>
      <c r="AD123" s="40">
        <f>SUM($G123:R123)</f>
        <v>-11645.450969999998</v>
      </c>
      <c r="AE123" s="41">
        <f t="shared" si="77"/>
        <v>-1939.9891899999998</v>
      </c>
      <c r="AF123" s="41">
        <f t="shared" si="78"/>
        <v>-4226.3782900000006</v>
      </c>
      <c r="AG123" s="41">
        <f t="shared" si="79"/>
        <v>-2163.9041700000002</v>
      </c>
      <c r="AH123" s="41">
        <f t="shared" si="80"/>
        <v>-3315.1793199999979</v>
      </c>
      <c r="AI123" s="41">
        <f t="shared" si="81"/>
        <v>-6166.3674800000008</v>
      </c>
      <c r="AJ123" s="41">
        <f t="shared" si="82"/>
        <v>-5479.0834899999982</v>
      </c>
      <c r="AK123" s="41">
        <f t="shared" si="83"/>
        <v>-11645.450969999998</v>
      </c>
      <c r="AL123" s="42">
        <f t="shared" si="84"/>
        <v>0</v>
      </c>
    </row>
    <row r="124" spans="1:38" ht="24" hidden="1" customHeight="1" outlineLevel="1">
      <c r="A124" s="32"/>
      <c r="B124" s="445" t="s">
        <v>180</v>
      </c>
      <c r="C124" s="33"/>
      <c r="D124" s="34"/>
      <c r="E124" s="34"/>
      <c r="F124" s="34"/>
      <c r="G124" s="36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8">
        <f t="shared" si="76"/>
        <v>0</v>
      </c>
      <c r="T124" s="39">
        <f>SUM($G124:H124)</f>
        <v>0</v>
      </c>
      <c r="U124" s="39">
        <f>SUM($G124:I124)</f>
        <v>0</v>
      </c>
      <c r="V124" s="39">
        <f>SUM($G124:J124)</f>
        <v>0</v>
      </c>
      <c r="W124" s="39">
        <f>SUM($G124:K124)</f>
        <v>0</v>
      </c>
      <c r="X124" s="39">
        <f>SUM($G124:L124)</f>
        <v>0</v>
      </c>
      <c r="Y124" s="39">
        <f>SUM($G124:M124)</f>
        <v>0</v>
      </c>
      <c r="Z124" s="39">
        <f>SUM($G124:N124)</f>
        <v>0</v>
      </c>
      <c r="AA124" s="39">
        <f>SUM($G124:O124)</f>
        <v>0</v>
      </c>
      <c r="AB124" s="39">
        <f>SUM($G124:P124)</f>
        <v>0</v>
      </c>
      <c r="AC124" s="39">
        <f>SUM($G124:Q124)</f>
        <v>0</v>
      </c>
      <c r="AD124" s="40">
        <f>SUM($G124:R124)</f>
        <v>0</v>
      </c>
      <c r="AE124" s="41">
        <f t="shared" si="77"/>
        <v>0</v>
      </c>
      <c r="AF124" s="41">
        <f t="shared" si="78"/>
        <v>0</v>
      </c>
      <c r="AG124" s="41">
        <f t="shared" si="79"/>
        <v>0</v>
      </c>
      <c r="AH124" s="41">
        <f t="shared" si="80"/>
        <v>0</v>
      </c>
      <c r="AI124" s="41">
        <f t="shared" si="81"/>
        <v>0</v>
      </c>
      <c r="AJ124" s="41">
        <f t="shared" si="82"/>
        <v>0</v>
      </c>
      <c r="AK124" s="41">
        <f t="shared" si="83"/>
        <v>0</v>
      </c>
      <c r="AL124" s="42">
        <f t="shared" si="84"/>
        <v>0</v>
      </c>
    </row>
    <row r="125" spans="1:38" ht="24" hidden="1" customHeight="1" outlineLevel="1">
      <c r="A125" s="32"/>
      <c r="B125" s="445" t="s">
        <v>181</v>
      </c>
      <c r="C125" s="33"/>
      <c r="D125" s="34"/>
      <c r="E125" s="34"/>
      <c r="F125" s="34"/>
      <c r="G125" s="36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8">
        <f t="shared" si="76"/>
        <v>0</v>
      </c>
      <c r="T125" s="39">
        <f>SUM($G125:H125)</f>
        <v>0</v>
      </c>
      <c r="U125" s="39">
        <f>SUM($G125:I125)</f>
        <v>0</v>
      </c>
      <c r="V125" s="39">
        <f>SUM($G125:J125)</f>
        <v>0</v>
      </c>
      <c r="W125" s="39">
        <f>SUM($G125:K125)</f>
        <v>0</v>
      </c>
      <c r="X125" s="39">
        <f>SUM($G125:L125)</f>
        <v>0</v>
      </c>
      <c r="Y125" s="39">
        <f>SUM($G125:M125)</f>
        <v>0</v>
      </c>
      <c r="Z125" s="39">
        <f>SUM($G125:N125)</f>
        <v>0</v>
      </c>
      <c r="AA125" s="39">
        <f>SUM($G125:O125)</f>
        <v>0</v>
      </c>
      <c r="AB125" s="39">
        <f>SUM($G125:P125)</f>
        <v>0</v>
      </c>
      <c r="AC125" s="39">
        <f>SUM($G125:Q125)</f>
        <v>0</v>
      </c>
      <c r="AD125" s="40">
        <f>SUM($G125:R125)</f>
        <v>0</v>
      </c>
      <c r="AE125" s="41">
        <f t="shared" si="77"/>
        <v>0</v>
      </c>
      <c r="AF125" s="41">
        <f t="shared" si="78"/>
        <v>0</v>
      </c>
      <c r="AG125" s="41">
        <f t="shared" si="79"/>
        <v>0</v>
      </c>
      <c r="AH125" s="41">
        <f t="shared" si="80"/>
        <v>0</v>
      </c>
      <c r="AI125" s="41">
        <f t="shared" si="81"/>
        <v>0</v>
      </c>
      <c r="AJ125" s="41">
        <f t="shared" si="82"/>
        <v>0</v>
      </c>
      <c r="AK125" s="41">
        <f t="shared" si="83"/>
        <v>0</v>
      </c>
      <c r="AL125" s="42">
        <f t="shared" si="84"/>
        <v>0</v>
      </c>
    </row>
    <row r="126" spans="1:38" ht="24" hidden="1" customHeight="1" outlineLevel="1">
      <c r="A126" s="32"/>
      <c r="B126" s="445" t="s">
        <v>182</v>
      </c>
      <c r="C126" s="33"/>
      <c r="D126" s="34"/>
      <c r="E126" s="34"/>
      <c r="F126" s="34"/>
      <c r="G126" s="36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8">
        <f t="shared" si="76"/>
        <v>0</v>
      </c>
      <c r="T126" s="39">
        <f>SUM($G126:H126)</f>
        <v>0</v>
      </c>
      <c r="U126" s="39">
        <f>SUM($G126:I126)</f>
        <v>0</v>
      </c>
      <c r="V126" s="39">
        <f>SUM($G126:J126)</f>
        <v>0</v>
      </c>
      <c r="W126" s="39">
        <f>SUM($G126:K126)</f>
        <v>0</v>
      </c>
      <c r="X126" s="39">
        <f>SUM($G126:L126)</f>
        <v>0</v>
      </c>
      <c r="Y126" s="39">
        <f>SUM($G126:M126)</f>
        <v>0</v>
      </c>
      <c r="Z126" s="39">
        <f>SUM($G126:N126)</f>
        <v>0</v>
      </c>
      <c r="AA126" s="39">
        <f>SUM($G126:O126)</f>
        <v>0</v>
      </c>
      <c r="AB126" s="39">
        <f>SUM($G126:P126)</f>
        <v>0</v>
      </c>
      <c r="AC126" s="39">
        <f>SUM($G126:Q126)</f>
        <v>0</v>
      </c>
      <c r="AD126" s="40">
        <f>SUM($G126:R126)</f>
        <v>0</v>
      </c>
      <c r="AE126" s="41">
        <f t="shared" si="77"/>
        <v>0</v>
      </c>
      <c r="AF126" s="41">
        <f t="shared" si="78"/>
        <v>0</v>
      </c>
      <c r="AG126" s="41">
        <f t="shared" si="79"/>
        <v>0</v>
      </c>
      <c r="AH126" s="41">
        <f t="shared" si="80"/>
        <v>0</v>
      </c>
      <c r="AI126" s="41">
        <f t="shared" si="81"/>
        <v>0</v>
      </c>
      <c r="AJ126" s="41">
        <f t="shared" si="82"/>
        <v>0</v>
      </c>
      <c r="AK126" s="41">
        <f t="shared" si="83"/>
        <v>0</v>
      </c>
      <c r="AL126" s="42">
        <f t="shared" si="84"/>
        <v>0</v>
      </c>
    </row>
    <row r="127" spans="1:38" ht="24" hidden="1" customHeight="1" outlineLevel="1">
      <c r="A127" s="32"/>
      <c r="B127" s="445" t="s">
        <v>183</v>
      </c>
      <c r="C127" s="33"/>
      <c r="D127" s="34"/>
      <c r="E127" s="34"/>
      <c r="F127" s="34"/>
      <c r="G127" s="36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8">
        <f t="shared" si="76"/>
        <v>0</v>
      </c>
      <c r="T127" s="39">
        <f>SUM($G127:H127)</f>
        <v>0</v>
      </c>
      <c r="U127" s="39">
        <f>SUM($G127:I127)</f>
        <v>0</v>
      </c>
      <c r="V127" s="39">
        <f>SUM($G127:J127)</f>
        <v>0</v>
      </c>
      <c r="W127" s="39">
        <f>SUM($G127:K127)</f>
        <v>0</v>
      </c>
      <c r="X127" s="39">
        <f>SUM($G127:L127)</f>
        <v>0</v>
      </c>
      <c r="Y127" s="39">
        <f>SUM($G127:M127)</f>
        <v>0</v>
      </c>
      <c r="Z127" s="39">
        <f>SUM($G127:N127)</f>
        <v>0</v>
      </c>
      <c r="AA127" s="39">
        <f>SUM($G127:O127)</f>
        <v>0</v>
      </c>
      <c r="AB127" s="39">
        <f>SUM($G127:P127)</f>
        <v>0</v>
      </c>
      <c r="AC127" s="39">
        <f>SUM($G127:Q127)</f>
        <v>0</v>
      </c>
      <c r="AD127" s="40">
        <f>SUM($G127:R127)</f>
        <v>0</v>
      </c>
      <c r="AE127" s="41">
        <f t="shared" si="77"/>
        <v>0</v>
      </c>
      <c r="AF127" s="41">
        <f t="shared" si="78"/>
        <v>0</v>
      </c>
      <c r="AG127" s="41">
        <f t="shared" si="79"/>
        <v>0</v>
      </c>
      <c r="AH127" s="41">
        <f t="shared" si="80"/>
        <v>0</v>
      </c>
      <c r="AI127" s="41">
        <f t="shared" si="81"/>
        <v>0</v>
      </c>
      <c r="AJ127" s="41">
        <f t="shared" si="82"/>
        <v>0</v>
      </c>
      <c r="AK127" s="41">
        <f t="shared" si="83"/>
        <v>0</v>
      </c>
      <c r="AL127" s="42">
        <f t="shared" si="84"/>
        <v>0</v>
      </c>
    </row>
    <row r="128" spans="1:38" ht="24" hidden="1" customHeight="1" outlineLevel="1">
      <c r="A128" s="32"/>
      <c r="B128" s="445" t="s">
        <v>184</v>
      </c>
      <c r="C128" s="33"/>
      <c r="D128" s="34"/>
      <c r="E128" s="34"/>
      <c r="F128" s="34"/>
      <c r="G128" s="36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8">
        <f t="shared" si="76"/>
        <v>0</v>
      </c>
      <c r="T128" s="39">
        <f>SUM($G128:H128)</f>
        <v>0</v>
      </c>
      <c r="U128" s="39">
        <f>SUM($G128:I128)</f>
        <v>0</v>
      </c>
      <c r="V128" s="39">
        <f>SUM($G128:J128)</f>
        <v>0</v>
      </c>
      <c r="W128" s="39">
        <f>SUM($G128:K128)</f>
        <v>0</v>
      </c>
      <c r="X128" s="39">
        <f>SUM($G128:L128)</f>
        <v>0</v>
      </c>
      <c r="Y128" s="39">
        <f>SUM($G128:M128)</f>
        <v>0</v>
      </c>
      <c r="Z128" s="39">
        <f>SUM($G128:N128)</f>
        <v>0</v>
      </c>
      <c r="AA128" s="39">
        <f>SUM($G128:O128)</f>
        <v>0</v>
      </c>
      <c r="AB128" s="39">
        <f>SUM($G128:P128)</f>
        <v>0</v>
      </c>
      <c r="AC128" s="39">
        <f>SUM($G128:Q128)</f>
        <v>0</v>
      </c>
      <c r="AD128" s="40">
        <f>SUM($G128:R128)</f>
        <v>0</v>
      </c>
      <c r="AE128" s="41">
        <f t="shared" si="77"/>
        <v>0</v>
      </c>
      <c r="AF128" s="41">
        <f t="shared" si="78"/>
        <v>0</v>
      </c>
      <c r="AG128" s="41">
        <f t="shared" si="79"/>
        <v>0</v>
      </c>
      <c r="AH128" s="41">
        <f t="shared" si="80"/>
        <v>0</v>
      </c>
      <c r="AI128" s="41">
        <f t="shared" si="81"/>
        <v>0</v>
      </c>
      <c r="AJ128" s="41">
        <f t="shared" si="82"/>
        <v>0</v>
      </c>
      <c r="AK128" s="41">
        <f t="shared" si="83"/>
        <v>0</v>
      </c>
      <c r="AL128" s="42">
        <f t="shared" si="84"/>
        <v>0</v>
      </c>
    </row>
    <row r="129" spans="1:38" ht="24" hidden="1" customHeight="1" outlineLevel="1">
      <c r="A129" s="32"/>
      <c r="B129" s="445" t="s">
        <v>185</v>
      </c>
      <c r="C129" s="33"/>
      <c r="D129" s="34"/>
      <c r="E129" s="34"/>
      <c r="F129" s="34"/>
      <c r="G129" s="36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8">
        <f t="shared" si="76"/>
        <v>0</v>
      </c>
      <c r="T129" s="39">
        <f>SUM($G129:H129)</f>
        <v>0</v>
      </c>
      <c r="U129" s="39">
        <f>SUM($G129:I129)</f>
        <v>0</v>
      </c>
      <c r="V129" s="39">
        <f>SUM($G129:J129)</f>
        <v>0</v>
      </c>
      <c r="W129" s="39">
        <f>SUM($G129:K129)</f>
        <v>0</v>
      </c>
      <c r="X129" s="39">
        <f>SUM($G129:L129)</f>
        <v>0</v>
      </c>
      <c r="Y129" s="39">
        <f>SUM($G129:M129)</f>
        <v>0</v>
      </c>
      <c r="Z129" s="39">
        <f>SUM($G129:N129)</f>
        <v>0</v>
      </c>
      <c r="AA129" s="39">
        <f>SUM($G129:O129)</f>
        <v>0</v>
      </c>
      <c r="AB129" s="39">
        <f>SUM($G129:P129)</f>
        <v>0</v>
      </c>
      <c r="AC129" s="39">
        <f>SUM($G129:Q129)</f>
        <v>0</v>
      </c>
      <c r="AD129" s="40">
        <f>SUM($G129:R129)</f>
        <v>0</v>
      </c>
      <c r="AE129" s="41">
        <f t="shared" si="77"/>
        <v>0</v>
      </c>
      <c r="AF129" s="41">
        <f t="shared" si="78"/>
        <v>0</v>
      </c>
      <c r="AG129" s="41">
        <f t="shared" si="79"/>
        <v>0</v>
      </c>
      <c r="AH129" s="41">
        <f t="shared" si="80"/>
        <v>0</v>
      </c>
      <c r="AI129" s="41">
        <f t="shared" si="81"/>
        <v>0</v>
      </c>
      <c r="AJ129" s="41">
        <f t="shared" si="82"/>
        <v>0</v>
      </c>
      <c r="AK129" s="41">
        <f t="shared" si="83"/>
        <v>0</v>
      </c>
      <c r="AL129" s="42">
        <f t="shared" si="84"/>
        <v>0</v>
      </c>
    </row>
    <row r="130" spans="1:38" ht="24" hidden="1" customHeight="1" outlineLevel="1">
      <c r="A130" s="32"/>
      <c r="B130" s="445" t="s">
        <v>186</v>
      </c>
      <c r="C130" s="33"/>
      <c r="D130" s="34"/>
      <c r="E130" s="34"/>
      <c r="F130" s="34"/>
      <c r="G130" s="36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8">
        <f t="shared" si="76"/>
        <v>0</v>
      </c>
      <c r="T130" s="39">
        <f>SUM($G130:H130)</f>
        <v>0</v>
      </c>
      <c r="U130" s="39">
        <f>SUM($G130:I130)</f>
        <v>0</v>
      </c>
      <c r="V130" s="39">
        <f>SUM($G130:J130)</f>
        <v>0</v>
      </c>
      <c r="W130" s="39">
        <f>SUM($G130:K130)</f>
        <v>0</v>
      </c>
      <c r="X130" s="39">
        <f>SUM($G130:L130)</f>
        <v>0</v>
      </c>
      <c r="Y130" s="39">
        <f>SUM($G130:M130)</f>
        <v>0</v>
      </c>
      <c r="Z130" s="39">
        <f>SUM($G130:N130)</f>
        <v>0</v>
      </c>
      <c r="AA130" s="39">
        <f>SUM($G130:O130)</f>
        <v>0</v>
      </c>
      <c r="AB130" s="39">
        <f>SUM($G130:P130)</f>
        <v>0</v>
      </c>
      <c r="AC130" s="39">
        <f>SUM($G130:Q130)</f>
        <v>0</v>
      </c>
      <c r="AD130" s="40">
        <f>SUM($G130:R130)</f>
        <v>0</v>
      </c>
      <c r="AE130" s="41">
        <f t="shared" si="77"/>
        <v>0</v>
      </c>
      <c r="AF130" s="41">
        <f t="shared" si="78"/>
        <v>0</v>
      </c>
      <c r="AG130" s="41">
        <f t="shared" si="79"/>
        <v>0</v>
      </c>
      <c r="AH130" s="41">
        <f t="shared" si="80"/>
        <v>0</v>
      </c>
      <c r="AI130" s="41">
        <f t="shared" si="81"/>
        <v>0</v>
      </c>
      <c r="AJ130" s="41">
        <f t="shared" si="82"/>
        <v>0</v>
      </c>
      <c r="AK130" s="41">
        <f t="shared" si="83"/>
        <v>0</v>
      </c>
      <c r="AL130" s="42">
        <f t="shared" si="84"/>
        <v>0</v>
      </c>
    </row>
    <row r="131" spans="1:38" ht="24" hidden="1" customHeight="1" outlineLevel="1">
      <c r="A131" s="32"/>
      <c r="B131" s="445" t="s">
        <v>187</v>
      </c>
      <c r="C131" s="33"/>
      <c r="D131" s="34"/>
      <c r="E131" s="34"/>
      <c r="F131" s="34"/>
      <c r="G131" s="36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8">
        <f t="shared" si="76"/>
        <v>0</v>
      </c>
      <c r="T131" s="39">
        <f>SUM($G131:H131)</f>
        <v>0</v>
      </c>
      <c r="U131" s="39">
        <f>SUM($G131:I131)</f>
        <v>0</v>
      </c>
      <c r="V131" s="39">
        <f>SUM($G131:J131)</f>
        <v>0</v>
      </c>
      <c r="W131" s="39">
        <f>SUM($G131:K131)</f>
        <v>0</v>
      </c>
      <c r="X131" s="39">
        <f>SUM($G131:L131)</f>
        <v>0</v>
      </c>
      <c r="Y131" s="39">
        <f>SUM($G131:M131)</f>
        <v>0</v>
      </c>
      <c r="Z131" s="39">
        <f>SUM($G131:N131)</f>
        <v>0</v>
      </c>
      <c r="AA131" s="39">
        <f>SUM($G131:O131)</f>
        <v>0</v>
      </c>
      <c r="AB131" s="39">
        <f>SUM($G131:P131)</f>
        <v>0</v>
      </c>
      <c r="AC131" s="39">
        <f>SUM($G131:Q131)</f>
        <v>0</v>
      </c>
      <c r="AD131" s="40">
        <f>SUM($G131:R131)</f>
        <v>0</v>
      </c>
      <c r="AE131" s="41">
        <f t="shared" si="77"/>
        <v>0</v>
      </c>
      <c r="AF131" s="41">
        <f t="shared" si="78"/>
        <v>0</v>
      </c>
      <c r="AG131" s="41">
        <f t="shared" si="79"/>
        <v>0</v>
      </c>
      <c r="AH131" s="41">
        <f t="shared" si="80"/>
        <v>0</v>
      </c>
      <c r="AI131" s="41">
        <f t="shared" si="81"/>
        <v>0</v>
      </c>
      <c r="AJ131" s="41">
        <f t="shared" si="82"/>
        <v>0</v>
      </c>
      <c r="AK131" s="41">
        <f t="shared" si="83"/>
        <v>0</v>
      </c>
      <c r="AL131" s="42">
        <f t="shared" si="84"/>
        <v>0</v>
      </c>
    </row>
    <row r="132" spans="1:38" ht="24" hidden="1" customHeight="1" outlineLevel="1">
      <c r="A132" s="32"/>
      <c r="B132" s="445" t="s">
        <v>188</v>
      </c>
      <c r="C132" s="33"/>
      <c r="D132" s="34"/>
      <c r="E132" s="34"/>
      <c r="F132" s="34"/>
      <c r="G132" s="36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8">
        <f t="shared" si="76"/>
        <v>0</v>
      </c>
      <c r="T132" s="39">
        <f>SUM($G132:H132)</f>
        <v>0</v>
      </c>
      <c r="U132" s="39">
        <f>SUM($G132:I132)</f>
        <v>0</v>
      </c>
      <c r="V132" s="39">
        <f>SUM($G132:J132)</f>
        <v>0</v>
      </c>
      <c r="W132" s="39">
        <f>SUM($G132:K132)</f>
        <v>0</v>
      </c>
      <c r="X132" s="39">
        <f>SUM($G132:L132)</f>
        <v>0</v>
      </c>
      <c r="Y132" s="39">
        <f>SUM($G132:M132)</f>
        <v>0</v>
      </c>
      <c r="Z132" s="39">
        <f>SUM($G132:N132)</f>
        <v>0</v>
      </c>
      <c r="AA132" s="39">
        <f>SUM($G132:O132)</f>
        <v>0</v>
      </c>
      <c r="AB132" s="39">
        <f>SUM($G132:P132)</f>
        <v>0</v>
      </c>
      <c r="AC132" s="39">
        <f>SUM($G132:Q132)</f>
        <v>0</v>
      </c>
      <c r="AD132" s="40">
        <f>SUM($G132:R132)</f>
        <v>0</v>
      </c>
      <c r="AE132" s="41">
        <f t="shared" si="77"/>
        <v>0</v>
      </c>
      <c r="AF132" s="41">
        <f t="shared" si="78"/>
        <v>0</v>
      </c>
      <c r="AG132" s="41">
        <f t="shared" si="79"/>
        <v>0</v>
      </c>
      <c r="AH132" s="41">
        <f t="shared" si="80"/>
        <v>0</v>
      </c>
      <c r="AI132" s="41">
        <f t="shared" si="81"/>
        <v>0</v>
      </c>
      <c r="AJ132" s="41">
        <f t="shared" si="82"/>
        <v>0</v>
      </c>
      <c r="AK132" s="41">
        <f t="shared" si="83"/>
        <v>0</v>
      </c>
      <c r="AL132" s="42">
        <f t="shared" si="84"/>
        <v>0</v>
      </c>
    </row>
    <row r="133" spans="1:38" ht="24" hidden="1" customHeight="1" outlineLevel="1">
      <c r="A133" s="32"/>
      <c r="B133" s="445" t="s">
        <v>189</v>
      </c>
      <c r="C133" s="33"/>
      <c r="D133" s="34"/>
      <c r="E133" s="34"/>
      <c r="F133" s="34"/>
      <c r="G133" s="36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8">
        <f t="shared" si="76"/>
        <v>0</v>
      </c>
      <c r="T133" s="39">
        <f>SUM($G133:H133)</f>
        <v>0</v>
      </c>
      <c r="U133" s="39">
        <f>SUM($G133:I133)</f>
        <v>0</v>
      </c>
      <c r="V133" s="39">
        <f>SUM($G133:J133)</f>
        <v>0</v>
      </c>
      <c r="W133" s="39">
        <f>SUM($G133:K133)</f>
        <v>0</v>
      </c>
      <c r="X133" s="39">
        <f>SUM($G133:L133)</f>
        <v>0</v>
      </c>
      <c r="Y133" s="39">
        <f>SUM($G133:M133)</f>
        <v>0</v>
      </c>
      <c r="Z133" s="39">
        <f>SUM($G133:N133)</f>
        <v>0</v>
      </c>
      <c r="AA133" s="39">
        <f>SUM($G133:O133)</f>
        <v>0</v>
      </c>
      <c r="AB133" s="39">
        <f>SUM($G133:P133)</f>
        <v>0</v>
      </c>
      <c r="AC133" s="39">
        <f>SUM($G133:Q133)</f>
        <v>0</v>
      </c>
      <c r="AD133" s="40">
        <f>SUM($G133:R133)</f>
        <v>0</v>
      </c>
      <c r="AE133" s="41">
        <f t="shared" si="77"/>
        <v>0</v>
      </c>
      <c r="AF133" s="41">
        <f t="shared" si="78"/>
        <v>0</v>
      </c>
      <c r="AG133" s="41">
        <f t="shared" si="79"/>
        <v>0</v>
      </c>
      <c r="AH133" s="41">
        <f t="shared" si="80"/>
        <v>0</v>
      </c>
      <c r="AI133" s="41">
        <f t="shared" si="81"/>
        <v>0</v>
      </c>
      <c r="AJ133" s="41">
        <f t="shared" si="82"/>
        <v>0</v>
      </c>
      <c r="AK133" s="41">
        <f t="shared" si="83"/>
        <v>0</v>
      </c>
      <c r="AL133" s="42">
        <f t="shared" si="84"/>
        <v>0</v>
      </c>
    </row>
    <row r="134" spans="1:38" ht="24" hidden="1" customHeight="1" outlineLevel="1">
      <c r="A134" s="32"/>
      <c r="B134" s="445" t="s">
        <v>190</v>
      </c>
      <c r="C134" s="33"/>
      <c r="D134" s="34"/>
      <c r="E134" s="34"/>
      <c r="F134" s="34"/>
      <c r="G134" s="36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8">
        <f t="shared" si="76"/>
        <v>0</v>
      </c>
      <c r="T134" s="39">
        <f>SUM($G134:H134)</f>
        <v>0</v>
      </c>
      <c r="U134" s="39">
        <f>SUM($G134:I134)</f>
        <v>0</v>
      </c>
      <c r="V134" s="39">
        <f>SUM($G134:J134)</f>
        <v>0</v>
      </c>
      <c r="W134" s="39">
        <f>SUM($G134:K134)</f>
        <v>0</v>
      </c>
      <c r="X134" s="39">
        <f>SUM($G134:L134)</f>
        <v>0</v>
      </c>
      <c r="Y134" s="39">
        <f>SUM($G134:M134)</f>
        <v>0</v>
      </c>
      <c r="Z134" s="39">
        <f>SUM($G134:N134)</f>
        <v>0</v>
      </c>
      <c r="AA134" s="39">
        <f>SUM($G134:O134)</f>
        <v>0</v>
      </c>
      <c r="AB134" s="39">
        <f>SUM($G134:P134)</f>
        <v>0</v>
      </c>
      <c r="AC134" s="39">
        <f>SUM($G134:Q134)</f>
        <v>0</v>
      </c>
      <c r="AD134" s="40">
        <f>SUM($G134:R134)</f>
        <v>0</v>
      </c>
      <c r="AE134" s="41">
        <f t="shared" si="77"/>
        <v>0</v>
      </c>
      <c r="AF134" s="41">
        <f t="shared" si="78"/>
        <v>0</v>
      </c>
      <c r="AG134" s="41">
        <f t="shared" si="79"/>
        <v>0</v>
      </c>
      <c r="AH134" s="41">
        <f t="shared" si="80"/>
        <v>0</v>
      </c>
      <c r="AI134" s="41">
        <f t="shared" si="81"/>
        <v>0</v>
      </c>
      <c r="AJ134" s="41">
        <f t="shared" si="82"/>
        <v>0</v>
      </c>
      <c r="AK134" s="41">
        <f t="shared" si="83"/>
        <v>0</v>
      </c>
      <c r="AL134" s="42">
        <f t="shared" si="84"/>
        <v>0</v>
      </c>
    </row>
    <row r="135" spans="1:38" ht="24" hidden="1" customHeight="1" outlineLevel="1">
      <c r="A135" s="32"/>
      <c r="B135" s="445" t="s">
        <v>191</v>
      </c>
      <c r="C135" s="33"/>
      <c r="D135" s="34"/>
      <c r="E135" s="34"/>
      <c r="F135" s="34"/>
      <c r="G135" s="36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8">
        <f t="shared" si="76"/>
        <v>0</v>
      </c>
      <c r="T135" s="39">
        <f>SUM($G135:H135)</f>
        <v>0</v>
      </c>
      <c r="U135" s="39">
        <f>SUM($G135:I135)</f>
        <v>0</v>
      </c>
      <c r="V135" s="39">
        <f>SUM($G135:J135)</f>
        <v>0</v>
      </c>
      <c r="W135" s="39">
        <f>SUM($G135:K135)</f>
        <v>0</v>
      </c>
      <c r="X135" s="39">
        <f>SUM($G135:L135)</f>
        <v>0</v>
      </c>
      <c r="Y135" s="39">
        <f>SUM($G135:M135)</f>
        <v>0</v>
      </c>
      <c r="Z135" s="39">
        <f>SUM($G135:N135)</f>
        <v>0</v>
      </c>
      <c r="AA135" s="39">
        <f>SUM($G135:O135)</f>
        <v>0</v>
      </c>
      <c r="AB135" s="39">
        <f>SUM($G135:P135)</f>
        <v>0</v>
      </c>
      <c r="AC135" s="39">
        <f>SUM($G135:Q135)</f>
        <v>0</v>
      </c>
      <c r="AD135" s="40">
        <f>SUM($G135:R135)</f>
        <v>0</v>
      </c>
      <c r="AE135" s="41">
        <f t="shared" si="77"/>
        <v>0</v>
      </c>
      <c r="AF135" s="41">
        <f t="shared" si="78"/>
        <v>0</v>
      </c>
      <c r="AG135" s="41">
        <f t="shared" si="79"/>
        <v>0</v>
      </c>
      <c r="AH135" s="41">
        <f t="shared" si="80"/>
        <v>0</v>
      </c>
      <c r="AI135" s="41">
        <f t="shared" si="81"/>
        <v>0</v>
      </c>
      <c r="AJ135" s="41">
        <f t="shared" si="82"/>
        <v>0</v>
      </c>
      <c r="AK135" s="41">
        <f t="shared" si="83"/>
        <v>0</v>
      </c>
      <c r="AL135" s="42">
        <f t="shared" si="84"/>
        <v>0</v>
      </c>
    </row>
    <row r="136" spans="1:38" ht="24" customHeight="1" collapsed="1">
      <c r="A136" s="32"/>
      <c r="B136" s="445" t="s">
        <v>192</v>
      </c>
      <c r="C136" s="33" t="s">
        <v>193</v>
      </c>
      <c r="D136" s="34"/>
      <c r="E136" s="34"/>
      <c r="F136" s="34"/>
      <c r="G136" s="36">
        <f>G41-SUM(G118:G135)</f>
        <v>0</v>
      </c>
      <c r="H136" s="37">
        <f t="shared" ref="H136:R136" si="89">H41-SUM(H118:H135)</f>
        <v>0</v>
      </c>
      <c r="I136" s="37">
        <f t="shared" si="89"/>
        <v>0</v>
      </c>
      <c r="J136" s="37">
        <f t="shared" si="89"/>
        <v>0</v>
      </c>
      <c r="K136" s="37">
        <f t="shared" si="89"/>
        <v>0</v>
      </c>
      <c r="L136" s="37">
        <f t="shared" si="89"/>
        <v>0</v>
      </c>
      <c r="M136" s="37">
        <f t="shared" si="89"/>
        <v>0</v>
      </c>
      <c r="N136" s="37">
        <f t="shared" si="89"/>
        <v>0</v>
      </c>
      <c r="O136" s="37">
        <f t="shared" si="89"/>
        <v>0</v>
      </c>
      <c r="P136" s="37">
        <f t="shared" si="89"/>
        <v>0</v>
      </c>
      <c r="Q136" s="37">
        <f t="shared" si="89"/>
        <v>0</v>
      </c>
      <c r="R136" s="37">
        <f t="shared" si="89"/>
        <v>0</v>
      </c>
      <c r="S136" s="38">
        <f t="shared" si="76"/>
        <v>0</v>
      </c>
      <c r="T136" s="39">
        <f>SUM($G136:H136)</f>
        <v>0</v>
      </c>
      <c r="U136" s="39">
        <f>SUM($G136:I136)</f>
        <v>0</v>
      </c>
      <c r="V136" s="39">
        <f>SUM($G136:J136)</f>
        <v>0</v>
      </c>
      <c r="W136" s="39">
        <f>SUM($G136:K136)</f>
        <v>0</v>
      </c>
      <c r="X136" s="39">
        <f>SUM($G136:L136)</f>
        <v>0</v>
      </c>
      <c r="Y136" s="39">
        <f>SUM($G136:M136)</f>
        <v>0</v>
      </c>
      <c r="Z136" s="39">
        <f>SUM($G136:N136)</f>
        <v>0</v>
      </c>
      <c r="AA136" s="39">
        <f>SUM($G136:O136)</f>
        <v>0</v>
      </c>
      <c r="AB136" s="39">
        <f>SUM($G136:P136)</f>
        <v>0</v>
      </c>
      <c r="AC136" s="39">
        <f>SUM($G136:Q136)</f>
        <v>0</v>
      </c>
      <c r="AD136" s="40">
        <f>SUM($G136:R136)</f>
        <v>0</v>
      </c>
      <c r="AE136" s="41">
        <f t="shared" si="77"/>
        <v>0</v>
      </c>
      <c r="AF136" s="41">
        <f t="shared" si="78"/>
        <v>0</v>
      </c>
      <c r="AG136" s="41">
        <f t="shared" si="79"/>
        <v>0</v>
      </c>
      <c r="AH136" s="41">
        <f t="shared" si="80"/>
        <v>0</v>
      </c>
      <c r="AI136" s="41">
        <f t="shared" si="81"/>
        <v>0</v>
      </c>
      <c r="AJ136" s="41">
        <f t="shared" si="82"/>
        <v>0</v>
      </c>
      <c r="AK136" s="41">
        <f t="shared" si="83"/>
        <v>0</v>
      </c>
      <c r="AL136" s="42">
        <f t="shared" si="84"/>
        <v>0</v>
      </c>
    </row>
    <row r="137" spans="1:38" ht="24" customHeight="1">
      <c r="A137" s="32"/>
      <c r="B137" s="445" t="s">
        <v>194</v>
      </c>
      <c r="C137" s="144" t="s">
        <v>195</v>
      </c>
      <c r="D137" s="145"/>
      <c r="E137" s="145"/>
      <c r="F137" s="145"/>
      <c r="G137" s="146">
        <f t="shared" ref="G137:R137" si="90">SUM(G118:G136)</f>
        <v>11609.7832485</v>
      </c>
      <c r="H137" s="146">
        <f t="shared" si="90"/>
        <v>8427.000370600028</v>
      </c>
      <c r="I137" s="146">
        <f t="shared" si="90"/>
        <v>17891.673553500037</v>
      </c>
      <c r="J137" s="146">
        <f t="shared" si="90"/>
        <v>5186.8991795038737</v>
      </c>
      <c r="K137" s="146">
        <f t="shared" si="90"/>
        <v>15192.990385559942</v>
      </c>
      <c r="L137" s="146">
        <f t="shared" si="90"/>
        <v>22249.990702969968</v>
      </c>
      <c r="M137" s="146">
        <f t="shared" si="90"/>
        <v>23935.871900060047</v>
      </c>
      <c r="N137" s="146">
        <f t="shared" si="90"/>
        <v>20957.883198009909</v>
      </c>
      <c r="O137" s="146">
        <f t="shared" si="90"/>
        <v>17563.331877500066</v>
      </c>
      <c r="P137" s="146">
        <f t="shared" si="90"/>
        <v>18392.26122529991</v>
      </c>
      <c r="Q137" s="146">
        <f t="shared" si="90"/>
        <v>21183.139794600022</v>
      </c>
      <c r="R137" s="146">
        <f t="shared" si="90"/>
        <v>13706.520812577868</v>
      </c>
      <c r="S137" s="87">
        <f t="shared" si="76"/>
        <v>11609.7832485</v>
      </c>
      <c r="T137" s="88">
        <f>SUM($G137:H137)</f>
        <v>20036.783619100028</v>
      </c>
      <c r="U137" s="88">
        <f>SUM($G137:I137)</f>
        <v>37928.457172600065</v>
      </c>
      <c r="V137" s="88">
        <f>SUM($G137:J137)</f>
        <v>43115.35635210394</v>
      </c>
      <c r="W137" s="88">
        <f>SUM($G137:K137)</f>
        <v>58308.34673766388</v>
      </c>
      <c r="X137" s="88">
        <f>SUM($G137:L137)</f>
        <v>80558.337440633855</v>
      </c>
      <c r="Y137" s="88">
        <f>SUM($G137:M137)</f>
        <v>104494.20934069389</v>
      </c>
      <c r="Z137" s="88">
        <f>SUM($G137:N137)</f>
        <v>125452.0925387038</v>
      </c>
      <c r="AA137" s="88">
        <f>SUM($G137:O137)</f>
        <v>143015.42441620387</v>
      </c>
      <c r="AB137" s="88">
        <f>SUM($G137:P137)</f>
        <v>161407.68564150378</v>
      </c>
      <c r="AC137" s="88">
        <f>SUM($G137:Q137)</f>
        <v>182590.8254361038</v>
      </c>
      <c r="AD137" s="89">
        <f>SUM($G137:R137)</f>
        <v>196297.34624868166</v>
      </c>
      <c r="AE137" s="90">
        <f t="shared" si="77"/>
        <v>37928.457172600065</v>
      </c>
      <c r="AF137" s="90">
        <f t="shared" si="78"/>
        <v>42629.88026803379</v>
      </c>
      <c r="AG137" s="90">
        <f t="shared" si="79"/>
        <v>62457.086975570004</v>
      </c>
      <c r="AH137" s="90">
        <f t="shared" si="80"/>
        <v>53281.921832477783</v>
      </c>
      <c r="AI137" s="90">
        <f t="shared" si="81"/>
        <v>80558.337440633855</v>
      </c>
      <c r="AJ137" s="90">
        <f t="shared" si="82"/>
        <v>115739.00880804779</v>
      </c>
      <c r="AK137" s="90">
        <f t="shared" si="83"/>
        <v>196297.34624868166</v>
      </c>
      <c r="AL137" s="42">
        <f t="shared" si="84"/>
        <v>0</v>
      </c>
    </row>
    <row r="138" spans="1:38" ht="24" customHeight="1">
      <c r="A138" s="32"/>
      <c r="B138" s="445" t="s">
        <v>196</v>
      </c>
      <c r="C138" s="33" t="s">
        <v>197</v>
      </c>
      <c r="D138" s="34"/>
      <c r="E138" s="34"/>
      <c r="F138" s="34"/>
      <c r="G138" s="36">
        <f t="shared" ref="G138:R138" si="91">G19</f>
        <v>-12089.143049999997</v>
      </c>
      <c r="H138" s="37">
        <f t="shared" si="91"/>
        <v>-12506.209129999999</v>
      </c>
      <c r="I138" s="37">
        <f t="shared" si="91"/>
        <v>-13603.134249999999</v>
      </c>
      <c r="J138" s="37">
        <f t="shared" si="91"/>
        <v>-11381.773569999999</v>
      </c>
      <c r="K138" s="37">
        <f t="shared" si="91"/>
        <v>-12007.44412</v>
      </c>
      <c r="L138" s="37">
        <f t="shared" si="91"/>
        <v>-11902.495560000001</v>
      </c>
      <c r="M138" s="37">
        <f t="shared" si="91"/>
        <v>-11848.360669999998</v>
      </c>
      <c r="N138" s="37">
        <f t="shared" si="91"/>
        <v>-11880.32388</v>
      </c>
      <c r="O138" s="37">
        <f t="shared" si="91"/>
        <v>-11736.550670000001</v>
      </c>
      <c r="P138" s="37">
        <f t="shared" si="91"/>
        <v>-11623.206989999999</v>
      </c>
      <c r="Q138" s="37">
        <f t="shared" si="91"/>
        <v>-11650.122240000001</v>
      </c>
      <c r="R138" s="37">
        <f t="shared" si="91"/>
        <v>-11951.19528</v>
      </c>
      <c r="S138" s="38">
        <f t="shared" si="76"/>
        <v>-12089.143049999997</v>
      </c>
      <c r="T138" s="39">
        <f>SUM($G138:H138)</f>
        <v>-24595.352179999994</v>
      </c>
      <c r="U138" s="39">
        <f>SUM($G138:I138)</f>
        <v>-38198.48642999999</v>
      </c>
      <c r="V138" s="39">
        <f>SUM($G138:J138)</f>
        <v>-49580.259999999987</v>
      </c>
      <c r="W138" s="39">
        <f>SUM($G138:K138)</f>
        <v>-61587.704119999988</v>
      </c>
      <c r="X138" s="39">
        <f>SUM($G138:L138)</f>
        <v>-73490.199679999991</v>
      </c>
      <c r="Y138" s="39">
        <f>SUM($G138:M138)</f>
        <v>-85338.560349999985</v>
      </c>
      <c r="Z138" s="39">
        <f>SUM($G138:N138)</f>
        <v>-97218.884229999981</v>
      </c>
      <c r="AA138" s="39">
        <f>SUM($G138:O138)</f>
        <v>-108955.43489999998</v>
      </c>
      <c r="AB138" s="39">
        <f>SUM($G138:P138)</f>
        <v>-120578.64188999997</v>
      </c>
      <c r="AC138" s="39">
        <f>SUM($G138:Q138)</f>
        <v>-132228.76412999997</v>
      </c>
      <c r="AD138" s="40">
        <f>SUM($G138:R138)</f>
        <v>-144179.95940999995</v>
      </c>
      <c r="AE138" s="41">
        <f t="shared" si="77"/>
        <v>-38198.48642999999</v>
      </c>
      <c r="AF138" s="41">
        <f t="shared" si="78"/>
        <v>-35291.713250000001</v>
      </c>
      <c r="AG138" s="41">
        <f t="shared" si="79"/>
        <v>-35465.235219999988</v>
      </c>
      <c r="AH138" s="41">
        <f t="shared" si="80"/>
        <v>-35224.524509999974</v>
      </c>
      <c r="AI138" s="41">
        <f t="shared" si="81"/>
        <v>-73490.199679999991</v>
      </c>
      <c r="AJ138" s="41">
        <f t="shared" si="82"/>
        <v>-70689.759729999962</v>
      </c>
      <c r="AK138" s="41">
        <f t="shared" si="83"/>
        <v>-144179.95940999995</v>
      </c>
      <c r="AL138" s="42">
        <f t="shared" si="84"/>
        <v>0</v>
      </c>
    </row>
    <row r="139" spans="1:38" ht="24" customHeight="1">
      <c r="A139" s="32" t="s">
        <v>172</v>
      </c>
      <c r="B139" s="445" t="s">
        <v>198</v>
      </c>
      <c r="C139" s="33" t="s">
        <v>199</v>
      </c>
      <c r="D139" s="34"/>
      <c r="E139" s="34"/>
      <c r="F139" s="34"/>
      <c r="G139" s="36">
        <v>-278.41471999999999</v>
      </c>
      <c r="H139" s="37">
        <v>-286.66556000000003</v>
      </c>
      <c r="I139" s="37">
        <v>-277.02300000000002</v>
      </c>
      <c r="J139" s="37">
        <v>-278.78928999999999</v>
      </c>
      <c r="K139" s="37">
        <v>-282.88495</v>
      </c>
      <c r="L139" s="37">
        <v>-295.03298000000001</v>
      </c>
      <c r="M139" s="37">
        <v>-289.40714000000003</v>
      </c>
      <c r="N139" s="37">
        <v>-288.51863000000003</v>
      </c>
      <c r="O139" s="37">
        <v>-287.12326000000002</v>
      </c>
      <c r="P139" s="37">
        <v>-288.51897000000002</v>
      </c>
      <c r="Q139" s="37">
        <v>-271.85303000000005</v>
      </c>
      <c r="R139" s="37">
        <v>-258.68051000000003</v>
      </c>
      <c r="S139" s="38">
        <f t="shared" si="76"/>
        <v>-278.41471999999999</v>
      </c>
      <c r="T139" s="39">
        <f>SUM($G139:H139)</f>
        <v>-565.08028000000002</v>
      </c>
      <c r="U139" s="39">
        <f>SUM($G139:I139)</f>
        <v>-842.10328000000004</v>
      </c>
      <c r="V139" s="39">
        <f>SUM($G139:J139)</f>
        <v>-1120.89257</v>
      </c>
      <c r="W139" s="39">
        <f>SUM($G139:K139)</f>
        <v>-1403.7775200000001</v>
      </c>
      <c r="X139" s="39">
        <f>SUM($G139:L139)</f>
        <v>-1698.8105</v>
      </c>
      <c r="Y139" s="39">
        <f>SUM($G139:M139)</f>
        <v>-1988.2176400000001</v>
      </c>
      <c r="Z139" s="39">
        <f>SUM($G139:N139)</f>
        <v>-2276.7362700000003</v>
      </c>
      <c r="AA139" s="39">
        <f>SUM($G139:O139)</f>
        <v>-2563.8595300000002</v>
      </c>
      <c r="AB139" s="39">
        <f>SUM($G139:P139)</f>
        <v>-2852.3785000000003</v>
      </c>
      <c r="AC139" s="39">
        <f>SUM($G139:Q139)</f>
        <v>-3124.2315300000005</v>
      </c>
      <c r="AD139" s="40">
        <f>SUM($G139:R139)</f>
        <v>-3382.9120400000006</v>
      </c>
      <c r="AE139" s="41">
        <f t="shared" si="77"/>
        <v>-842.10328000000004</v>
      </c>
      <c r="AF139" s="41">
        <f t="shared" si="78"/>
        <v>-856.70722000000001</v>
      </c>
      <c r="AG139" s="41">
        <f t="shared" si="79"/>
        <v>-865.04903000000013</v>
      </c>
      <c r="AH139" s="41">
        <f t="shared" si="80"/>
        <v>-819.05251000000044</v>
      </c>
      <c r="AI139" s="41">
        <f t="shared" si="81"/>
        <v>-1698.8105</v>
      </c>
      <c r="AJ139" s="41">
        <f t="shared" si="82"/>
        <v>-1684.1015400000006</v>
      </c>
      <c r="AK139" s="41">
        <f t="shared" si="83"/>
        <v>-3382.9120400000006</v>
      </c>
      <c r="AL139" s="42">
        <f t="shared" si="84"/>
        <v>0</v>
      </c>
    </row>
    <row r="140" spans="1:38" ht="24" customHeight="1">
      <c r="A140" s="32" t="s">
        <v>174</v>
      </c>
      <c r="B140" s="445" t="s">
        <v>200</v>
      </c>
      <c r="C140" s="33" t="s">
        <v>201</v>
      </c>
      <c r="D140" s="34"/>
      <c r="E140" s="34"/>
      <c r="F140" s="34"/>
      <c r="G140" s="36">
        <v>-94.777369999999991</v>
      </c>
      <c r="H140" s="37">
        <v>-85.792500000000004</v>
      </c>
      <c r="I140" s="37">
        <v>-94.777369999999991</v>
      </c>
      <c r="J140" s="37">
        <v>-91.782420000000002</v>
      </c>
      <c r="K140" s="37">
        <v>-94.777369999999991</v>
      </c>
      <c r="L140" s="37">
        <v>-91.782420000000002</v>
      </c>
      <c r="M140" s="37">
        <v>-94.777369999999991</v>
      </c>
      <c r="N140" s="37">
        <v>-92.988009999999989</v>
      </c>
      <c r="O140" s="37">
        <v>-89.849059999999994</v>
      </c>
      <c r="P140" s="37">
        <v>-92.844009999999997</v>
      </c>
      <c r="Q140" s="37">
        <v>-89.849059999999994</v>
      </c>
      <c r="R140" s="37">
        <v>-92.844009999999997</v>
      </c>
      <c r="S140" s="38">
        <f t="shared" si="76"/>
        <v>-94.777369999999991</v>
      </c>
      <c r="T140" s="39">
        <f>SUM($G140:H140)</f>
        <v>-180.56986999999998</v>
      </c>
      <c r="U140" s="39">
        <f>SUM($G140:I140)</f>
        <v>-275.34723999999994</v>
      </c>
      <c r="V140" s="39">
        <f>SUM($G140:J140)</f>
        <v>-367.12965999999994</v>
      </c>
      <c r="W140" s="39">
        <f>SUM($G140:K140)</f>
        <v>-461.90702999999996</v>
      </c>
      <c r="X140" s="39">
        <f>SUM($G140:L140)</f>
        <v>-553.68944999999997</v>
      </c>
      <c r="Y140" s="39">
        <f>SUM($G140:M140)</f>
        <v>-648.46681999999998</v>
      </c>
      <c r="Z140" s="39">
        <f>SUM($G140:N140)</f>
        <v>-741.45483000000002</v>
      </c>
      <c r="AA140" s="39">
        <f>SUM($G140:O140)</f>
        <v>-831.30389000000002</v>
      </c>
      <c r="AB140" s="39">
        <f>SUM($G140:P140)</f>
        <v>-924.14790000000005</v>
      </c>
      <c r="AC140" s="39">
        <f>SUM($G140:Q140)</f>
        <v>-1013.9969600000001</v>
      </c>
      <c r="AD140" s="40">
        <f>SUM($G140:R140)</f>
        <v>-1106.84097</v>
      </c>
      <c r="AE140" s="41">
        <f t="shared" si="77"/>
        <v>-275.34723999999994</v>
      </c>
      <c r="AF140" s="41">
        <f t="shared" si="78"/>
        <v>-278.34221000000002</v>
      </c>
      <c r="AG140" s="41">
        <f t="shared" si="79"/>
        <v>-277.61444000000006</v>
      </c>
      <c r="AH140" s="41">
        <f t="shared" si="80"/>
        <v>-275.53707999999995</v>
      </c>
      <c r="AI140" s="41">
        <f t="shared" si="81"/>
        <v>-553.68944999999997</v>
      </c>
      <c r="AJ140" s="41">
        <f t="shared" si="82"/>
        <v>-553.15152</v>
      </c>
      <c r="AK140" s="41">
        <f t="shared" si="83"/>
        <v>-1106.84097</v>
      </c>
      <c r="AL140" s="42">
        <f t="shared" si="84"/>
        <v>0</v>
      </c>
    </row>
    <row r="141" spans="1:38" ht="24" customHeight="1">
      <c r="A141" s="32"/>
      <c r="B141" s="445" t="s">
        <v>202</v>
      </c>
      <c r="C141" s="33" t="s">
        <v>69</v>
      </c>
      <c r="D141" s="34"/>
      <c r="E141" s="34"/>
      <c r="F141" s="34"/>
      <c r="G141" s="36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8">
        <f t="shared" si="76"/>
        <v>0</v>
      </c>
      <c r="T141" s="39">
        <f>SUM($G141:H141)</f>
        <v>0</v>
      </c>
      <c r="U141" s="39">
        <f>SUM($G141:I141)</f>
        <v>0</v>
      </c>
      <c r="V141" s="39">
        <f>SUM($G141:J141)</f>
        <v>0</v>
      </c>
      <c r="W141" s="39">
        <f>SUM($G141:K141)</f>
        <v>0</v>
      </c>
      <c r="X141" s="39">
        <f>SUM($G141:L141)</f>
        <v>0</v>
      </c>
      <c r="Y141" s="39">
        <f>SUM($G141:M141)</f>
        <v>0</v>
      </c>
      <c r="Z141" s="39">
        <f>SUM($G141:N141)</f>
        <v>0</v>
      </c>
      <c r="AA141" s="39">
        <f>SUM($G141:O141)</f>
        <v>0</v>
      </c>
      <c r="AB141" s="39">
        <f>SUM($G141:P141)</f>
        <v>0</v>
      </c>
      <c r="AC141" s="39">
        <f>SUM($G141:Q141)</f>
        <v>0</v>
      </c>
      <c r="AD141" s="40">
        <f>SUM($G141:R141)</f>
        <v>0</v>
      </c>
      <c r="AE141" s="41">
        <f t="shared" si="77"/>
        <v>0</v>
      </c>
      <c r="AF141" s="41">
        <f t="shared" si="78"/>
        <v>0</v>
      </c>
      <c r="AG141" s="41">
        <f t="shared" si="79"/>
        <v>0</v>
      </c>
      <c r="AH141" s="41">
        <f t="shared" si="80"/>
        <v>0</v>
      </c>
      <c r="AI141" s="41">
        <f t="shared" si="81"/>
        <v>0</v>
      </c>
      <c r="AJ141" s="41">
        <f t="shared" si="82"/>
        <v>0</v>
      </c>
      <c r="AK141" s="41">
        <f t="shared" si="83"/>
        <v>0</v>
      </c>
      <c r="AL141" s="42">
        <f t="shared" si="84"/>
        <v>0</v>
      </c>
    </row>
    <row r="142" spans="1:38" ht="24" customHeight="1">
      <c r="A142" s="32"/>
      <c r="B142" s="445" t="s">
        <v>203</v>
      </c>
      <c r="C142" s="33" t="s">
        <v>83</v>
      </c>
      <c r="D142" s="34"/>
      <c r="E142" s="34"/>
      <c r="F142" s="34"/>
      <c r="G142" s="36">
        <f t="shared" ref="G142:R142" si="92">G28</f>
        <v>-983.77634</v>
      </c>
      <c r="H142" s="37">
        <f t="shared" si="92"/>
        <v>-801.28219999999999</v>
      </c>
      <c r="I142" s="37">
        <f t="shared" si="92"/>
        <v>-949.33845000000008</v>
      </c>
      <c r="J142" s="37">
        <f t="shared" si="92"/>
        <v>-885.98451999999997</v>
      </c>
      <c r="K142" s="37">
        <f t="shared" si="92"/>
        <v>-1035.3160800000001</v>
      </c>
      <c r="L142" s="37">
        <f t="shared" si="92"/>
        <v>-1040.8116600000001</v>
      </c>
      <c r="M142" s="37">
        <f t="shared" si="92"/>
        <v>-1147.8966599999999</v>
      </c>
      <c r="N142" s="37">
        <f t="shared" si="92"/>
        <v>-1382.9159399999999</v>
      </c>
      <c r="O142" s="37">
        <f t="shared" si="92"/>
        <v>-1342.9440500000001</v>
      </c>
      <c r="P142" s="37">
        <f t="shared" si="92"/>
        <v>-1580.2576100000001</v>
      </c>
      <c r="Q142" s="37">
        <f t="shared" si="92"/>
        <v>-1483.36401</v>
      </c>
      <c r="R142" s="37">
        <f t="shared" si="92"/>
        <v>-1900.4141999999999</v>
      </c>
      <c r="S142" s="38">
        <f t="shared" si="76"/>
        <v>-983.77634</v>
      </c>
      <c r="T142" s="39">
        <f>SUM($G142:H142)</f>
        <v>-1785.05854</v>
      </c>
      <c r="U142" s="39">
        <f>SUM($G142:I142)</f>
        <v>-2734.3969900000002</v>
      </c>
      <c r="V142" s="39">
        <f>SUM($G142:J142)</f>
        <v>-3620.3815100000002</v>
      </c>
      <c r="W142" s="39">
        <f>SUM($G142:K142)</f>
        <v>-4655.6975899999998</v>
      </c>
      <c r="X142" s="39">
        <f>SUM($G142:L142)</f>
        <v>-5696.5092500000001</v>
      </c>
      <c r="Y142" s="39">
        <f>SUM($G142:M142)</f>
        <v>-6844.4059099999995</v>
      </c>
      <c r="Z142" s="39">
        <f>SUM($G142:N142)</f>
        <v>-8227.3218500000003</v>
      </c>
      <c r="AA142" s="39">
        <f>SUM($G142:O142)</f>
        <v>-9570.2659000000003</v>
      </c>
      <c r="AB142" s="39">
        <f>SUM($G142:P142)</f>
        <v>-11150.523510000001</v>
      </c>
      <c r="AC142" s="39">
        <f>SUM($G142:Q142)</f>
        <v>-12633.88752</v>
      </c>
      <c r="AD142" s="40">
        <f>SUM($G142:R142)</f>
        <v>-14534.301719999999</v>
      </c>
      <c r="AE142" s="41">
        <f t="shared" si="77"/>
        <v>-2734.3969900000002</v>
      </c>
      <c r="AF142" s="41">
        <f t="shared" si="78"/>
        <v>-2962.1122599999999</v>
      </c>
      <c r="AG142" s="41">
        <f t="shared" si="79"/>
        <v>-3873.7566500000003</v>
      </c>
      <c r="AH142" s="41">
        <f t="shared" si="80"/>
        <v>-4964.0358200000001</v>
      </c>
      <c r="AI142" s="41">
        <f t="shared" si="81"/>
        <v>-5696.5092500000001</v>
      </c>
      <c r="AJ142" s="41">
        <f t="shared" si="82"/>
        <v>-8837.7924700000003</v>
      </c>
      <c r="AK142" s="41">
        <f t="shared" si="83"/>
        <v>-14534.301719999999</v>
      </c>
      <c r="AL142" s="42">
        <f t="shared" si="84"/>
        <v>0</v>
      </c>
    </row>
    <row r="143" spans="1:38" ht="24" customHeight="1">
      <c r="A143" s="32"/>
      <c r="B143" s="445" t="s">
        <v>204</v>
      </c>
      <c r="C143" s="33" t="s">
        <v>87</v>
      </c>
      <c r="D143" s="34"/>
      <c r="E143" s="34"/>
      <c r="F143" s="34"/>
      <c r="G143" s="36">
        <f t="shared" ref="G143:R143" si="93">G30</f>
        <v>147.90952999999999</v>
      </c>
      <c r="H143" s="37">
        <f t="shared" si="93"/>
        <v>763.55688999999995</v>
      </c>
      <c r="I143" s="37">
        <f t="shared" si="93"/>
        <v>939.30043999999998</v>
      </c>
      <c r="J143" s="37">
        <f t="shared" si="93"/>
        <v>-129.33959999999999</v>
      </c>
      <c r="K143" s="37">
        <f t="shared" si="93"/>
        <v>687.33061999999995</v>
      </c>
      <c r="L143" s="37">
        <f t="shared" si="93"/>
        <v>1393.61725</v>
      </c>
      <c r="M143" s="37">
        <f t="shared" si="93"/>
        <v>-2441.8568999999998</v>
      </c>
      <c r="N143" s="37">
        <f t="shared" si="93"/>
        <v>-1917.0303899999999</v>
      </c>
      <c r="O143" s="37">
        <f t="shared" si="93"/>
        <v>-634.05792000000008</v>
      </c>
      <c r="P143" s="37">
        <f t="shared" si="93"/>
        <v>-1178.7559099999999</v>
      </c>
      <c r="Q143" s="37">
        <f t="shared" si="93"/>
        <v>-1818.95848</v>
      </c>
      <c r="R143" s="37">
        <f t="shared" si="93"/>
        <v>-7236.1644162613948</v>
      </c>
      <c r="S143" s="38">
        <f t="shared" si="76"/>
        <v>147.90952999999999</v>
      </c>
      <c r="T143" s="39">
        <f>SUM($G143:H143)</f>
        <v>911.46641999999997</v>
      </c>
      <c r="U143" s="39">
        <f>SUM($G143:I143)</f>
        <v>1850.76686</v>
      </c>
      <c r="V143" s="39">
        <f>SUM($G143:J143)</f>
        <v>1721.4272599999999</v>
      </c>
      <c r="W143" s="39">
        <f>SUM($G143:K143)</f>
        <v>2408.7578800000001</v>
      </c>
      <c r="X143" s="39">
        <f>SUM($G143:L143)</f>
        <v>3802.3751300000004</v>
      </c>
      <c r="Y143" s="39">
        <f>SUM($G143:M143)</f>
        <v>1360.5182300000006</v>
      </c>
      <c r="Z143" s="39">
        <f>SUM($G143:N143)</f>
        <v>-556.51215999999931</v>
      </c>
      <c r="AA143" s="39">
        <f>SUM($G143:O143)</f>
        <v>-1190.5700799999995</v>
      </c>
      <c r="AB143" s="39">
        <f>SUM($G143:P143)</f>
        <v>-2369.3259899999994</v>
      </c>
      <c r="AC143" s="39">
        <f>SUM($G143:Q143)</f>
        <v>-4188.2844699999996</v>
      </c>
      <c r="AD143" s="40">
        <f>SUM($G143:R143)</f>
        <v>-11424.448886261394</v>
      </c>
      <c r="AE143" s="41">
        <f t="shared" si="77"/>
        <v>1850.76686</v>
      </c>
      <c r="AF143" s="41">
        <f t="shared" si="78"/>
        <v>1951.6082700000004</v>
      </c>
      <c r="AG143" s="41">
        <f t="shared" si="79"/>
        <v>-4992.9452099999999</v>
      </c>
      <c r="AH143" s="41">
        <f t="shared" si="80"/>
        <v>-10233.878806261395</v>
      </c>
      <c r="AI143" s="41">
        <f t="shared" si="81"/>
        <v>3802.3751300000004</v>
      </c>
      <c r="AJ143" s="41">
        <f t="shared" si="82"/>
        <v>-15226.824016261395</v>
      </c>
      <c r="AK143" s="41">
        <f t="shared" si="83"/>
        <v>-11424.448886261394</v>
      </c>
      <c r="AL143" s="42">
        <f t="shared" si="84"/>
        <v>0</v>
      </c>
    </row>
    <row r="144" spans="1:38" ht="24" customHeight="1">
      <c r="A144" s="32"/>
      <c r="B144" s="445" t="s">
        <v>205</v>
      </c>
      <c r="C144" s="33" t="s">
        <v>206</v>
      </c>
      <c r="D144" s="34"/>
      <c r="E144" s="34"/>
      <c r="F144" s="34"/>
      <c r="G144" s="36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8">
        <f t="shared" si="76"/>
        <v>0</v>
      </c>
      <c r="T144" s="39">
        <f>SUM($G144:H144)</f>
        <v>0</v>
      </c>
      <c r="U144" s="39">
        <f>SUM($G144:I144)</f>
        <v>0</v>
      </c>
      <c r="V144" s="39">
        <f>SUM($G144:J144)</f>
        <v>0</v>
      </c>
      <c r="W144" s="39">
        <f>SUM($G144:K144)</f>
        <v>0</v>
      </c>
      <c r="X144" s="39">
        <f>SUM($G144:L144)</f>
        <v>0</v>
      </c>
      <c r="Y144" s="39">
        <f>SUM($G144:M144)</f>
        <v>0</v>
      </c>
      <c r="Z144" s="39">
        <f>SUM($G144:N144)</f>
        <v>0</v>
      </c>
      <c r="AA144" s="39">
        <f>SUM($G144:O144)</f>
        <v>0</v>
      </c>
      <c r="AB144" s="39">
        <f>SUM($G144:P144)</f>
        <v>0</v>
      </c>
      <c r="AC144" s="39">
        <f>SUM($G144:Q144)</f>
        <v>0</v>
      </c>
      <c r="AD144" s="40">
        <f>SUM($G144:R144)</f>
        <v>0</v>
      </c>
      <c r="AE144" s="41">
        <f t="shared" si="77"/>
        <v>0</v>
      </c>
      <c r="AF144" s="41">
        <f t="shared" si="78"/>
        <v>0</v>
      </c>
      <c r="AG144" s="41">
        <f t="shared" si="79"/>
        <v>0</v>
      </c>
      <c r="AH144" s="41">
        <f t="shared" si="80"/>
        <v>0</v>
      </c>
      <c r="AI144" s="41">
        <f t="shared" si="81"/>
        <v>0</v>
      </c>
      <c r="AJ144" s="41">
        <f t="shared" si="82"/>
        <v>0</v>
      </c>
      <c r="AK144" s="41">
        <f t="shared" si="83"/>
        <v>0</v>
      </c>
      <c r="AL144" s="42">
        <f t="shared" si="84"/>
        <v>0</v>
      </c>
    </row>
    <row r="145" spans="1:38" ht="24" customHeight="1">
      <c r="A145" s="32"/>
      <c r="B145" s="445" t="s">
        <v>207</v>
      </c>
      <c r="C145" s="33" t="s">
        <v>95</v>
      </c>
      <c r="D145" s="34"/>
      <c r="E145" s="34"/>
      <c r="F145" s="34"/>
      <c r="G145" s="36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8">
        <f t="shared" si="76"/>
        <v>0</v>
      </c>
      <c r="T145" s="39">
        <f>SUM($G145:H145)</f>
        <v>0</v>
      </c>
      <c r="U145" s="39">
        <f>SUM($G145:I145)</f>
        <v>0</v>
      </c>
      <c r="V145" s="39">
        <f>SUM($G145:J145)</f>
        <v>0</v>
      </c>
      <c r="W145" s="39">
        <f>SUM($G145:K145)</f>
        <v>0</v>
      </c>
      <c r="X145" s="39">
        <f>SUM($G145:L145)</f>
        <v>0</v>
      </c>
      <c r="Y145" s="39">
        <f>SUM($G145:M145)</f>
        <v>0</v>
      </c>
      <c r="Z145" s="39">
        <f>SUM($G145:N145)</f>
        <v>0</v>
      </c>
      <c r="AA145" s="39">
        <f>SUM($G145:O145)</f>
        <v>0</v>
      </c>
      <c r="AB145" s="39">
        <f>SUM($G145:P145)</f>
        <v>0</v>
      </c>
      <c r="AC145" s="39">
        <f>SUM($G145:Q145)</f>
        <v>0</v>
      </c>
      <c r="AD145" s="40">
        <f>SUM($G145:R145)</f>
        <v>0</v>
      </c>
      <c r="AE145" s="41">
        <f t="shared" si="77"/>
        <v>0</v>
      </c>
      <c r="AF145" s="41">
        <f t="shared" si="78"/>
        <v>0</v>
      </c>
      <c r="AG145" s="41">
        <f t="shared" si="79"/>
        <v>0</v>
      </c>
      <c r="AH145" s="41">
        <f t="shared" si="80"/>
        <v>0</v>
      </c>
      <c r="AI145" s="41">
        <f t="shared" si="81"/>
        <v>0</v>
      </c>
      <c r="AJ145" s="41">
        <f t="shared" si="82"/>
        <v>0</v>
      </c>
      <c r="AK145" s="41">
        <f t="shared" si="83"/>
        <v>0</v>
      </c>
      <c r="AL145" s="42">
        <f t="shared" si="84"/>
        <v>0</v>
      </c>
    </row>
    <row r="146" spans="1:38" ht="24" hidden="1" customHeight="1" outlineLevel="1">
      <c r="A146" s="32"/>
      <c r="B146" s="445" t="s">
        <v>208</v>
      </c>
      <c r="C146" s="33"/>
      <c r="D146" s="34"/>
      <c r="E146" s="34"/>
      <c r="F146" s="34"/>
      <c r="G146" s="36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8">
        <f t="shared" si="76"/>
        <v>0</v>
      </c>
      <c r="T146" s="39">
        <f>SUM($G146:H146)</f>
        <v>0</v>
      </c>
      <c r="U146" s="39">
        <f>SUM($G146:I146)</f>
        <v>0</v>
      </c>
      <c r="V146" s="39">
        <f>SUM($G146:J146)</f>
        <v>0</v>
      </c>
      <c r="W146" s="39">
        <f>SUM($G146:K146)</f>
        <v>0</v>
      </c>
      <c r="X146" s="39">
        <f>SUM($G146:L146)</f>
        <v>0</v>
      </c>
      <c r="Y146" s="39">
        <f>SUM($G146:M146)</f>
        <v>0</v>
      </c>
      <c r="Z146" s="39">
        <f>SUM($G146:N146)</f>
        <v>0</v>
      </c>
      <c r="AA146" s="39">
        <f>SUM($G146:O146)</f>
        <v>0</v>
      </c>
      <c r="AB146" s="39">
        <f>SUM($G146:P146)</f>
        <v>0</v>
      </c>
      <c r="AC146" s="39">
        <f>SUM($G146:Q146)</f>
        <v>0</v>
      </c>
      <c r="AD146" s="40">
        <f>SUM($G146:R146)</f>
        <v>0</v>
      </c>
      <c r="AE146" s="41">
        <f t="shared" si="77"/>
        <v>0</v>
      </c>
      <c r="AF146" s="41">
        <f t="shared" si="78"/>
        <v>0</v>
      </c>
      <c r="AG146" s="41">
        <f t="shared" si="79"/>
        <v>0</v>
      </c>
      <c r="AH146" s="41">
        <f t="shared" si="80"/>
        <v>0</v>
      </c>
      <c r="AI146" s="41">
        <f t="shared" si="81"/>
        <v>0</v>
      </c>
      <c r="AJ146" s="41">
        <f t="shared" si="82"/>
        <v>0</v>
      </c>
      <c r="AK146" s="41">
        <f t="shared" si="83"/>
        <v>0</v>
      </c>
      <c r="AL146" s="42">
        <f t="shared" si="84"/>
        <v>0</v>
      </c>
    </row>
    <row r="147" spans="1:38" ht="24" hidden="1" customHeight="1" outlineLevel="1">
      <c r="A147" s="32"/>
      <c r="B147" s="445" t="s">
        <v>209</v>
      </c>
      <c r="C147" s="33"/>
      <c r="D147" s="34"/>
      <c r="E147" s="34"/>
      <c r="F147" s="34"/>
      <c r="G147" s="36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8">
        <f t="shared" si="76"/>
        <v>0</v>
      </c>
      <c r="T147" s="39">
        <f>SUM($G147:H147)</f>
        <v>0</v>
      </c>
      <c r="U147" s="39">
        <f>SUM($G147:I147)</f>
        <v>0</v>
      </c>
      <c r="V147" s="39">
        <f>SUM($G147:J147)</f>
        <v>0</v>
      </c>
      <c r="W147" s="39">
        <f>SUM($G147:K147)</f>
        <v>0</v>
      </c>
      <c r="X147" s="39">
        <f>SUM($G147:L147)</f>
        <v>0</v>
      </c>
      <c r="Y147" s="39">
        <f>SUM($G147:M147)</f>
        <v>0</v>
      </c>
      <c r="Z147" s="39">
        <f>SUM($G147:N147)</f>
        <v>0</v>
      </c>
      <c r="AA147" s="39">
        <f>SUM($G147:O147)</f>
        <v>0</v>
      </c>
      <c r="AB147" s="39">
        <f>SUM($G147:P147)</f>
        <v>0</v>
      </c>
      <c r="AC147" s="39">
        <f>SUM($G147:Q147)</f>
        <v>0</v>
      </c>
      <c r="AD147" s="40">
        <f>SUM($G147:R147)</f>
        <v>0</v>
      </c>
      <c r="AE147" s="41">
        <f t="shared" si="77"/>
        <v>0</v>
      </c>
      <c r="AF147" s="41">
        <f t="shared" si="78"/>
        <v>0</v>
      </c>
      <c r="AG147" s="41">
        <f t="shared" si="79"/>
        <v>0</v>
      </c>
      <c r="AH147" s="41">
        <f t="shared" si="80"/>
        <v>0</v>
      </c>
      <c r="AI147" s="41">
        <f t="shared" si="81"/>
        <v>0</v>
      </c>
      <c r="AJ147" s="41">
        <f t="shared" si="82"/>
        <v>0</v>
      </c>
      <c r="AK147" s="41">
        <f t="shared" si="83"/>
        <v>0</v>
      </c>
      <c r="AL147" s="42">
        <f t="shared" si="84"/>
        <v>0</v>
      </c>
    </row>
    <row r="148" spans="1:38" ht="24" hidden="1" customHeight="1" outlineLevel="1">
      <c r="A148" s="32"/>
      <c r="B148" s="445" t="s">
        <v>210</v>
      </c>
      <c r="C148" s="33"/>
      <c r="D148" s="34"/>
      <c r="E148" s="34"/>
      <c r="F148" s="34"/>
      <c r="G148" s="36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8">
        <f t="shared" si="76"/>
        <v>0</v>
      </c>
      <c r="T148" s="39">
        <f>SUM($G148:H148)</f>
        <v>0</v>
      </c>
      <c r="U148" s="39">
        <f>SUM($G148:I148)</f>
        <v>0</v>
      </c>
      <c r="V148" s="39">
        <f>SUM($G148:J148)</f>
        <v>0</v>
      </c>
      <c r="W148" s="39">
        <f>SUM($G148:K148)</f>
        <v>0</v>
      </c>
      <c r="X148" s="39">
        <f>SUM($G148:L148)</f>
        <v>0</v>
      </c>
      <c r="Y148" s="39">
        <f>SUM($G148:M148)</f>
        <v>0</v>
      </c>
      <c r="Z148" s="39">
        <f>SUM($G148:N148)</f>
        <v>0</v>
      </c>
      <c r="AA148" s="39">
        <f>SUM($G148:O148)</f>
        <v>0</v>
      </c>
      <c r="AB148" s="39">
        <f>SUM($G148:P148)</f>
        <v>0</v>
      </c>
      <c r="AC148" s="39">
        <f>SUM($G148:Q148)</f>
        <v>0</v>
      </c>
      <c r="AD148" s="40">
        <f>SUM($G148:R148)</f>
        <v>0</v>
      </c>
      <c r="AE148" s="41">
        <f t="shared" si="77"/>
        <v>0</v>
      </c>
      <c r="AF148" s="41">
        <f t="shared" si="78"/>
        <v>0</v>
      </c>
      <c r="AG148" s="41">
        <f t="shared" si="79"/>
        <v>0</v>
      </c>
      <c r="AH148" s="41">
        <f t="shared" si="80"/>
        <v>0</v>
      </c>
      <c r="AI148" s="41">
        <f t="shared" si="81"/>
        <v>0</v>
      </c>
      <c r="AJ148" s="41">
        <f t="shared" si="82"/>
        <v>0</v>
      </c>
      <c r="AK148" s="41">
        <f t="shared" si="83"/>
        <v>0</v>
      </c>
      <c r="AL148" s="42">
        <f t="shared" si="84"/>
        <v>0</v>
      </c>
    </row>
    <row r="149" spans="1:38" ht="24" customHeight="1" collapsed="1">
      <c r="A149" s="32"/>
      <c r="B149" s="445" t="s">
        <v>211</v>
      </c>
      <c r="C149" s="152" t="s">
        <v>446</v>
      </c>
      <c r="D149" s="34"/>
      <c r="E149" s="34"/>
      <c r="F149" s="34"/>
      <c r="G149" s="36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8">
        <f t="shared" si="76"/>
        <v>0</v>
      </c>
      <c r="T149" s="39">
        <f>SUM($G149:H149)</f>
        <v>0</v>
      </c>
      <c r="U149" s="39">
        <f>SUM($G149:I149)</f>
        <v>0</v>
      </c>
      <c r="V149" s="39">
        <f>SUM($G149:J149)</f>
        <v>0</v>
      </c>
      <c r="W149" s="39">
        <f>SUM($G149:K149)</f>
        <v>0</v>
      </c>
      <c r="X149" s="39">
        <f>SUM($G149:L149)</f>
        <v>0</v>
      </c>
      <c r="Y149" s="39">
        <f>SUM($G149:M149)</f>
        <v>0</v>
      </c>
      <c r="Z149" s="39">
        <f>SUM($G149:N149)</f>
        <v>0</v>
      </c>
      <c r="AA149" s="39">
        <f>SUM($G149:O149)</f>
        <v>0</v>
      </c>
      <c r="AB149" s="39">
        <f>SUM($G149:P149)</f>
        <v>0</v>
      </c>
      <c r="AC149" s="39">
        <f>SUM($G149:Q149)</f>
        <v>0</v>
      </c>
      <c r="AD149" s="40">
        <f>SUM($G149:R149)</f>
        <v>0</v>
      </c>
      <c r="AE149" s="41">
        <f t="shared" si="77"/>
        <v>0</v>
      </c>
      <c r="AF149" s="41">
        <f t="shared" si="78"/>
        <v>0</v>
      </c>
      <c r="AG149" s="41">
        <f t="shared" si="79"/>
        <v>0</v>
      </c>
      <c r="AH149" s="41">
        <f t="shared" si="80"/>
        <v>0</v>
      </c>
      <c r="AI149" s="41">
        <f t="shared" si="81"/>
        <v>0</v>
      </c>
      <c r="AJ149" s="41">
        <f t="shared" si="82"/>
        <v>0</v>
      </c>
      <c r="AK149" s="41">
        <f t="shared" si="83"/>
        <v>0</v>
      </c>
      <c r="AL149" s="42">
        <f t="shared" si="84"/>
        <v>0</v>
      </c>
    </row>
    <row r="150" spans="1:38" ht="24" customHeight="1">
      <c r="A150" s="32" t="s">
        <v>172</v>
      </c>
      <c r="B150" s="445" t="s">
        <v>213</v>
      </c>
      <c r="C150" s="33" t="s">
        <v>214</v>
      </c>
      <c r="D150" s="34"/>
      <c r="E150" s="34"/>
      <c r="F150" s="34"/>
      <c r="G150" s="36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8">
        <f t="shared" si="76"/>
        <v>0</v>
      </c>
      <c r="T150" s="39">
        <f>SUM($G150:H150)</f>
        <v>0</v>
      </c>
      <c r="U150" s="39">
        <f>SUM($G150:I150)</f>
        <v>0</v>
      </c>
      <c r="V150" s="39">
        <f>SUM($G150:J150)</f>
        <v>0</v>
      </c>
      <c r="W150" s="39">
        <f>SUM($G150:K150)</f>
        <v>0</v>
      </c>
      <c r="X150" s="39">
        <f>SUM($G150:L150)</f>
        <v>0</v>
      </c>
      <c r="Y150" s="39">
        <f>SUM($G150:M150)</f>
        <v>0</v>
      </c>
      <c r="Z150" s="39">
        <f>SUM($G150:N150)</f>
        <v>0</v>
      </c>
      <c r="AA150" s="39">
        <f>SUM($G150:O150)</f>
        <v>0</v>
      </c>
      <c r="AB150" s="39">
        <f>SUM($G150:P150)</f>
        <v>0</v>
      </c>
      <c r="AC150" s="39">
        <f>SUM($G150:Q150)</f>
        <v>0</v>
      </c>
      <c r="AD150" s="40">
        <f>SUM($G150:R150)</f>
        <v>0</v>
      </c>
      <c r="AE150" s="41">
        <f t="shared" si="77"/>
        <v>0</v>
      </c>
      <c r="AF150" s="41">
        <f t="shared" si="78"/>
        <v>0</v>
      </c>
      <c r="AG150" s="41">
        <f t="shared" si="79"/>
        <v>0</v>
      </c>
      <c r="AH150" s="41">
        <f t="shared" si="80"/>
        <v>0</v>
      </c>
      <c r="AI150" s="41">
        <f t="shared" si="81"/>
        <v>0</v>
      </c>
      <c r="AJ150" s="41">
        <f t="shared" si="82"/>
        <v>0</v>
      </c>
      <c r="AK150" s="41">
        <f t="shared" si="83"/>
        <v>0</v>
      </c>
      <c r="AL150" s="42">
        <f t="shared" si="84"/>
        <v>0</v>
      </c>
    </row>
    <row r="151" spans="1:38" ht="24" customHeight="1">
      <c r="A151" s="32" t="s">
        <v>172</v>
      </c>
      <c r="B151" s="445" t="s">
        <v>215</v>
      </c>
      <c r="C151" s="33" t="s">
        <v>216</v>
      </c>
      <c r="D151" s="34"/>
      <c r="E151" s="34"/>
      <c r="F151" s="34"/>
      <c r="G151" s="36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8">
        <f t="shared" si="76"/>
        <v>0</v>
      </c>
      <c r="T151" s="39">
        <f>SUM($G151:H151)</f>
        <v>0</v>
      </c>
      <c r="U151" s="39">
        <f>SUM($G151:I151)</f>
        <v>0</v>
      </c>
      <c r="V151" s="39">
        <f>SUM($G151:J151)</f>
        <v>0</v>
      </c>
      <c r="W151" s="39">
        <f>SUM($G151:K151)</f>
        <v>0</v>
      </c>
      <c r="X151" s="39">
        <f>SUM($G151:L151)</f>
        <v>0</v>
      </c>
      <c r="Y151" s="39">
        <f>SUM($G151:M151)</f>
        <v>0</v>
      </c>
      <c r="Z151" s="39">
        <f>SUM($G151:N151)</f>
        <v>0</v>
      </c>
      <c r="AA151" s="39">
        <f>SUM($G151:O151)</f>
        <v>0</v>
      </c>
      <c r="AB151" s="39">
        <f>SUM($G151:P151)</f>
        <v>0</v>
      </c>
      <c r="AC151" s="39">
        <f>SUM($G151:Q151)</f>
        <v>0</v>
      </c>
      <c r="AD151" s="40">
        <f>SUM($G151:R151)</f>
        <v>0</v>
      </c>
      <c r="AE151" s="41">
        <f t="shared" si="77"/>
        <v>0</v>
      </c>
      <c r="AF151" s="41">
        <f t="shared" si="78"/>
        <v>0</v>
      </c>
      <c r="AG151" s="41">
        <f t="shared" si="79"/>
        <v>0</v>
      </c>
      <c r="AH151" s="41">
        <f t="shared" si="80"/>
        <v>0</v>
      </c>
      <c r="AI151" s="41">
        <f t="shared" si="81"/>
        <v>0</v>
      </c>
      <c r="AJ151" s="41">
        <f t="shared" si="82"/>
        <v>0</v>
      </c>
      <c r="AK151" s="41">
        <f t="shared" si="83"/>
        <v>0</v>
      </c>
      <c r="AL151" s="42">
        <f t="shared" si="84"/>
        <v>0</v>
      </c>
    </row>
    <row r="152" spans="1:38" ht="24" customHeight="1">
      <c r="A152" s="32" t="s">
        <v>172</v>
      </c>
      <c r="B152" s="445" t="s">
        <v>217</v>
      </c>
      <c r="C152" s="33" t="s">
        <v>218</v>
      </c>
      <c r="D152" s="34"/>
      <c r="E152" s="34"/>
      <c r="F152" s="34"/>
      <c r="G152" s="36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8">
        <f t="shared" si="76"/>
        <v>0</v>
      </c>
      <c r="T152" s="39">
        <f>SUM($G152:H152)</f>
        <v>0</v>
      </c>
      <c r="U152" s="39">
        <f>SUM($G152:I152)</f>
        <v>0</v>
      </c>
      <c r="V152" s="39">
        <f>SUM($G152:J152)</f>
        <v>0</v>
      </c>
      <c r="W152" s="39">
        <f>SUM($G152:K152)</f>
        <v>0</v>
      </c>
      <c r="X152" s="39">
        <f>SUM($G152:L152)</f>
        <v>0</v>
      </c>
      <c r="Y152" s="39">
        <f>SUM($G152:M152)</f>
        <v>0</v>
      </c>
      <c r="Z152" s="39">
        <f>SUM($G152:N152)</f>
        <v>0</v>
      </c>
      <c r="AA152" s="39">
        <f>SUM($G152:O152)</f>
        <v>0</v>
      </c>
      <c r="AB152" s="39">
        <f>SUM($G152:P152)</f>
        <v>0</v>
      </c>
      <c r="AC152" s="39">
        <f>SUM($G152:Q152)</f>
        <v>0</v>
      </c>
      <c r="AD152" s="40">
        <f>SUM($G152:R152)</f>
        <v>0</v>
      </c>
      <c r="AE152" s="41">
        <f t="shared" si="77"/>
        <v>0</v>
      </c>
      <c r="AF152" s="41">
        <f t="shared" si="78"/>
        <v>0</v>
      </c>
      <c r="AG152" s="41">
        <f t="shared" si="79"/>
        <v>0</v>
      </c>
      <c r="AH152" s="41">
        <f t="shared" si="80"/>
        <v>0</v>
      </c>
      <c r="AI152" s="41">
        <f t="shared" si="81"/>
        <v>0</v>
      </c>
      <c r="AJ152" s="41">
        <f t="shared" si="82"/>
        <v>0</v>
      </c>
      <c r="AK152" s="41">
        <f t="shared" si="83"/>
        <v>0</v>
      </c>
      <c r="AL152" s="42">
        <f t="shared" si="84"/>
        <v>0</v>
      </c>
    </row>
    <row r="153" spans="1:38" ht="24" customHeight="1">
      <c r="A153" s="32" t="s">
        <v>172</v>
      </c>
      <c r="B153" s="445" t="s">
        <v>219</v>
      </c>
      <c r="C153" s="33" t="s">
        <v>220</v>
      </c>
      <c r="D153" s="34"/>
      <c r="E153" s="34"/>
      <c r="F153" s="34"/>
      <c r="G153" s="36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8">
        <f t="shared" si="76"/>
        <v>0</v>
      </c>
      <c r="T153" s="39">
        <f>SUM($G153:H153)</f>
        <v>0</v>
      </c>
      <c r="U153" s="39">
        <f>SUM($G153:I153)</f>
        <v>0</v>
      </c>
      <c r="V153" s="39">
        <f>SUM($G153:J153)</f>
        <v>0</v>
      </c>
      <c r="W153" s="39">
        <f>SUM($G153:K153)</f>
        <v>0</v>
      </c>
      <c r="X153" s="39">
        <f>SUM($G153:L153)</f>
        <v>0</v>
      </c>
      <c r="Y153" s="39">
        <f>SUM($G153:M153)</f>
        <v>0</v>
      </c>
      <c r="Z153" s="39">
        <f>SUM($G153:N153)</f>
        <v>0</v>
      </c>
      <c r="AA153" s="39">
        <f>SUM($G153:O153)</f>
        <v>0</v>
      </c>
      <c r="AB153" s="39">
        <f>SUM($G153:P153)</f>
        <v>0</v>
      </c>
      <c r="AC153" s="39">
        <f>SUM($G153:Q153)</f>
        <v>0</v>
      </c>
      <c r="AD153" s="40">
        <f>SUM($G153:R153)</f>
        <v>0</v>
      </c>
      <c r="AE153" s="41">
        <f t="shared" si="77"/>
        <v>0</v>
      </c>
      <c r="AF153" s="41">
        <f t="shared" si="78"/>
        <v>0</v>
      </c>
      <c r="AG153" s="41">
        <f t="shared" si="79"/>
        <v>0</v>
      </c>
      <c r="AH153" s="41">
        <f t="shared" si="80"/>
        <v>0</v>
      </c>
      <c r="AI153" s="41">
        <f t="shared" si="81"/>
        <v>0</v>
      </c>
      <c r="AJ153" s="41">
        <f t="shared" si="82"/>
        <v>0</v>
      </c>
      <c r="AK153" s="41">
        <f t="shared" si="83"/>
        <v>0</v>
      </c>
      <c r="AL153" s="42">
        <f t="shared" si="84"/>
        <v>0</v>
      </c>
    </row>
    <row r="154" spans="1:38" ht="24" customHeight="1">
      <c r="A154" s="32" t="s">
        <v>176</v>
      </c>
      <c r="B154" s="445" t="s">
        <v>221</v>
      </c>
      <c r="C154" s="33" t="s">
        <v>222</v>
      </c>
      <c r="D154" s="34"/>
      <c r="E154" s="34"/>
      <c r="F154" s="34"/>
      <c r="G154" s="36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8">
        <f t="shared" si="76"/>
        <v>0</v>
      </c>
      <c r="T154" s="39">
        <f>SUM($G154:H154)</f>
        <v>0</v>
      </c>
      <c r="U154" s="39">
        <f>SUM($G154:I154)</f>
        <v>0</v>
      </c>
      <c r="V154" s="39">
        <f>SUM($G154:J154)</f>
        <v>0</v>
      </c>
      <c r="W154" s="39">
        <f>SUM($G154:K154)</f>
        <v>0</v>
      </c>
      <c r="X154" s="39">
        <f>SUM($G154:L154)</f>
        <v>0</v>
      </c>
      <c r="Y154" s="39">
        <f>SUM($G154:M154)</f>
        <v>0</v>
      </c>
      <c r="Z154" s="39">
        <f>SUM($G154:N154)</f>
        <v>0</v>
      </c>
      <c r="AA154" s="39">
        <f>SUM($G154:O154)</f>
        <v>0</v>
      </c>
      <c r="AB154" s="39">
        <f>SUM($G154:P154)</f>
        <v>0</v>
      </c>
      <c r="AC154" s="39">
        <f>SUM($G154:Q154)</f>
        <v>0</v>
      </c>
      <c r="AD154" s="40">
        <f>SUM($G154:R154)</f>
        <v>0</v>
      </c>
      <c r="AE154" s="41">
        <f t="shared" si="77"/>
        <v>0</v>
      </c>
      <c r="AF154" s="41">
        <f t="shared" si="78"/>
        <v>0</v>
      </c>
      <c r="AG154" s="41">
        <f t="shared" si="79"/>
        <v>0</v>
      </c>
      <c r="AH154" s="41">
        <f t="shared" si="80"/>
        <v>0</v>
      </c>
      <c r="AI154" s="41">
        <f t="shared" si="81"/>
        <v>0</v>
      </c>
      <c r="AJ154" s="41">
        <f t="shared" si="82"/>
        <v>0</v>
      </c>
      <c r="AK154" s="41">
        <f t="shared" si="83"/>
        <v>0</v>
      </c>
      <c r="AL154" s="42">
        <f t="shared" si="84"/>
        <v>0</v>
      </c>
    </row>
    <row r="155" spans="1:38" ht="24" customHeight="1">
      <c r="A155" s="32" t="s">
        <v>176</v>
      </c>
      <c r="B155" s="445" t="s">
        <v>223</v>
      </c>
      <c r="C155" s="33" t="s">
        <v>224</v>
      </c>
      <c r="D155" s="34"/>
      <c r="E155" s="34"/>
      <c r="F155" s="34"/>
      <c r="G155" s="36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8">
        <f t="shared" si="76"/>
        <v>0</v>
      </c>
      <c r="T155" s="39">
        <f>SUM($G155:H155)</f>
        <v>0</v>
      </c>
      <c r="U155" s="39">
        <f>SUM($G155:I155)</f>
        <v>0</v>
      </c>
      <c r="V155" s="39">
        <f>SUM($G155:J155)</f>
        <v>0</v>
      </c>
      <c r="W155" s="39">
        <f>SUM($G155:K155)</f>
        <v>0</v>
      </c>
      <c r="X155" s="39">
        <f>SUM($G155:L155)</f>
        <v>0</v>
      </c>
      <c r="Y155" s="39">
        <f>SUM($G155:M155)</f>
        <v>0</v>
      </c>
      <c r="Z155" s="39">
        <f>SUM($G155:N155)</f>
        <v>0</v>
      </c>
      <c r="AA155" s="39">
        <f>SUM($G155:O155)</f>
        <v>0</v>
      </c>
      <c r="AB155" s="39">
        <f>SUM($G155:P155)</f>
        <v>0</v>
      </c>
      <c r="AC155" s="39">
        <f>SUM($G155:Q155)</f>
        <v>0</v>
      </c>
      <c r="AD155" s="40">
        <f>SUM($G155:R155)</f>
        <v>0</v>
      </c>
      <c r="AE155" s="41">
        <f t="shared" si="77"/>
        <v>0</v>
      </c>
      <c r="AF155" s="41">
        <f t="shared" si="78"/>
        <v>0</v>
      </c>
      <c r="AG155" s="41">
        <f t="shared" si="79"/>
        <v>0</v>
      </c>
      <c r="AH155" s="41">
        <f t="shared" si="80"/>
        <v>0</v>
      </c>
      <c r="AI155" s="41">
        <f t="shared" si="81"/>
        <v>0</v>
      </c>
      <c r="AJ155" s="41">
        <f t="shared" si="82"/>
        <v>0</v>
      </c>
      <c r="AK155" s="41">
        <f t="shared" si="83"/>
        <v>0</v>
      </c>
      <c r="AL155" s="42">
        <f t="shared" si="84"/>
        <v>0</v>
      </c>
    </row>
    <row r="156" spans="1:38" ht="24" customHeight="1">
      <c r="A156" s="32" t="s">
        <v>176</v>
      </c>
      <c r="B156" s="445" t="s">
        <v>225</v>
      </c>
      <c r="C156" s="33" t="s">
        <v>226</v>
      </c>
      <c r="D156" s="34"/>
      <c r="E156" s="34"/>
      <c r="F156" s="34"/>
      <c r="G156" s="36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8">
        <f t="shared" si="76"/>
        <v>0</v>
      </c>
      <c r="T156" s="39">
        <f>SUM($G156:H156)</f>
        <v>0</v>
      </c>
      <c r="U156" s="39">
        <f>SUM($G156:I156)</f>
        <v>0</v>
      </c>
      <c r="V156" s="39">
        <f>SUM($G156:J156)</f>
        <v>0</v>
      </c>
      <c r="W156" s="39">
        <f>SUM($G156:K156)</f>
        <v>0</v>
      </c>
      <c r="X156" s="39">
        <f>SUM($G156:L156)</f>
        <v>0</v>
      </c>
      <c r="Y156" s="39">
        <f>SUM($G156:M156)</f>
        <v>0</v>
      </c>
      <c r="Z156" s="39">
        <f>SUM($G156:N156)</f>
        <v>0</v>
      </c>
      <c r="AA156" s="39">
        <f>SUM($G156:O156)</f>
        <v>0</v>
      </c>
      <c r="AB156" s="39">
        <f>SUM($G156:P156)</f>
        <v>0</v>
      </c>
      <c r="AC156" s="39">
        <f>SUM($G156:Q156)</f>
        <v>0</v>
      </c>
      <c r="AD156" s="40">
        <f>SUM($G156:R156)</f>
        <v>0</v>
      </c>
      <c r="AE156" s="41">
        <f t="shared" si="77"/>
        <v>0</v>
      </c>
      <c r="AF156" s="41">
        <f t="shared" si="78"/>
        <v>0</v>
      </c>
      <c r="AG156" s="41">
        <f t="shared" si="79"/>
        <v>0</v>
      </c>
      <c r="AH156" s="41">
        <f t="shared" si="80"/>
        <v>0</v>
      </c>
      <c r="AI156" s="41">
        <f t="shared" si="81"/>
        <v>0</v>
      </c>
      <c r="AJ156" s="41">
        <f t="shared" si="82"/>
        <v>0</v>
      </c>
      <c r="AK156" s="41">
        <f t="shared" si="83"/>
        <v>0</v>
      </c>
      <c r="AL156" s="42">
        <f t="shared" si="84"/>
        <v>0</v>
      </c>
    </row>
    <row r="157" spans="1:38" ht="24" customHeight="1">
      <c r="A157" s="32" t="s">
        <v>178</v>
      </c>
      <c r="B157" s="445" t="s">
        <v>227</v>
      </c>
      <c r="C157" s="33" t="s">
        <v>228</v>
      </c>
      <c r="D157" s="34"/>
      <c r="E157" s="34"/>
      <c r="F157" s="34"/>
      <c r="G157" s="36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8">
        <f t="shared" si="76"/>
        <v>0</v>
      </c>
      <c r="T157" s="39">
        <f>SUM($G157:H157)</f>
        <v>0</v>
      </c>
      <c r="U157" s="39">
        <f>SUM($G157:I157)</f>
        <v>0</v>
      </c>
      <c r="V157" s="39">
        <f>SUM($G157:J157)</f>
        <v>0</v>
      </c>
      <c r="W157" s="39">
        <f>SUM($G157:K157)</f>
        <v>0</v>
      </c>
      <c r="X157" s="39">
        <f>SUM($G157:L157)</f>
        <v>0</v>
      </c>
      <c r="Y157" s="39">
        <f>SUM($G157:M157)</f>
        <v>0</v>
      </c>
      <c r="Z157" s="39">
        <f>SUM($G157:N157)</f>
        <v>0</v>
      </c>
      <c r="AA157" s="39">
        <f>SUM($G157:O157)</f>
        <v>0</v>
      </c>
      <c r="AB157" s="39">
        <f>SUM($G157:P157)</f>
        <v>0</v>
      </c>
      <c r="AC157" s="39">
        <f>SUM($G157:Q157)</f>
        <v>0</v>
      </c>
      <c r="AD157" s="40">
        <f>SUM($G157:R157)</f>
        <v>0</v>
      </c>
      <c r="AE157" s="41">
        <f t="shared" si="77"/>
        <v>0</v>
      </c>
      <c r="AF157" s="41">
        <f t="shared" si="78"/>
        <v>0</v>
      </c>
      <c r="AG157" s="41">
        <f t="shared" si="79"/>
        <v>0</v>
      </c>
      <c r="AH157" s="41">
        <f t="shared" si="80"/>
        <v>0</v>
      </c>
      <c r="AI157" s="41">
        <f t="shared" si="81"/>
        <v>0</v>
      </c>
      <c r="AJ157" s="41">
        <f t="shared" si="82"/>
        <v>0</v>
      </c>
      <c r="AK157" s="41">
        <f t="shared" si="83"/>
        <v>0</v>
      </c>
      <c r="AL157" s="42">
        <f t="shared" si="84"/>
        <v>0</v>
      </c>
    </row>
    <row r="158" spans="1:38" ht="24" customHeight="1">
      <c r="A158" s="32" t="s">
        <v>178</v>
      </c>
      <c r="B158" s="445" t="s">
        <v>229</v>
      </c>
      <c r="C158" s="33" t="s">
        <v>230</v>
      </c>
      <c r="D158" s="34"/>
      <c r="E158" s="34"/>
      <c r="F158" s="34"/>
      <c r="G158" s="36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8">
        <f t="shared" si="76"/>
        <v>0</v>
      </c>
      <c r="T158" s="39">
        <f>SUM($G158:H158)</f>
        <v>0</v>
      </c>
      <c r="U158" s="39">
        <f>SUM($G158:I158)</f>
        <v>0</v>
      </c>
      <c r="V158" s="39">
        <f>SUM($G158:J158)</f>
        <v>0</v>
      </c>
      <c r="W158" s="39">
        <f>SUM($G158:K158)</f>
        <v>0</v>
      </c>
      <c r="X158" s="39">
        <f>SUM($G158:L158)</f>
        <v>0</v>
      </c>
      <c r="Y158" s="39">
        <f>SUM($G158:M158)</f>
        <v>0</v>
      </c>
      <c r="Z158" s="39">
        <f>SUM($G158:N158)</f>
        <v>0</v>
      </c>
      <c r="AA158" s="39">
        <f>SUM($G158:O158)</f>
        <v>0</v>
      </c>
      <c r="AB158" s="39">
        <f>SUM($G158:P158)</f>
        <v>0</v>
      </c>
      <c r="AC158" s="39">
        <f>SUM($G158:Q158)</f>
        <v>0</v>
      </c>
      <c r="AD158" s="40">
        <f>SUM($G158:R158)</f>
        <v>0</v>
      </c>
      <c r="AE158" s="41">
        <f t="shared" si="77"/>
        <v>0</v>
      </c>
      <c r="AF158" s="41">
        <f t="shared" si="78"/>
        <v>0</v>
      </c>
      <c r="AG158" s="41">
        <f t="shared" si="79"/>
        <v>0</v>
      </c>
      <c r="AH158" s="41">
        <f t="shared" si="80"/>
        <v>0</v>
      </c>
      <c r="AI158" s="41">
        <f t="shared" si="81"/>
        <v>0</v>
      </c>
      <c r="AJ158" s="41">
        <f t="shared" si="82"/>
        <v>0</v>
      </c>
      <c r="AK158" s="41">
        <f t="shared" si="83"/>
        <v>0</v>
      </c>
      <c r="AL158" s="42">
        <f t="shared" si="84"/>
        <v>0</v>
      </c>
    </row>
    <row r="159" spans="1:38" ht="24" customHeight="1">
      <c r="A159" s="32" t="s">
        <v>178</v>
      </c>
      <c r="B159" s="445" t="s">
        <v>231</v>
      </c>
      <c r="C159" s="148" t="s">
        <v>232</v>
      </c>
      <c r="D159" s="149"/>
      <c r="E159" s="149"/>
      <c r="F159" s="149"/>
      <c r="G159" s="150">
        <v>0</v>
      </c>
      <c r="H159" s="151">
        <v>170</v>
      </c>
      <c r="I159" s="151">
        <v>0</v>
      </c>
      <c r="J159" s="151">
        <v>27.549130000000002</v>
      </c>
      <c r="K159" s="151">
        <v>0</v>
      </c>
      <c r="L159" s="151">
        <v>1129.90454</v>
      </c>
      <c r="M159" s="151">
        <v>0</v>
      </c>
      <c r="N159" s="151">
        <v>0</v>
      </c>
      <c r="O159" s="151">
        <v>0</v>
      </c>
      <c r="P159" s="151">
        <v>57.454740000000001</v>
      </c>
      <c r="Q159" s="151">
        <v>0</v>
      </c>
      <c r="R159" s="151">
        <v>-1627.00739</v>
      </c>
      <c r="S159" s="38">
        <f t="shared" si="76"/>
        <v>0</v>
      </c>
      <c r="T159" s="39">
        <f>SUM($G159:H159)</f>
        <v>170</v>
      </c>
      <c r="U159" s="39">
        <f>SUM($G159:I159)</f>
        <v>170</v>
      </c>
      <c r="V159" s="39">
        <f>SUM($G159:J159)</f>
        <v>197.54912999999999</v>
      </c>
      <c r="W159" s="39">
        <f>SUM($G159:K159)</f>
        <v>197.54912999999999</v>
      </c>
      <c r="X159" s="39">
        <f>SUM($G159:L159)</f>
        <v>1327.4536699999999</v>
      </c>
      <c r="Y159" s="39">
        <f>SUM($G159:M159)</f>
        <v>1327.4536699999999</v>
      </c>
      <c r="Z159" s="39">
        <f>SUM($G159:N159)</f>
        <v>1327.4536699999999</v>
      </c>
      <c r="AA159" s="39">
        <f>SUM($G159:O159)</f>
        <v>1327.4536699999999</v>
      </c>
      <c r="AB159" s="39">
        <f>SUM($G159:P159)</f>
        <v>1384.9084099999998</v>
      </c>
      <c r="AC159" s="39">
        <f>SUM($G159:Q159)</f>
        <v>1384.9084099999998</v>
      </c>
      <c r="AD159" s="40">
        <f>SUM($G159:R159)</f>
        <v>-242.09898000000021</v>
      </c>
      <c r="AE159" s="41">
        <f t="shared" si="77"/>
        <v>170</v>
      </c>
      <c r="AF159" s="41">
        <f t="shared" si="78"/>
        <v>1157.4536699999999</v>
      </c>
      <c r="AG159" s="41">
        <f t="shared" si="79"/>
        <v>0</v>
      </c>
      <c r="AH159" s="41">
        <f t="shared" si="80"/>
        <v>-1569.5526500000001</v>
      </c>
      <c r="AI159" s="41">
        <f t="shared" si="81"/>
        <v>1327.4536699999999</v>
      </c>
      <c r="AJ159" s="41">
        <f t="shared" si="82"/>
        <v>-1569.5526500000001</v>
      </c>
      <c r="AK159" s="41">
        <f t="shared" si="83"/>
        <v>-242.09898000000021</v>
      </c>
      <c r="AL159" s="42">
        <f t="shared" si="84"/>
        <v>0</v>
      </c>
    </row>
    <row r="160" spans="1:38" ht="24" customHeight="1">
      <c r="A160" s="32" t="s">
        <v>178</v>
      </c>
      <c r="B160" s="445" t="s">
        <v>233</v>
      </c>
      <c r="C160" s="33" t="s">
        <v>234</v>
      </c>
      <c r="D160" s="34"/>
      <c r="E160" s="34"/>
      <c r="F160" s="34"/>
      <c r="G160" s="36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8">
        <f t="shared" si="76"/>
        <v>0</v>
      </c>
      <c r="T160" s="39">
        <f>SUM($G160:H160)</f>
        <v>0</v>
      </c>
      <c r="U160" s="39">
        <f>SUM($G160:I160)</f>
        <v>0</v>
      </c>
      <c r="V160" s="39">
        <f>SUM($G160:J160)</f>
        <v>0</v>
      </c>
      <c r="W160" s="39">
        <f>SUM($G160:K160)</f>
        <v>0</v>
      </c>
      <c r="X160" s="39">
        <f>SUM($G160:L160)</f>
        <v>0</v>
      </c>
      <c r="Y160" s="39">
        <f>SUM($G160:M160)</f>
        <v>0</v>
      </c>
      <c r="Z160" s="39">
        <f>SUM($G160:N160)</f>
        <v>0</v>
      </c>
      <c r="AA160" s="39">
        <f>SUM($G160:O160)</f>
        <v>0</v>
      </c>
      <c r="AB160" s="39">
        <f>SUM($G160:P160)</f>
        <v>0</v>
      </c>
      <c r="AC160" s="39">
        <f>SUM($G160:Q160)</f>
        <v>0</v>
      </c>
      <c r="AD160" s="40">
        <f>SUM($G160:R160)</f>
        <v>0</v>
      </c>
      <c r="AE160" s="41">
        <f t="shared" si="77"/>
        <v>0</v>
      </c>
      <c r="AF160" s="41">
        <f t="shared" si="78"/>
        <v>0</v>
      </c>
      <c r="AG160" s="41">
        <f t="shared" si="79"/>
        <v>0</v>
      </c>
      <c r="AH160" s="41">
        <f t="shared" si="80"/>
        <v>0</v>
      </c>
      <c r="AI160" s="41">
        <f t="shared" si="81"/>
        <v>0</v>
      </c>
      <c r="AJ160" s="41">
        <f t="shared" si="82"/>
        <v>0</v>
      </c>
      <c r="AK160" s="41">
        <f t="shared" si="83"/>
        <v>0</v>
      </c>
      <c r="AL160" s="42">
        <f t="shared" si="84"/>
        <v>0</v>
      </c>
    </row>
    <row r="161" spans="1:38" ht="24" customHeight="1">
      <c r="A161" s="32" t="s">
        <v>178</v>
      </c>
      <c r="B161" s="445" t="s">
        <v>235</v>
      </c>
      <c r="C161" s="33" t="s">
        <v>236</v>
      </c>
      <c r="D161" s="34"/>
      <c r="E161" s="34"/>
      <c r="F161" s="34"/>
      <c r="G161" s="36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8">
        <f t="shared" si="76"/>
        <v>0</v>
      </c>
      <c r="T161" s="39">
        <f>SUM($G161:H161)</f>
        <v>0</v>
      </c>
      <c r="U161" s="39">
        <f>SUM($G161:I161)</f>
        <v>0</v>
      </c>
      <c r="V161" s="39">
        <f>SUM($G161:J161)</f>
        <v>0</v>
      </c>
      <c r="W161" s="39">
        <f>SUM($G161:K161)</f>
        <v>0</v>
      </c>
      <c r="X161" s="39">
        <f>SUM($G161:L161)</f>
        <v>0</v>
      </c>
      <c r="Y161" s="39">
        <f>SUM($G161:M161)</f>
        <v>0</v>
      </c>
      <c r="Z161" s="39">
        <f>SUM($G161:N161)</f>
        <v>0</v>
      </c>
      <c r="AA161" s="39">
        <f>SUM($G161:O161)</f>
        <v>0</v>
      </c>
      <c r="AB161" s="39">
        <f>SUM($G161:P161)</f>
        <v>0</v>
      </c>
      <c r="AC161" s="39">
        <f>SUM($G161:Q161)</f>
        <v>0</v>
      </c>
      <c r="AD161" s="40">
        <f>SUM($G161:R161)</f>
        <v>0</v>
      </c>
      <c r="AE161" s="41">
        <f t="shared" si="77"/>
        <v>0</v>
      </c>
      <c r="AF161" s="41">
        <f t="shared" si="78"/>
        <v>0</v>
      </c>
      <c r="AG161" s="41">
        <f t="shared" si="79"/>
        <v>0</v>
      </c>
      <c r="AH161" s="41">
        <f t="shared" si="80"/>
        <v>0</v>
      </c>
      <c r="AI161" s="41">
        <f t="shared" si="81"/>
        <v>0</v>
      </c>
      <c r="AJ161" s="41">
        <f t="shared" si="82"/>
        <v>0</v>
      </c>
      <c r="AK161" s="41">
        <f t="shared" si="83"/>
        <v>0</v>
      </c>
      <c r="AL161" s="42">
        <f t="shared" si="84"/>
        <v>0</v>
      </c>
    </row>
    <row r="162" spans="1:38" ht="24" customHeight="1">
      <c r="A162" s="32" t="s">
        <v>178</v>
      </c>
      <c r="B162" s="445" t="s">
        <v>237</v>
      </c>
      <c r="C162" s="33" t="s">
        <v>238</v>
      </c>
      <c r="D162" s="34"/>
      <c r="E162" s="34"/>
      <c r="F162" s="34"/>
      <c r="G162" s="36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8">
        <f t="shared" si="76"/>
        <v>0</v>
      </c>
      <c r="T162" s="39">
        <f>SUM($G162:H162)</f>
        <v>0</v>
      </c>
      <c r="U162" s="39">
        <f>SUM($G162:I162)</f>
        <v>0</v>
      </c>
      <c r="V162" s="39">
        <f>SUM($G162:J162)</f>
        <v>0</v>
      </c>
      <c r="W162" s="39">
        <f>SUM($G162:K162)</f>
        <v>0</v>
      </c>
      <c r="X162" s="39">
        <f>SUM($G162:L162)</f>
        <v>0</v>
      </c>
      <c r="Y162" s="39">
        <f>SUM($G162:M162)</f>
        <v>0</v>
      </c>
      <c r="Z162" s="39">
        <f>SUM($G162:N162)</f>
        <v>0</v>
      </c>
      <c r="AA162" s="39">
        <f>SUM($G162:O162)</f>
        <v>0</v>
      </c>
      <c r="AB162" s="39">
        <f>SUM($G162:P162)</f>
        <v>0</v>
      </c>
      <c r="AC162" s="39">
        <f>SUM($G162:Q162)</f>
        <v>0</v>
      </c>
      <c r="AD162" s="40">
        <f>SUM($G162:R162)</f>
        <v>0</v>
      </c>
      <c r="AE162" s="41">
        <f t="shared" si="77"/>
        <v>0</v>
      </c>
      <c r="AF162" s="41">
        <f t="shared" si="78"/>
        <v>0</v>
      </c>
      <c r="AG162" s="41">
        <f t="shared" si="79"/>
        <v>0</v>
      </c>
      <c r="AH162" s="41">
        <f t="shared" si="80"/>
        <v>0</v>
      </c>
      <c r="AI162" s="41">
        <f t="shared" si="81"/>
        <v>0</v>
      </c>
      <c r="AJ162" s="41">
        <f t="shared" si="82"/>
        <v>0</v>
      </c>
      <c r="AK162" s="41">
        <f t="shared" si="83"/>
        <v>0</v>
      </c>
      <c r="AL162" s="42">
        <f t="shared" si="84"/>
        <v>0</v>
      </c>
    </row>
    <row r="163" spans="1:38" ht="24" customHeight="1">
      <c r="A163" s="32" t="s">
        <v>178</v>
      </c>
      <c r="B163" s="445" t="s">
        <v>239</v>
      </c>
      <c r="C163" s="33" t="s">
        <v>240</v>
      </c>
      <c r="D163" s="34"/>
      <c r="E163" s="34"/>
      <c r="F163" s="34"/>
      <c r="G163" s="36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8">
        <f t="shared" si="76"/>
        <v>0</v>
      </c>
      <c r="T163" s="39">
        <f>SUM($G163:H163)</f>
        <v>0</v>
      </c>
      <c r="U163" s="39">
        <f>SUM($G163:I163)</f>
        <v>0</v>
      </c>
      <c r="V163" s="39">
        <f>SUM($G163:J163)</f>
        <v>0</v>
      </c>
      <c r="W163" s="39">
        <f>SUM($G163:K163)</f>
        <v>0</v>
      </c>
      <c r="X163" s="39">
        <f>SUM($G163:L163)</f>
        <v>0</v>
      </c>
      <c r="Y163" s="39">
        <f>SUM($G163:M163)</f>
        <v>0</v>
      </c>
      <c r="Z163" s="39">
        <f>SUM($G163:N163)</f>
        <v>0</v>
      </c>
      <c r="AA163" s="39">
        <f>SUM($G163:O163)</f>
        <v>0</v>
      </c>
      <c r="AB163" s="39">
        <f>SUM($G163:P163)</f>
        <v>0</v>
      </c>
      <c r="AC163" s="39">
        <f>SUM($G163:Q163)</f>
        <v>0</v>
      </c>
      <c r="AD163" s="40">
        <f>SUM($G163:R163)</f>
        <v>0</v>
      </c>
      <c r="AE163" s="41">
        <f t="shared" si="77"/>
        <v>0</v>
      </c>
      <c r="AF163" s="41">
        <f t="shared" si="78"/>
        <v>0</v>
      </c>
      <c r="AG163" s="41">
        <f t="shared" si="79"/>
        <v>0</v>
      </c>
      <c r="AH163" s="41">
        <f t="shared" si="80"/>
        <v>0</v>
      </c>
      <c r="AI163" s="41">
        <f t="shared" si="81"/>
        <v>0</v>
      </c>
      <c r="AJ163" s="41">
        <f t="shared" si="82"/>
        <v>0</v>
      </c>
      <c r="AK163" s="41">
        <f t="shared" si="83"/>
        <v>0</v>
      </c>
      <c r="AL163" s="42">
        <f t="shared" si="84"/>
        <v>0</v>
      </c>
    </row>
    <row r="164" spans="1:38" ht="24" customHeight="1">
      <c r="A164" s="32" t="s">
        <v>178</v>
      </c>
      <c r="B164" s="445" t="s">
        <v>241</v>
      </c>
      <c r="C164" s="33" t="s">
        <v>242</v>
      </c>
      <c r="D164" s="34"/>
      <c r="E164" s="34"/>
      <c r="F164" s="34"/>
      <c r="G164" s="36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8">
        <f t="shared" si="76"/>
        <v>0</v>
      </c>
      <c r="T164" s="39">
        <f>SUM($G164:H164)</f>
        <v>0</v>
      </c>
      <c r="U164" s="39">
        <f>SUM($G164:I164)</f>
        <v>0</v>
      </c>
      <c r="V164" s="39">
        <f>SUM($G164:J164)</f>
        <v>0</v>
      </c>
      <c r="W164" s="39">
        <f>SUM($G164:K164)</f>
        <v>0</v>
      </c>
      <c r="X164" s="39">
        <f>SUM($G164:L164)</f>
        <v>0</v>
      </c>
      <c r="Y164" s="39">
        <f>SUM($G164:M164)</f>
        <v>0</v>
      </c>
      <c r="Z164" s="39">
        <f>SUM($G164:N164)</f>
        <v>0</v>
      </c>
      <c r="AA164" s="39">
        <f>SUM($G164:O164)</f>
        <v>0</v>
      </c>
      <c r="AB164" s="39">
        <f>SUM($G164:P164)</f>
        <v>0</v>
      </c>
      <c r="AC164" s="39">
        <f>SUM($G164:Q164)</f>
        <v>0</v>
      </c>
      <c r="AD164" s="40">
        <f>SUM($G164:R164)</f>
        <v>0</v>
      </c>
      <c r="AE164" s="41">
        <f t="shared" si="77"/>
        <v>0</v>
      </c>
      <c r="AF164" s="41">
        <f t="shared" si="78"/>
        <v>0</v>
      </c>
      <c r="AG164" s="41">
        <f t="shared" si="79"/>
        <v>0</v>
      </c>
      <c r="AH164" s="41">
        <f t="shared" si="80"/>
        <v>0</v>
      </c>
      <c r="AI164" s="41">
        <f t="shared" si="81"/>
        <v>0</v>
      </c>
      <c r="AJ164" s="41">
        <f t="shared" si="82"/>
        <v>0</v>
      </c>
      <c r="AK164" s="41">
        <f t="shared" si="83"/>
        <v>0</v>
      </c>
      <c r="AL164" s="42">
        <f t="shared" si="84"/>
        <v>0</v>
      </c>
    </row>
    <row r="165" spans="1:38" ht="24" customHeight="1">
      <c r="A165" s="32" t="s">
        <v>178</v>
      </c>
      <c r="B165" s="445" t="s">
        <v>243</v>
      </c>
      <c r="C165" s="33" t="s">
        <v>244</v>
      </c>
      <c r="D165" s="34"/>
      <c r="E165" s="34"/>
      <c r="F165" s="34"/>
      <c r="G165" s="36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8">
        <f t="shared" si="76"/>
        <v>0</v>
      </c>
      <c r="T165" s="39">
        <f>SUM($G165:H165)</f>
        <v>0</v>
      </c>
      <c r="U165" s="39">
        <f>SUM($G165:I165)</f>
        <v>0</v>
      </c>
      <c r="V165" s="39">
        <f>SUM($G165:J165)</f>
        <v>0</v>
      </c>
      <c r="W165" s="39">
        <f>SUM($G165:K165)</f>
        <v>0</v>
      </c>
      <c r="X165" s="39">
        <f>SUM($G165:L165)</f>
        <v>0</v>
      </c>
      <c r="Y165" s="39">
        <f>SUM($G165:M165)</f>
        <v>0</v>
      </c>
      <c r="Z165" s="39">
        <f>SUM($G165:N165)</f>
        <v>0</v>
      </c>
      <c r="AA165" s="39">
        <f>SUM($G165:O165)</f>
        <v>0</v>
      </c>
      <c r="AB165" s="39">
        <f>SUM($G165:P165)</f>
        <v>0</v>
      </c>
      <c r="AC165" s="39">
        <f>SUM($G165:Q165)</f>
        <v>0</v>
      </c>
      <c r="AD165" s="40">
        <f>SUM($G165:R165)</f>
        <v>0</v>
      </c>
      <c r="AE165" s="41">
        <f t="shared" si="77"/>
        <v>0</v>
      </c>
      <c r="AF165" s="41">
        <f t="shared" si="78"/>
        <v>0</v>
      </c>
      <c r="AG165" s="41">
        <f t="shared" si="79"/>
        <v>0</v>
      </c>
      <c r="AH165" s="41">
        <f t="shared" si="80"/>
        <v>0</v>
      </c>
      <c r="AI165" s="41">
        <f t="shared" si="81"/>
        <v>0</v>
      </c>
      <c r="AJ165" s="41">
        <f t="shared" si="82"/>
        <v>0</v>
      </c>
      <c r="AK165" s="41">
        <f t="shared" si="83"/>
        <v>0</v>
      </c>
      <c r="AL165" s="42">
        <f t="shared" si="84"/>
        <v>0</v>
      </c>
    </row>
    <row r="166" spans="1:38" ht="24" customHeight="1">
      <c r="A166" s="32" t="s">
        <v>178</v>
      </c>
      <c r="B166" s="445" t="s">
        <v>245</v>
      </c>
      <c r="C166" s="33" t="s">
        <v>246</v>
      </c>
      <c r="D166" s="34"/>
      <c r="E166" s="34"/>
      <c r="F166" s="34"/>
      <c r="G166" s="36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8">
        <f t="shared" si="76"/>
        <v>0</v>
      </c>
      <c r="T166" s="39">
        <f>SUM($G166:H166)</f>
        <v>0</v>
      </c>
      <c r="U166" s="39">
        <f>SUM($G166:I166)</f>
        <v>0</v>
      </c>
      <c r="V166" s="39">
        <f>SUM($G166:J166)</f>
        <v>0</v>
      </c>
      <c r="W166" s="39">
        <f>SUM($G166:K166)</f>
        <v>0</v>
      </c>
      <c r="X166" s="39">
        <f>SUM($G166:L166)</f>
        <v>0</v>
      </c>
      <c r="Y166" s="39">
        <f>SUM($G166:M166)</f>
        <v>0</v>
      </c>
      <c r="Z166" s="39">
        <f>SUM($G166:N166)</f>
        <v>0</v>
      </c>
      <c r="AA166" s="39">
        <f>SUM($G166:O166)</f>
        <v>0</v>
      </c>
      <c r="AB166" s="39">
        <f>SUM($G166:P166)</f>
        <v>0</v>
      </c>
      <c r="AC166" s="39">
        <f>SUM($G166:Q166)</f>
        <v>0</v>
      </c>
      <c r="AD166" s="40">
        <f>SUM($G166:R166)</f>
        <v>0</v>
      </c>
      <c r="AE166" s="41">
        <f t="shared" si="77"/>
        <v>0</v>
      </c>
      <c r="AF166" s="41">
        <f t="shared" si="78"/>
        <v>0</v>
      </c>
      <c r="AG166" s="41">
        <f t="shared" si="79"/>
        <v>0</v>
      </c>
      <c r="AH166" s="41">
        <f t="shared" si="80"/>
        <v>0</v>
      </c>
      <c r="AI166" s="41">
        <f t="shared" si="81"/>
        <v>0</v>
      </c>
      <c r="AJ166" s="41">
        <f t="shared" si="82"/>
        <v>0</v>
      </c>
      <c r="AK166" s="41">
        <f t="shared" si="83"/>
        <v>0</v>
      </c>
      <c r="AL166" s="42">
        <f t="shared" si="84"/>
        <v>0</v>
      </c>
    </row>
    <row r="167" spans="1:38" ht="24" customHeight="1">
      <c r="A167" s="32" t="s">
        <v>178</v>
      </c>
      <c r="B167" s="445" t="s">
        <v>247</v>
      </c>
      <c r="C167" s="33" t="s">
        <v>248</v>
      </c>
      <c r="D167" s="34"/>
      <c r="E167" s="34"/>
      <c r="F167" s="34"/>
      <c r="G167" s="36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8">
        <f t="shared" si="76"/>
        <v>0</v>
      </c>
      <c r="T167" s="39">
        <f>SUM($G167:H167)</f>
        <v>0</v>
      </c>
      <c r="U167" s="39">
        <f>SUM($G167:I167)</f>
        <v>0</v>
      </c>
      <c r="V167" s="39">
        <f>SUM($G167:J167)</f>
        <v>0</v>
      </c>
      <c r="W167" s="39">
        <f>SUM($G167:K167)</f>
        <v>0</v>
      </c>
      <c r="X167" s="39">
        <f>SUM($G167:L167)</f>
        <v>0</v>
      </c>
      <c r="Y167" s="39">
        <f>SUM($G167:M167)</f>
        <v>0</v>
      </c>
      <c r="Z167" s="39">
        <f>SUM($G167:N167)</f>
        <v>0</v>
      </c>
      <c r="AA167" s="39">
        <f>SUM($G167:O167)</f>
        <v>0</v>
      </c>
      <c r="AB167" s="39">
        <f>SUM($G167:P167)</f>
        <v>0</v>
      </c>
      <c r="AC167" s="39">
        <f>SUM($G167:Q167)</f>
        <v>0</v>
      </c>
      <c r="AD167" s="40">
        <f>SUM($G167:R167)</f>
        <v>0</v>
      </c>
      <c r="AE167" s="41">
        <f t="shared" si="77"/>
        <v>0</v>
      </c>
      <c r="AF167" s="41">
        <f t="shared" si="78"/>
        <v>0</v>
      </c>
      <c r="AG167" s="41">
        <f t="shared" si="79"/>
        <v>0</v>
      </c>
      <c r="AH167" s="41">
        <f t="shared" si="80"/>
        <v>0</v>
      </c>
      <c r="AI167" s="41">
        <f t="shared" si="81"/>
        <v>0</v>
      </c>
      <c r="AJ167" s="41">
        <f t="shared" si="82"/>
        <v>0</v>
      </c>
      <c r="AK167" s="41">
        <f t="shared" si="83"/>
        <v>0</v>
      </c>
      <c r="AL167" s="42">
        <f t="shared" si="84"/>
        <v>0</v>
      </c>
    </row>
    <row r="168" spans="1:38" ht="24" customHeight="1">
      <c r="A168" s="32" t="s">
        <v>178</v>
      </c>
      <c r="B168" s="445" t="s">
        <v>249</v>
      </c>
      <c r="C168" s="33" t="s">
        <v>250</v>
      </c>
      <c r="D168" s="34"/>
      <c r="E168" s="34"/>
      <c r="F168" s="34"/>
      <c r="G168" s="36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8">
        <f>G168</f>
        <v>0</v>
      </c>
      <c r="T168" s="39">
        <f>SUM($G168:H168)</f>
        <v>0</v>
      </c>
      <c r="U168" s="39">
        <f>SUM($G168:I168)</f>
        <v>0</v>
      </c>
      <c r="V168" s="39">
        <f>SUM($G168:J168)</f>
        <v>0</v>
      </c>
      <c r="W168" s="39">
        <f>SUM($G168:K168)</f>
        <v>0</v>
      </c>
      <c r="X168" s="39">
        <f>SUM($G168:L168)</f>
        <v>0</v>
      </c>
      <c r="Y168" s="39">
        <f>SUM($G168:M168)</f>
        <v>0</v>
      </c>
      <c r="Z168" s="39">
        <f>SUM($G168:N168)</f>
        <v>0</v>
      </c>
      <c r="AA168" s="39">
        <f>SUM($G168:O168)</f>
        <v>0</v>
      </c>
      <c r="AB168" s="39">
        <f>SUM($G168:P168)</f>
        <v>0</v>
      </c>
      <c r="AC168" s="39">
        <f>SUM($G168:Q168)</f>
        <v>0</v>
      </c>
      <c r="AD168" s="40">
        <f>SUM($G168:R168)</f>
        <v>0</v>
      </c>
      <c r="AE168" s="41">
        <f>U168</f>
        <v>0</v>
      </c>
      <c r="AF168" s="41">
        <f>X168-AE168</f>
        <v>0</v>
      </c>
      <c r="AG168" s="41">
        <f>AA168-AF168-AE168</f>
        <v>0</v>
      </c>
      <c r="AH168" s="41">
        <f>AD168-AG168-AF168-AE168</f>
        <v>0</v>
      </c>
      <c r="AI168" s="41">
        <f>$AE168+$AF168</f>
        <v>0</v>
      </c>
      <c r="AJ168" s="41">
        <f>$AG168+$AH168</f>
        <v>0</v>
      </c>
      <c r="AK168" s="41">
        <f>$AI168+$AJ168</f>
        <v>0</v>
      </c>
      <c r="AL168" s="42">
        <f>SUM(G168:R168)-AK168</f>
        <v>0</v>
      </c>
    </row>
    <row r="169" spans="1:38" ht="24" customHeight="1">
      <c r="A169" s="32" t="s">
        <v>178</v>
      </c>
      <c r="B169" s="445" t="s">
        <v>251</v>
      </c>
      <c r="C169" s="33" t="s">
        <v>252</v>
      </c>
      <c r="D169" s="34"/>
      <c r="E169" s="34"/>
      <c r="F169" s="34"/>
      <c r="G169" s="36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8">
        <f t="shared" si="76"/>
        <v>0</v>
      </c>
      <c r="T169" s="39">
        <f>SUM($G169:H169)</f>
        <v>0</v>
      </c>
      <c r="U169" s="39">
        <f>SUM($G169:I169)</f>
        <v>0</v>
      </c>
      <c r="V169" s="39">
        <f>SUM($G169:J169)</f>
        <v>0</v>
      </c>
      <c r="W169" s="39">
        <f>SUM($G169:K169)</f>
        <v>0</v>
      </c>
      <c r="X169" s="39">
        <f>SUM($G169:L169)</f>
        <v>0</v>
      </c>
      <c r="Y169" s="39">
        <f>SUM($G169:M169)</f>
        <v>0</v>
      </c>
      <c r="Z169" s="39">
        <f>SUM($G169:N169)</f>
        <v>0</v>
      </c>
      <c r="AA169" s="39">
        <f>SUM($G169:O169)</f>
        <v>0</v>
      </c>
      <c r="AB169" s="39">
        <f>SUM($G169:P169)</f>
        <v>0</v>
      </c>
      <c r="AC169" s="39">
        <f>SUM($G169:Q169)</f>
        <v>0</v>
      </c>
      <c r="AD169" s="40">
        <f>SUM($G169:R169)</f>
        <v>0</v>
      </c>
      <c r="AE169" s="41">
        <f t="shared" si="77"/>
        <v>0</v>
      </c>
      <c r="AF169" s="41">
        <f t="shared" si="78"/>
        <v>0</v>
      </c>
      <c r="AG169" s="41">
        <f t="shared" si="79"/>
        <v>0</v>
      </c>
      <c r="AH169" s="41">
        <f t="shared" si="80"/>
        <v>0</v>
      </c>
      <c r="AI169" s="41">
        <f t="shared" si="81"/>
        <v>0</v>
      </c>
      <c r="AJ169" s="41">
        <f t="shared" si="82"/>
        <v>0</v>
      </c>
      <c r="AK169" s="41">
        <f t="shared" si="83"/>
        <v>0</v>
      </c>
      <c r="AL169" s="42">
        <f t="shared" si="84"/>
        <v>0</v>
      </c>
    </row>
    <row r="170" spans="1:38" ht="24" hidden="1" customHeight="1" outlineLevel="1">
      <c r="A170" s="32" t="s">
        <v>178</v>
      </c>
      <c r="B170" s="445" t="s">
        <v>253</v>
      </c>
      <c r="C170" s="33" t="s">
        <v>254</v>
      </c>
      <c r="D170" s="34"/>
      <c r="E170" s="34"/>
      <c r="F170" s="34"/>
      <c r="G170" s="36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8">
        <f t="shared" si="76"/>
        <v>0</v>
      </c>
      <c r="T170" s="39">
        <f>SUM($G170:H170)</f>
        <v>0</v>
      </c>
      <c r="U170" s="39">
        <f>SUM($G170:I170)</f>
        <v>0</v>
      </c>
      <c r="V170" s="39">
        <f>SUM($G170:J170)</f>
        <v>0</v>
      </c>
      <c r="W170" s="39">
        <f>SUM($G170:K170)</f>
        <v>0</v>
      </c>
      <c r="X170" s="39">
        <f>SUM($G170:L170)</f>
        <v>0</v>
      </c>
      <c r="Y170" s="39">
        <f>SUM($G170:M170)</f>
        <v>0</v>
      </c>
      <c r="Z170" s="39">
        <f>SUM($G170:N170)</f>
        <v>0</v>
      </c>
      <c r="AA170" s="39">
        <f>SUM($G170:O170)</f>
        <v>0</v>
      </c>
      <c r="AB170" s="39">
        <f>SUM($G170:P170)</f>
        <v>0</v>
      </c>
      <c r="AC170" s="39">
        <f>SUM($G170:Q170)</f>
        <v>0</v>
      </c>
      <c r="AD170" s="40">
        <f>SUM($G170:R170)</f>
        <v>0</v>
      </c>
      <c r="AE170" s="41">
        <f t="shared" si="77"/>
        <v>0</v>
      </c>
      <c r="AF170" s="41">
        <f t="shared" si="78"/>
        <v>0</v>
      </c>
      <c r="AG170" s="41">
        <f t="shared" si="79"/>
        <v>0</v>
      </c>
      <c r="AH170" s="41">
        <f t="shared" si="80"/>
        <v>0</v>
      </c>
      <c r="AI170" s="41">
        <f t="shared" si="81"/>
        <v>0</v>
      </c>
      <c r="AJ170" s="41">
        <f t="shared" si="82"/>
        <v>0</v>
      </c>
      <c r="AK170" s="41">
        <f t="shared" si="83"/>
        <v>0</v>
      </c>
      <c r="AL170" s="42">
        <f t="shared" si="84"/>
        <v>0</v>
      </c>
    </row>
    <row r="171" spans="1:38" ht="24" hidden="1" customHeight="1" outlineLevel="1">
      <c r="A171" s="32" t="s">
        <v>178</v>
      </c>
      <c r="B171" s="445" t="s">
        <v>255</v>
      </c>
      <c r="C171" s="33" t="s">
        <v>256</v>
      </c>
      <c r="D171" s="34"/>
      <c r="E171" s="34"/>
      <c r="F171" s="34"/>
      <c r="G171" s="36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8">
        <f t="shared" si="76"/>
        <v>0</v>
      </c>
      <c r="T171" s="39">
        <f>SUM($G171:H171)</f>
        <v>0</v>
      </c>
      <c r="U171" s="39">
        <f>SUM($G171:I171)</f>
        <v>0</v>
      </c>
      <c r="V171" s="39">
        <f>SUM($G171:J171)</f>
        <v>0</v>
      </c>
      <c r="W171" s="39">
        <f>SUM($G171:K171)</f>
        <v>0</v>
      </c>
      <c r="X171" s="39">
        <f>SUM($G171:L171)</f>
        <v>0</v>
      </c>
      <c r="Y171" s="39">
        <f>SUM($G171:M171)</f>
        <v>0</v>
      </c>
      <c r="Z171" s="39">
        <f>SUM($G171:N171)</f>
        <v>0</v>
      </c>
      <c r="AA171" s="39">
        <f>SUM($G171:O171)</f>
        <v>0</v>
      </c>
      <c r="AB171" s="39">
        <f>SUM($G171:P171)</f>
        <v>0</v>
      </c>
      <c r="AC171" s="39">
        <f>SUM($G171:Q171)</f>
        <v>0</v>
      </c>
      <c r="AD171" s="40">
        <f>SUM($G171:R171)</f>
        <v>0</v>
      </c>
      <c r="AE171" s="41">
        <f t="shared" si="77"/>
        <v>0</v>
      </c>
      <c r="AF171" s="41">
        <f t="shared" si="78"/>
        <v>0</v>
      </c>
      <c r="AG171" s="41">
        <f t="shared" si="79"/>
        <v>0</v>
      </c>
      <c r="AH171" s="41">
        <f t="shared" si="80"/>
        <v>0</v>
      </c>
      <c r="AI171" s="41">
        <f t="shared" si="81"/>
        <v>0</v>
      </c>
      <c r="AJ171" s="41">
        <f t="shared" si="82"/>
        <v>0</v>
      </c>
      <c r="AK171" s="41">
        <f t="shared" si="83"/>
        <v>0</v>
      </c>
      <c r="AL171" s="42">
        <f t="shared" si="84"/>
        <v>0</v>
      </c>
    </row>
    <row r="172" spans="1:38" ht="24" hidden="1" customHeight="1" outlineLevel="1">
      <c r="A172" s="32" t="s">
        <v>257</v>
      </c>
      <c r="B172" s="445" t="s">
        <v>258</v>
      </c>
      <c r="C172" s="33"/>
      <c r="D172" s="34"/>
      <c r="E172" s="34"/>
      <c r="F172" s="34"/>
      <c r="G172" s="36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8">
        <f t="shared" si="76"/>
        <v>0</v>
      </c>
      <c r="T172" s="39">
        <f>SUM($G172:H172)</f>
        <v>0</v>
      </c>
      <c r="U172" s="39">
        <f>SUM($G172:I172)</f>
        <v>0</v>
      </c>
      <c r="V172" s="39">
        <f>SUM($G172:J172)</f>
        <v>0</v>
      </c>
      <c r="W172" s="39">
        <f>SUM($G172:K172)</f>
        <v>0</v>
      </c>
      <c r="X172" s="39">
        <f>SUM($G172:L172)</f>
        <v>0</v>
      </c>
      <c r="Y172" s="39">
        <f>SUM($G172:M172)</f>
        <v>0</v>
      </c>
      <c r="Z172" s="39">
        <f>SUM($G172:N172)</f>
        <v>0</v>
      </c>
      <c r="AA172" s="39">
        <f>SUM($G172:O172)</f>
        <v>0</v>
      </c>
      <c r="AB172" s="39">
        <f>SUM($G172:P172)</f>
        <v>0</v>
      </c>
      <c r="AC172" s="39">
        <f>SUM($G172:Q172)</f>
        <v>0</v>
      </c>
      <c r="AD172" s="40">
        <f>SUM($G172:R172)</f>
        <v>0</v>
      </c>
      <c r="AE172" s="41">
        <f t="shared" si="77"/>
        <v>0</v>
      </c>
      <c r="AF172" s="41">
        <f t="shared" si="78"/>
        <v>0</v>
      </c>
      <c r="AG172" s="41">
        <f t="shared" si="79"/>
        <v>0</v>
      </c>
      <c r="AH172" s="41">
        <f t="shared" si="80"/>
        <v>0</v>
      </c>
      <c r="AI172" s="41">
        <f t="shared" si="81"/>
        <v>0</v>
      </c>
      <c r="AJ172" s="41">
        <f t="shared" si="82"/>
        <v>0</v>
      </c>
      <c r="AK172" s="41">
        <f t="shared" si="83"/>
        <v>0</v>
      </c>
      <c r="AL172" s="42">
        <f t="shared" si="84"/>
        <v>0</v>
      </c>
    </row>
    <row r="173" spans="1:38" ht="24" hidden="1" customHeight="1" outlineLevel="1">
      <c r="A173" s="32" t="s">
        <v>257</v>
      </c>
      <c r="B173" s="445" t="s">
        <v>259</v>
      </c>
      <c r="C173" s="33"/>
      <c r="D173" s="34"/>
      <c r="E173" s="34"/>
      <c r="F173" s="34"/>
      <c r="G173" s="36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8">
        <f t="shared" si="76"/>
        <v>0</v>
      </c>
      <c r="T173" s="39">
        <f>SUM($G173:H173)</f>
        <v>0</v>
      </c>
      <c r="U173" s="39">
        <f>SUM($G173:I173)</f>
        <v>0</v>
      </c>
      <c r="V173" s="39">
        <f>SUM($G173:J173)</f>
        <v>0</v>
      </c>
      <c r="W173" s="39">
        <f>SUM($G173:K173)</f>
        <v>0</v>
      </c>
      <c r="X173" s="39">
        <f>SUM($G173:L173)</f>
        <v>0</v>
      </c>
      <c r="Y173" s="39">
        <f>SUM($G173:M173)</f>
        <v>0</v>
      </c>
      <c r="Z173" s="39">
        <f>SUM($G173:N173)</f>
        <v>0</v>
      </c>
      <c r="AA173" s="39">
        <f>SUM($G173:O173)</f>
        <v>0</v>
      </c>
      <c r="AB173" s="39">
        <f>SUM($G173:P173)</f>
        <v>0</v>
      </c>
      <c r="AC173" s="39">
        <f>SUM($G173:Q173)</f>
        <v>0</v>
      </c>
      <c r="AD173" s="40">
        <f>SUM($G173:R173)</f>
        <v>0</v>
      </c>
      <c r="AE173" s="41">
        <f t="shared" si="77"/>
        <v>0</v>
      </c>
      <c r="AF173" s="41">
        <f t="shared" si="78"/>
        <v>0</v>
      </c>
      <c r="AG173" s="41">
        <f t="shared" si="79"/>
        <v>0</v>
      </c>
      <c r="AH173" s="41">
        <f t="shared" si="80"/>
        <v>0</v>
      </c>
      <c r="AI173" s="41">
        <f t="shared" si="81"/>
        <v>0</v>
      </c>
      <c r="AJ173" s="41">
        <f t="shared" si="82"/>
        <v>0</v>
      </c>
      <c r="AK173" s="41">
        <f t="shared" si="83"/>
        <v>0</v>
      </c>
      <c r="AL173" s="42">
        <f t="shared" si="84"/>
        <v>0</v>
      </c>
    </row>
    <row r="174" spans="1:38" ht="24" hidden="1" customHeight="1" outlineLevel="1">
      <c r="A174" s="32" t="s">
        <v>257</v>
      </c>
      <c r="B174" s="445" t="s">
        <v>260</v>
      </c>
      <c r="C174" s="33"/>
      <c r="D174" s="34"/>
      <c r="E174" s="34"/>
      <c r="F174" s="34"/>
      <c r="G174" s="36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8">
        <f t="shared" si="76"/>
        <v>0</v>
      </c>
      <c r="T174" s="39">
        <f>SUM($G174:H174)</f>
        <v>0</v>
      </c>
      <c r="U174" s="39">
        <f>SUM($G174:I174)</f>
        <v>0</v>
      </c>
      <c r="V174" s="39">
        <f>SUM($G174:J174)</f>
        <v>0</v>
      </c>
      <c r="W174" s="39">
        <f>SUM($G174:K174)</f>
        <v>0</v>
      </c>
      <c r="X174" s="39">
        <f>SUM($G174:L174)</f>
        <v>0</v>
      </c>
      <c r="Y174" s="39">
        <f>SUM($G174:M174)</f>
        <v>0</v>
      </c>
      <c r="Z174" s="39">
        <f>SUM($G174:N174)</f>
        <v>0</v>
      </c>
      <c r="AA174" s="39">
        <f>SUM($G174:O174)</f>
        <v>0</v>
      </c>
      <c r="AB174" s="39">
        <f>SUM($G174:P174)</f>
        <v>0</v>
      </c>
      <c r="AC174" s="39">
        <f>SUM($G174:Q174)</f>
        <v>0</v>
      </c>
      <c r="AD174" s="40">
        <f>SUM($G174:R174)</f>
        <v>0</v>
      </c>
      <c r="AE174" s="41">
        <f t="shared" si="77"/>
        <v>0</v>
      </c>
      <c r="AF174" s="41">
        <f t="shared" si="78"/>
        <v>0</v>
      </c>
      <c r="AG174" s="41">
        <f t="shared" si="79"/>
        <v>0</v>
      </c>
      <c r="AH174" s="41">
        <f t="shared" si="80"/>
        <v>0</v>
      </c>
      <c r="AI174" s="41">
        <f t="shared" si="81"/>
        <v>0</v>
      </c>
      <c r="AJ174" s="41">
        <f t="shared" si="82"/>
        <v>0</v>
      </c>
      <c r="AK174" s="41">
        <f t="shared" si="83"/>
        <v>0</v>
      </c>
      <c r="AL174" s="42">
        <f t="shared" si="84"/>
        <v>0</v>
      </c>
    </row>
    <row r="175" spans="1:38" ht="24" hidden="1" customHeight="1" outlineLevel="1">
      <c r="A175" s="32" t="s">
        <v>257</v>
      </c>
      <c r="B175" s="445" t="s">
        <v>261</v>
      </c>
      <c r="C175" s="33"/>
      <c r="D175" s="34"/>
      <c r="E175" s="34"/>
      <c r="F175" s="34"/>
      <c r="G175" s="36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8">
        <f t="shared" si="76"/>
        <v>0</v>
      </c>
      <c r="T175" s="39">
        <f>SUM($G175:H175)</f>
        <v>0</v>
      </c>
      <c r="U175" s="39">
        <f>SUM($G175:I175)</f>
        <v>0</v>
      </c>
      <c r="V175" s="39">
        <f>SUM($G175:J175)</f>
        <v>0</v>
      </c>
      <c r="W175" s="39">
        <f>SUM($G175:K175)</f>
        <v>0</v>
      </c>
      <c r="X175" s="39">
        <f>SUM($G175:L175)</f>
        <v>0</v>
      </c>
      <c r="Y175" s="39">
        <f>SUM($G175:M175)</f>
        <v>0</v>
      </c>
      <c r="Z175" s="39">
        <f>SUM($G175:N175)</f>
        <v>0</v>
      </c>
      <c r="AA175" s="39">
        <f>SUM($G175:O175)</f>
        <v>0</v>
      </c>
      <c r="AB175" s="39">
        <f>SUM($G175:P175)</f>
        <v>0</v>
      </c>
      <c r="AC175" s="39">
        <f>SUM($G175:Q175)</f>
        <v>0</v>
      </c>
      <c r="AD175" s="40">
        <f>SUM($G175:R175)</f>
        <v>0</v>
      </c>
      <c r="AE175" s="41">
        <f t="shared" si="77"/>
        <v>0</v>
      </c>
      <c r="AF175" s="41">
        <f t="shared" si="78"/>
        <v>0</v>
      </c>
      <c r="AG175" s="41">
        <f t="shared" si="79"/>
        <v>0</v>
      </c>
      <c r="AH175" s="41">
        <f t="shared" si="80"/>
        <v>0</v>
      </c>
      <c r="AI175" s="41">
        <f t="shared" si="81"/>
        <v>0</v>
      </c>
      <c r="AJ175" s="41">
        <f t="shared" si="82"/>
        <v>0</v>
      </c>
      <c r="AK175" s="41">
        <f t="shared" si="83"/>
        <v>0</v>
      </c>
      <c r="AL175" s="42">
        <f t="shared" si="84"/>
        <v>0</v>
      </c>
    </row>
    <row r="176" spans="1:38" ht="24" hidden="1" customHeight="1" outlineLevel="1">
      <c r="A176" s="32" t="s">
        <v>257</v>
      </c>
      <c r="B176" s="445" t="s">
        <v>262</v>
      </c>
      <c r="C176" s="33"/>
      <c r="D176" s="34"/>
      <c r="E176" s="34"/>
      <c r="F176" s="34"/>
      <c r="G176" s="36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8">
        <f t="shared" si="76"/>
        <v>0</v>
      </c>
      <c r="T176" s="39">
        <f>SUM($G176:H176)</f>
        <v>0</v>
      </c>
      <c r="U176" s="39">
        <f>SUM($G176:I176)</f>
        <v>0</v>
      </c>
      <c r="V176" s="39">
        <f>SUM($G176:J176)</f>
        <v>0</v>
      </c>
      <c r="W176" s="39">
        <f>SUM($G176:K176)</f>
        <v>0</v>
      </c>
      <c r="X176" s="39">
        <f>SUM($G176:L176)</f>
        <v>0</v>
      </c>
      <c r="Y176" s="39">
        <f>SUM($G176:M176)</f>
        <v>0</v>
      </c>
      <c r="Z176" s="39">
        <f>SUM($G176:N176)</f>
        <v>0</v>
      </c>
      <c r="AA176" s="39">
        <f>SUM($G176:O176)</f>
        <v>0</v>
      </c>
      <c r="AB176" s="39">
        <f>SUM($G176:P176)</f>
        <v>0</v>
      </c>
      <c r="AC176" s="39">
        <f>SUM($G176:Q176)</f>
        <v>0</v>
      </c>
      <c r="AD176" s="40">
        <f>SUM($G176:R176)</f>
        <v>0</v>
      </c>
      <c r="AE176" s="41">
        <f t="shared" si="77"/>
        <v>0</v>
      </c>
      <c r="AF176" s="41">
        <f t="shared" si="78"/>
        <v>0</v>
      </c>
      <c r="AG176" s="41">
        <f t="shared" si="79"/>
        <v>0</v>
      </c>
      <c r="AH176" s="41">
        <f t="shared" si="80"/>
        <v>0</v>
      </c>
      <c r="AI176" s="41">
        <f t="shared" si="81"/>
        <v>0</v>
      </c>
      <c r="AJ176" s="41">
        <f t="shared" si="82"/>
        <v>0</v>
      </c>
      <c r="AK176" s="41">
        <f t="shared" si="83"/>
        <v>0</v>
      </c>
      <c r="AL176" s="42">
        <f t="shared" si="84"/>
        <v>0</v>
      </c>
    </row>
    <row r="177" spans="1:38" ht="24" hidden="1" customHeight="1" outlineLevel="1">
      <c r="A177" s="32" t="s">
        <v>257</v>
      </c>
      <c r="B177" s="445" t="s">
        <v>263</v>
      </c>
      <c r="C177" s="33"/>
      <c r="D177" s="34"/>
      <c r="E177" s="34"/>
      <c r="F177" s="34"/>
      <c r="G177" s="36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8">
        <f t="shared" si="76"/>
        <v>0</v>
      </c>
      <c r="T177" s="39">
        <f>SUM($G177:H177)</f>
        <v>0</v>
      </c>
      <c r="U177" s="39">
        <f>SUM($G177:I177)</f>
        <v>0</v>
      </c>
      <c r="V177" s="39">
        <f>SUM($G177:J177)</f>
        <v>0</v>
      </c>
      <c r="W177" s="39">
        <f>SUM($G177:K177)</f>
        <v>0</v>
      </c>
      <c r="X177" s="39">
        <f>SUM($G177:L177)</f>
        <v>0</v>
      </c>
      <c r="Y177" s="39">
        <f>SUM($G177:M177)</f>
        <v>0</v>
      </c>
      <c r="Z177" s="39">
        <f>SUM($G177:N177)</f>
        <v>0</v>
      </c>
      <c r="AA177" s="39">
        <f>SUM($G177:O177)</f>
        <v>0</v>
      </c>
      <c r="AB177" s="39">
        <f>SUM($G177:P177)</f>
        <v>0</v>
      </c>
      <c r="AC177" s="39">
        <f>SUM($G177:Q177)</f>
        <v>0</v>
      </c>
      <c r="AD177" s="40">
        <f>SUM($G177:R177)</f>
        <v>0</v>
      </c>
      <c r="AE177" s="41">
        <f t="shared" si="77"/>
        <v>0</v>
      </c>
      <c r="AF177" s="41">
        <f t="shared" si="78"/>
        <v>0</v>
      </c>
      <c r="AG177" s="41">
        <f t="shared" si="79"/>
        <v>0</v>
      </c>
      <c r="AH177" s="41">
        <f t="shared" si="80"/>
        <v>0</v>
      </c>
      <c r="AI177" s="41">
        <f t="shared" si="81"/>
        <v>0</v>
      </c>
      <c r="AJ177" s="41">
        <f t="shared" si="82"/>
        <v>0</v>
      </c>
      <c r="AK177" s="41">
        <f t="shared" si="83"/>
        <v>0</v>
      </c>
      <c r="AL177" s="42">
        <f t="shared" si="84"/>
        <v>0</v>
      </c>
    </row>
    <row r="178" spans="1:38" ht="24" hidden="1" customHeight="1" outlineLevel="1">
      <c r="A178" s="32" t="s">
        <v>257</v>
      </c>
      <c r="B178" s="445" t="s">
        <v>264</v>
      </c>
      <c r="C178" s="33"/>
      <c r="D178" s="34"/>
      <c r="E178" s="34"/>
      <c r="F178" s="34"/>
      <c r="G178" s="36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8">
        <f t="shared" si="76"/>
        <v>0</v>
      </c>
      <c r="T178" s="39">
        <f>SUM($G178:H178)</f>
        <v>0</v>
      </c>
      <c r="U178" s="39">
        <f>SUM($G178:I178)</f>
        <v>0</v>
      </c>
      <c r="V178" s="39">
        <f>SUM($G178:J178)</f>
        <v>0</v>
      </c>
      <c r="W178" s="39">
        <f>SUM($G178:K178)</f>
        <v>0</v>
      </c>
      <c r="X178" s="39">
        <f>SUM($G178:L178)</f>
        <v>0</v>
      </c>
      <c r="Y178" s="39">
        <f>SUM($G178:M178)</f>
        <v>0</v>
      </c>
      <c r="Z178" s="39">
        <f>SUM($G178:N178)</f>
        <v>0</v>
      </c>
      <c r="AA178" s="39">
        <f>SUM($G178:O178)</f>
        <v>0</v>
      </c>
      <c r="AB178" s="39">
        <f>SUM($G178:P178)</f>
        <v>0</v>
      </c>
      <c r="AC178" s="39">
        <f>SUM($G178:Q178)</f>
        <v>0</v>
      </c>
      <c r="AD178" s="40">
        <f>SUM($G178:R178)</f>
        <v>0</v>
      </c>
      <c r="AE178" s="41">
        <f t="shared" si="77"/>
        <v>0</v>
      </c>
      <c r="AF178" s="41">
        <f t="shared" si="78"/>
        <v>0</v>
      </c>
      <c r="AG178" s="41">
        <f t="shared" si="79"/>
        <v>0</v>
      </c>
      <c r="AH178" s="41">
        <f t="shared" si="80"/>
        <v>0</v>
      </c>
      <c r="AI178" s="41">
        <f t="shared" si="81"/>
        <v>0</v>
      </c>
      <c r="AJ178" s="41">
        <f t="shared" si="82"/>
        <v>0</v>
      </c>
      <c r="AK178" s="41">
        <f t="shared" si="83"/>
        <v>0</v>
      </c>
      <c r="AL178" s="42">
        <f t="shared" si="84"/>
        <v>0</v>
      </c>
    </row>
    <row r="179" spans="1:38" ht="24" hidden="1" customHeight="1" outlineLevel="1">
      <c r="A179" s="32" t="s">
        <v>257</v>
      </c>
      <c r="B179" s="445" t="s">
        <v>265</v>
      </c>
      <c r="C179" s="33"/>
      <c r="D179" s="34"/>
      <c r="E179" s="34"/>
      <c r="F179" s="34"/>
      <c r="G179" s="36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8">
        <f t="shared" si="76"/>
        <v>0</v>
      </c>
      <c r="T179" s="39">
        <f>SUM($G179:H179)</f>
        <v>0</v>
      </c>
      <c r="U179" s="39">
        <f>SUM($G179:I179)</f>
        <v>0</v>
      </c>
      <c r="V179" s="39">
        <f>SUM($G179:J179)</f>
        <v>0</v>
      </c>
      <c r="W179" s="39">
        <f>SUM($G179:K179)</f>
        <v>0</v>
      </c>
      <c r="X179" s="39">
        <f>SUM($G179:L179)</f>
        <v>0</v>
      </c>
      <c r="Y179" s="39">
        <f>SUM($G179:M179)</f>
        <v>0</v>
      </c>
      <c r="Z179" s="39">
        <f>SUM($G179:N179)</f>
        <v>0</v>
      </c>
      <c r="AA179" s="39">
        <f>SUM($G179:O179)</f>
        <v>0</v>
      </c>
      <c r="AB179" s="39">
        <f>SUM($G179:P179)</f>
        <v>0</v>
      </c>
      <c r="AC179" s="39">
        <f>SUM($G179:Q179)</f>
        <v>0</v>
      </c>
      <c r="AD179" s="40">
        <f>SUM($G179:R179)</f>
        <v>0</v>
      </c>
      <c r="AE179" s="41">
        <f t="shared" si="77"/>
        <v>0</v>
      </c>
      <c r="AF179" s="41">
        <f t="shared" si="78"/>
        <v>0</v>
      </c>
      <c r="AG179" s="41">
        <f t="shared" si="79"/>
        <v>0</v>
      </c>
      <c r="AH179" s="41">
        <f t="shared" si="80"/>
        <v>0</v>
      </c>
      <c r="AI179" s="41">
        <f t="shared" si="81"/>
        <v>0</v>
      </c>
      <c r="AJ179" s="41">
        <f t="shared" si="82"/>
        <v>0</v>
      </c>
      <c r="AK179" s="41">
        <f t="shared" si="83"/>
        <v>0</v>
      </c>
      <c r="AL179" s="42">
        <f t="shared" si="84"/>
        <v>0</v>
      </c>
    </row>
    <row r="180" spans="1:38" ht="24" hidden="1" customHeight="1" outlineLevel="1">
      <c r="A180" s="32" t="s">
        <v>257</v>
      </c>
      <c r="B180" s="445" t="s">
        <v>266</v>
      </c>
      <c r="C180" s="33"/>
      <c r="D180" s="34"/>
      <c r="E180" s="34"/>
      <c r="F180" s="34"/>
      <c r="G180" s="36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8">
        <f t="shared" si="76"/>
        <v>0</v>
      </c>
      <c r="T180" s="39">
        <f>SUM($G180:H180)</f>
        <v>0</v>
      </c>
      <c r="U180" s="39">
        <f>SUM($G180:I180)</f>
        <v>0</v>
      </c>
      <c r="V180" s="39">
        <f>SUM($G180:J180)</f>
        <v>0</v>
      </c>
      <c r="W180" s="39">
        <f>SUM($G180:K180)</f>
        <v>0</v>
      </c>
      <c r="X180" s="39">
        <f>SUM($G180:L180)</f>
        <v>0</v>
      </c>
      <c r="Y180" s="39">
        <f>SUM($G180:M180)</f>
        <v>0</v>
      </c>
      <c r="Z180" s="39">
        <f>SUM($G180:N180)</f>
        <v>0</v>
      </c>
      <c r="AA180" s="39">
        <f>SUM($G180:O180)</f>
        <v>0</v>
      </c>
      <c r="AB180" s="39">
        <f>SUM($G180:P180)</f>
        <v>0</v>
      </c>
      <c r="AC180" s="39">
        <f>SUM($G180:Q180)</f>
        <v>0</v>
      </c>
      <c r="AD180" s="40">
        <f>SUM($G180:R180)</f>
        <v>0</v>
      </c>
      <c r="AE180" s="41">
        <f t="shared" si="77"/>
        <v>0</v>
      </c>
      <c r="AF180" s="41">
        <f t="shared" si="78"/>
        <v>0</v>
      </c>
      <c r="AG180" s="41">
        <f t="shared" si="79"/>
        <v>0</v>
      </c>
      <c r="AH180" s="41">
        <f t="shared" si="80"/>
        <v>0</v>
      </c>
      <c r="AI180" s="41">
        <f t="shared" si="81"/>
        <v>0</v>
      </c>
      <c r="AJ180" s="41">
        <f t="shared" si="82"/>
        <v>0</v>
      </c>
      <c r="AK180" s="41">
        <f t="shared" si="83"/>
        <v>0</v>
      </c>
      <c r="AL180" s="42">
        <f t="shared" si="84"/>
        <v>0</v>
      </c>
    </row>
    <row r="181" spans="1:38" ht="24" hidden="1" customHeight="1" outlineLevel="1">
      <c r="A181" s="32" t="s">
        <v>257</v>
      </c>
      <c r="B181" s="445" t="s">
        <v>267</v>
      </c>
      <c r="C181" s="33"/>
      <c r="D181" s="34"/>
      <c r="E181" s="34"/>
      <c r="F181" s="34"/>
      <c r="G181" s="36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8">
        <f t="shared" ref="S181:S262" si="94">G181</f>
        <v>0</v>
      </c>
      <c r="T181" s="39">
        <f>SUM($G181:H181)</f>
        <v>0</v>
      </c>
      <c r="U181" s="39">
        <f>SUM($G181:I181)</f>
        <v>0</v>
      </c>
      <c r="V181" s="39">
        <f>SUM($G181:J181)</f>
        <v>0</v>
      </c>
      <c r="W181" s="39">
        <f>SUM($G181:K181)</f>
        <v>0</v>
      </c>
      <c r="X181" s="39">
        <f>SUM($G181:L181)</f>
        <v>0</v>
      </c>
      <c r="Y181" s="39">
        <f>SUM($G181:M181)</f>
        <v>0</v>
      </c>
      <c r="Z181" s="39">
        <f>SUM($G181:N181)</f>
        <v>0</v>
      </c>
      <c r="AA181" s="39">
        <f>SUM($G181:O181)</f>
        <v>0</v>
      </c>
      <c r="AB181" s="39">
        <f>SUM($G181:P181)</f>
        <v>0</v>
      </c>
      <c r="AC181" s="39">
        <f>SUM($G181:Q181)</f>
        <v>0</v>
      </c>
      <c r="AD181" s="40">
        <f>SUM($G181:R181)</f>
        <v>0</v>
      </c>
      <c r="AE181" s="41">
        <f t="shared" ref="AE181:AE262" si="95">U181</f>
        <v>0</v>
      </c>
      <c r="AF181" s="41">
        <f t="shared" ref="AF181:AF262" si="96">X181-AE181</f>
        <v>0</v>
      </c>
      <c r="AG181" s="41">
        <f t="shared" ref="AG181:AG262" si="97">AA181-AF181-AE181</f>
        <v>0</v>
      </c>
      <c r="AH181" s="41">
        <f t="shared" ref="AH181:AH262" si="98">AD181-AG181-AF181-AE181</f>
        <v>0</v>
      </c>
      <c r="AI181" s="41">
        <f t="shared" si="81"/>
        <v>0</v>
      </c>
      <c r="AJ181" s="41">
        <f t="shared" si="82"/>
        <v>0</v>
      </c>
      <c r="AK181" s="41">
        <f t="shared" si="83"/>
        <v>0</v>
      </c>
      <c r="AL181" s="42">
        <f t="shared" si="84"/>
        <v>0</v>
      </c>
    </row>
    <row r="182" spans="1:38" ht="24" hidden="1" customHeight="1" outlineLevel="1">
      <c r="A182" s="32" t="s">
        <v>257</v>
      </c>
      <c r="B182" s="445" t="s">
        <v>268</v>
      </c>
      <c r="C182" s="33"/>
      <c r="D182" s="34"/>
      <c r="E182" s="34"/>
      <c r="F182" s="34"/>
      <c r="G182" s="36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8">
        <f t="shared" si="94"/>
        <v>0</v>
      </c>
      <c r="T182" s="39">
        <f>SUM($G182:H182)</f>
        <v>0</v>
      </c>
      <c r="U182" s="39">
        <f>SUM($G182:I182)</f>
        <v>0</v>
      </c>
      <c r="V182" s="39">
        <f>SUM($G182:J182)</f>
        <v>0</v>
      </c>
      <c r="W182" s="39">
        <f>SUM($G182:K182)</f>
        <v>0</v>
      </c>
      <c r="X182" s="39">
        <f>SUM($G182:L182)</f>
        <v>0</v>
      </c>
      <c r="Y182" s="39">
        <f>SUM($G182:M182)</f>
        <v>0</v>
      </c>
      <c r="Z182" s="39">
        <f>SUM($G182:N182)</f>
        <v>0</v>
      </c>
      <c r="AA182" s="39">
        <f>SUM($G182:O182)</f>
        <v>0</v>
      </c>
      <c r="AB182" s="39">
        <f>SUM($G182:P182)</f>
        <v>0</v>
      </c>
      <c r="AC182" s="39">
        <f>SUM($G182:Q182)</f>
        <v>0</v>
      </c>
      <c r="AD182" s="40">
        <f>SUM($G182:R182)</f>
        <v>0</v>
      </c>
      <c r="AE182" s="41">
        <f t="shared" si="95"/>
        <v>0</v>
      </c>
      <c r="AF182" s="41">
        <f t="shared" si="96"/>
        <v>0</v>
      </c>
      <c r="AG182" s="41">
        <f t="shared" si="97"/>
        <v>0</v>
      </c>
      <c r="AH182" s="41">
        <f t="shared" si="98"/>
        <v>0</v>
      </c>
      <c r="AI182" s="41">
        <f t="shared" si="81"/>
        <v>0</v>
      </c>
      <c r="AJ182" s="41">
        <f t="shared" si="82"/>
        <v>0</v>
      </c>
      <c r="AK182" s="41">
        <f t="shared" si="83"/>
        <v>0</v>
      </c>
      <c r="AL182" s="42">
        <f t="shared" si="84"/>
        <v>0</v>
      </c>
    </row>
    <row r="183" spans="1:38" ht="24" hidden="1" customHeight="1" outlineLevel="1">
      <c r="A183" s="32" t="s">
        <v>257</v>
      </c>
      <c r="B183" s="445" t="s">
        <v>269</v>
      </c>
      <c r="C183" s="33"/>
      <c r="D183" s="34"/>
      <c r="E183" s="34"/>
      <c r="F183" s="34"/>
      <c r="G183" s="36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8">
        <f t="shared" si="94"/>
        <v>0</v>
      </c>
      <c r="T183" s="39">
        <f>SUM($G183:H183)</f>
        <v>0</v>
      </c>
      <c r="U183" s="39">
        <f>SUM($G183:I183)</f>
        <v>0</v>
      </c>
      <c r="V183" s="39">
        <f>SUM($G183:J183)</f>
        <v>0</v>
      </c>
      <c r="W183" s="39">
        <f>SUM($G183:K183)</f>
        <v>0</v>
      </c>
      <c r="X183" s="39">
        <f>SUM($G183:L183)</f>
        <v>0</v>
      </c>
      <c r="Y183" s="39">
        <f>SUM($G183:M183)</f>
        <v>0</v>
      </c>
      <c r="Z183" s="39">
        <f>SUM($G183:N183)</f>
        <v>0</v>
      </c>
      <c r="AA183" s="39">
        <f>SUM($G183:O183)</f>
        <v>0</v>
      </c>
      <c r="AB183" s="39">
        <f>SUM($G183:P183)</f>
        <v>0</v>
      </c>
      <c r="AC183" s="39">
        <f>SUM($G183:Q183)</f>
        <v>0</v>
      </c>
      <c r="AD183" s="40">
        <f>SUM($G183:R183)</f>
        <v>0</v>
      </c>
      <c r="AE183" s="41">
        <f t="shared" si="95"/>
        <v>0</v>
      </c>
      <c r="AF183" s="41">
        <f t="shared" si="96"/>
        <v>0</v>
      </c>
      <c r="AG183" s="41">
        <f t="shared" si="97"/>
        <v>0</v>
      </c>
      <c r="AH183" s="41">
        <f t="shared" si="98"/>
        <v>0</v>
      </c>
      <c r="AI183" s="41">
        <f t="shared" si="81"/>
        <v>0</v>
      </c>
      <c r="AJ183" s="41">
        <f t="shared" si="82"/>
        <v>0</v>
      </c>
      <c r="AK183" s="41">
        <f t="shared" si="83"/>
        <v>0</v>
      </c>
      <c r="AL183" s="42">
        <f t="shared" si="84"/>
        <v>0</v>
      </c>
    </row>
    <row r="184" spans="1:38" ht="24" hidden="1" customHeight="1" outlineLevel="1">
      <c r="A184" s="32" t="s">
        <v>257</v>
      </c>
      <c r="B184" s="445" t="s">
        <v>270</v>
      </c>
      <c r="C184" s="33"/>
      <c r="D184" s="34"/>
      <c r="E184" s="34"/>
      <c r="F184" s="34"/>
      <c r="G184" s="36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8">
        <f t="shared" si="94"/>
        <v>0</v>
      </c>
      <c r="T184" s="39">
        <f>SUM($G184:H184)</f>
        <v>0</v>
      </c>
      <c r="U184" s="39">
        <f>SUM($G184:I184)</f>
        <v>0</v>
      </c>
      <c r="V184" s="39">
        <f>SUM($G184:J184)</f>
        <v>0</v>
      </c>
      <c r="W184" s="39">
        <f>SUM($G184:K184)</f>
        <v>0</v>
      </c>
      <c r="X184" s="39">
        <f>SUM($G184:L184)</f>
        <v>0</v>
      </c>
      <c r="Y184" s="39">
        <f>SUM($G184:M184)</f>
        <v>0</v>
      </c>
      <c r="Z184" s="39">
        <f>SUM($G184:N184)</f>
        <v>0</v>
      </c>
      <c r="AA184" s="39">
        <f>SUM($G184:O184)</f>
        <v>0</v>
      </c>
      <c r="AB184" s="39">
        <f>SUM($G184:P184)</f>
        <v>0</v>
      </c>
      <c r="AC184" s="39">
        <f>SUM($G184:Q184)</f>
        <v>0</v>
      </c>
      <c r="AD184" s="40">
        <f>SUM($G184:R184)</f>
        <v>0</v>
      </c>
      <c r="AE184" s="41">
        <f t="shared" si="95"/>
        <v>0</v>
      </c>
      <c r="AF184" s="41">
        <f t="shared" si="96"/>
        <v>0</v>
      </c>
      <c r="AG184" s="41">
        <f t="shared" si="97"/>
        <v>0</v>
      </c>
      <c r="AH184" s="41">
        <f t="shared" si="98"/>
        <v>0</v>
      </c>
      <c r="AI184" s="41">
        <f t="shared" si="81"/>
        <v>0</v>
      </c>
      <c r="AJ184" s="41">
        <f t="shared" si="82"/>
        <v>0</v>
      </c>
      <c r="AK184" s="41">
        <f t="shared" si="83"/>
        <v>0</v>
      </c>
      <c r="AL184" s="42">
        <f t="shared" si="84"/>
        <v>0</v>
      </c>
    </row>
    <row r="185" spans="1:38" ht="24" hidden="1" customHeight="1" outlineLevel="1">
      <c r="A185" s="32" t="s">
        <v>257</v>
      </c>
      <c r="B185" s="445" t="s">
        <v>271</v>
      </c>
      <c r="C185" s="33"/>
      <c r="D185" s="34"/>
      <c r="E185" s="34"/>
      <c r="F185" s="34"/>
      <c r="G185" s="36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8">
        <f t="shared" si="94"/>
        <v>0</v>
      </c>
      <c r="T185" s="39">
        <f>SUM($G185:H185)</f>
        <v>0</v>
      </c>
      <c r="U185" s="39">
        <f>SUM($G185:I185)</f>
        <v>0</v>
      </c>
      <c r="V185" s="39">
        <f>SUM($G185:J185)</f>
        <v>0</v>
      </c>
      <c r="W185" s="39">
        <f>SUM($G185:K185)</f>
        <v>0</v>
      </c>
      <c r="X185" s="39">
        <f>SUM($G185:L185)</f>
        <v>0</v>
      </c>
      <c r="Y185" s="39">
        <f>SUM($G185:M185)</f>
        <v>0</v>
      </c>
      <c r="Z185" s="39">
        <f>SUM($G185:N185)</f>
        <v>0</v>
      </c>
      <c r="AA185" s="39">
        <f>SUM($G185:O185)</f>
        <v>0</v>
      </c>
      <c r="AB185" s="39">
        <f>SUM($G185:P185)</f>
        <v>0</v>
      </c>
      <c r="AC185" s="39">
        <f>SUM($G185:Q185)</f>
        <v>0</v>
      </c>
      <c r="AD185" s="40">
        <f>SUM($G185:R185)</f>
        <v>0</v>
      </c>
      <c r="AE185" s="41">
        <f t="shared" si="95"/>
        <v>0</v>
      </c>
      <c r="AF185" s="41">
        <f t="shared" si="96"/>
        <v>0</v>
      </c>
      <c r="AG185" s="41">
        <f t="shared" si="97"/>
        <v>0</v>
      </c>
      <c r="AH185" s="41">
        <f t="shared" si="98"/>
        <v>0</v>
      </c>
      <c r="AI185" s="41">
        <f t="shared" si="81"/>
        <v>0</v>
      </c>
      <c r="AJ185" s="41">
        <f t="shared" si="82"/>
        <v>0</v>
      </c>
      <c r="AK185" s="41">
        <f t="shared" si="83"/>
        <v>0</v>
      </c>
      <c r="AL185" s="42">
        <f t="shared" si="84"/>
        <v>0</v>
      </c>
    </row>
    <row r="186" spans="1:38" ht="24" hidden="1" customHeight="1" outlineLevel="1">
      <c r="A186" s="32" t="s">
        <v>257</v>
      </c>
      <c r="B186" s="445" t="s">
        <v>272</v>
      </c>
      <c r="C186" s="33"/>
      <c r="D186" s="34"/>
      <c r="E186" s="34"/>
      <c r="F186" s="34"/>
      <c r="G186" s="36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8">
        <f t="shared" si="94"/>
        <v>0</v>
      </c>
      <c r="T186" s="39">
        <f>SUM($G186:H186)</f>
        <v>0</v>
      </c>
      <c r="U186" s="39">
        <f>SUM($G186:I186)</f>
        <v>0</v>
      </c>
      <c r="V186" s="39">
        <f>SUM($G186:J186)</f>
        <v>0</v>
      </c>
      <c r="W186" s="39">
        <f>SUM($G186:K186)</f>
        <v>0</v>
      </c>
      <c r="X186" s="39">
        <f>SUM($G186:L186)</f>
        <v>0</v>
      </c>
      <c r="Y186" s="39">
        <f>SUM($G186:M186)</f>
        <v>0</v>
      </c>
      <c r="Z186" s="39">
        <f>SUM($G186:N186)</f>
        <v>0</v>
      </c>
      <c r="AA186" s="39">
        <f>SUM($G186:O186)</f>
        <v>0</v>
      </c>
      <c r="AB186" s="39">
        <f>SUM($G186:P186)</f>
        <v>0</v>
      </c>
      <c r="AC186" s="39">
        <f>SUM($G186:Q186)</f>
        <v>0</v>
      </c>
      <c r="AD186" s="40">
        <f>SUM($G186:R186)</f>
        <v>0</v>
      </c>
      <c r="AE186" s="41">
        <f t="shared" si="95"/>
        <v>0</v>
      </c>
      <c r="AF186" s="41">
        <f t="shared" si="96"/>
        <v>0</v>
      </c>
      <c r="AG186" s="41">
        <f t="shared" si="97"/>
        <v>0</v>
      </c>
      <c r="AH186" s="41">
        <f t="shared" si="98"/>
        <v>0</v>
      </c>
      <c r="AI186" s="41">
        <f t="shared" si="81"/>
        <v>0</v>
      </c>
      <c r="AJ186" s="41">
        <f t="shared" si="82"/>
        <v>0</v>
      </c>
      <c r="AK186" s="41">
        <f t="shared" si="83"/>
        <v>0</v>
      </c>
      <c r="AL186" s="42">
        <f t="shared" si="84"/>
        <v>0</v>
      </c>
    </row>
    <row r="187" spans="1:38" ht="24" hidden="1" customHeight="1" outlineLevel="1">
      <c r="A187" s="32" t="s">
        <v>257</v>
      </c>
      <c r="B187" s="445" t="s">
        <v>273</v>
      </c>
      <c r="C187" s="33"/>
      <c r="D187" s="34"/>
      <c r="E187" s="34"/>
      <c r="F187" s="34"/>
      <c r="G187" s="36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8">
        <f t="shared" si="94"/>
        <v>0</v>
      </c>
      <c r="T187" s="39">
        <f>SUM($G187:H187)</f>
        <v>0</v>
      </c>
      <c r="U187" s="39">
        <f>SUM($G187:I187)</f>
        <v>0</v>
      </c>
      <c r="V187" s="39">
        <f>SUM($G187:J187)</f>
        <v>0</v>
      </c>
      <c r="W187" s="39">
        <f>SUM($G187:K187)</f>
        <v>0</v>
      </c>
      <c r="X187" s="39">
        <f>SUM($G187:L187)</f>
        <v>0</v>
      </c>
      <c r="Y187" s="39">
        <f>SUM($G187:M187)</f>
        <v>0</v>
      </c>
      <c r="Z187" s="39">
        <f>SUM($G187:N187)</f>
        <v>0</v>
      </c>
      <c r="AA187" s="39">
        <f>SUM($G187:O187)</f>
        <v>0</v>
      </c>
      <c r="AB187" s="39">
        <f>SUM($G187:P187)</f>
        <v>0</v>
      </c>
      <c r="AC187" s="39">
        <f>SUM($G187:Q187)</f>
        <v>0</v>
      </c>
      <c r="AD187" s="40">
        <f>SUM($G187:R187)</f>
        <v>0</v>
      </c>
      <c r="AE187" s="41">
        <f t="shared" si="95"/>
        <v>0</v>
      </c>
      <c r="AF187" s="41">
        <f t="shared" si="96"/>
        <v>0</v>
      </c>
      <c r="AG187" s="41">
        <f t="shared" si="97"/>
        <v>0</v>
      </c>
      <c r="AH187" s="41">
        <f t="shared" si="98"/>
        <v>0</v>
      </c>
      <c r="AI187" s="41">
        <f t="shared" si="81"/>
        <v>0</v>
      </c>
      <c r="AJ187" s="41">
        <f t="shared" si="82"/>
        <v>0</v>
      </c>
      <c r="AK187" s="41">
        <f t="shared" si="83"/>
        <v>0</v>
      </c>
      <c r="AL187" s="42">
        <f t="shared" si="84"/>
        <v>0</v>
      </c>
    </row>
    <row r="188" spans="1:38" ht="24" hidden="1" customHeight="1" outlineLevel="1">
      <c r="A188" s="32" t="s">
        <v>257</v>
      </c>
      <c r="B188" s="445" t="s">
        <v>274</v>
      </c>
      <c r="C188" s="33"/>
      <c r="D188" s="34"/>
      <c r="E188" s="34"/>
      <c r="F188" s="34"/>
      <c r="G188" s="36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8">
        <f t="shared" si="94"/>
        <v>0</v>
      </c>
      <c r="T188" s="39">
        <f>SUM($G188:H188)</f>
        <v>0</v>
      </c>
      <c r="U188" s="39">
        <f>SUM($G188:I188)</f>
        <v>0</v>
      </c>
      <c r="V188" s="39">
        <f>SUM($G188:J188)</f>
        <v>0</v>
      </c>
      <c r="W188" s="39">
        <f>SUM($G188:K188)</f>
        <v>0</v>
      </c>
      <c r="X188" s="39">
        <f>SUM($G188:L188)</f>
        <v>0</v>
      </c>
      <c r="Y188" s="39">
        <f>SUM($G188:M188)</f>
        <v>0</v>
      </c>
      <c r="Z188" s="39">
        <f>SUM($G188:N188)</f>
        <v>0</v>
      </c>
      <c r="AA188" s="39">
        <f>SUM($G188:O188)</f>
        <v>0</v>
      </c>
      <c r="AB188" s="39">
        <f>SUM($G188:P188)</f>
        <v>0</v>
      </c>
      <c r="AC188" s="39">
        <f>SUM($G188:Q188)</f>
        <v>0</v>
      </c>
      <c r="AD188" s="40">
        <f>SUM($G188:R188)</f>
        <v>0</v>
      </c>
      <c r="AE188" s="41">
        <f t="shared" si="95"/>
        <v>0</v>
      </c>
      <c r="AF188" s="41">
        <f t="shared" si="96"/>
        <v>0</v>
      </c>
      <c r="AG188" s="41">
        <f t="shared" si="97"/>
        <v>0</v>
      </c>
      <c r="AH188" s="41">
        <f t="shared" si="98"/>
        <v>0</v>
      </c>
      <c r="AI188" s="41">
        <f t="shared" si="81"/>
        <v>0</v>
      </c>
      <c r="AJ188" s="41">
        <f t="shared" si="82"/>
        <v>0</v>
      </c>
      <c r="AK188" s="41">
        <f t="shared" si="83"/>
        <v>0</v>
      </c>
      <c r="AL188" s="42">
        <f t="shared" si="84"/>
        <v>0</v>
      </c>
    </row>
    <row r="189" spans="1:38" ht="24" hidden="1" customHeight="1" outlineLevel="1">
      <c r="A189" s="32" t="s">
        <v>257</v>
      </c>
      <c r="B189" s="445" t="s">
        <v>275</v>
      </c>
      <c r="C189" s="33"/>
      <c r="D189" s="34"/>
      <c r="E189" s="34"/>
      <c r="F189" s="34"/>
      <c r="G189" s="36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8">
        <f t="shared" si="94"/>
        <v>0</v>
      </c>
      <c r="T189" s="39">
        <f>SUM($G189:H189)</f>
        <v>0</v>
      </c>
      <c r="U189" s="39">
        <f>SUM($G189:I189)</f>
        <v>0</v>
      </c>
      <c r="V189" s="39">
        <f>SUM($G189:J189)</f>
        <v>0</v>
      </c>
      <c r="W189" s="39">
        <f>SUM($G189:K189)</f>
        <v>0</v>
      </c>
      <c r="X189" s="39">
        <f>SUM($G189:L189)</f>
        <v>0</v>
      </c>
      <c r="Y189" s="39">
        <f>SUM($G189:M189)</f>
        <v>0</v>
      </c>
      <c r="Z189" s="39">
        <f>SUM($G189:N189)</f>
        <v>0</v>
      </c>
      <c r="AA189" s="39">
        <f>SUM($G189:O189)</f>
        <v>0</v>
      </c>
      <c r="AB189" s="39">
        <f>SUM($G189:P189)</f>
        <v>0</v>
      </c>
      <c r="AC189" s="39">
        <f>SUM($G189:Q189)</f>
        <v>0</v>
      </c>
      <c r="AD189" s="40">
        <f>SUM($G189:R189)</f>
        <v>0</v>
      </c>
      <c r="AE189" s="41">
        <f t="shared" si="95"/>
        <v>0</v>
      </c>
      <c r="AF189" s="41">
        <f t="shared" si="96"/>
        <v>0</v>
      </c>
      <c r="AG189" s="41">
        <f t="shared" si="97"/>
        <v>0</v>
      </c>
      <c r="AH189" s="41">
        <f t="shared" si="98"/>
        <v>0</v>
      </c>
      <c r="AI189" s="41">
        <f t="shared" si="81"/>
        <v>0</v>
      </c>
      <c r="AJ189" s="41">
        <f t="shared" si="82"/>
        <v>0</v>
      </c>
      <c r="AK189" s="41">
        <f t="shared" si="83"/>
        <v>0</v>
      </c>
      <c r="AL189" s="42">
        <f t="shared" si="84"/>
        <v>0</v>
      </c>
    </row>
    <row r="190" spans="1:38" ht="24" hidden="1" customHeight="1" outlineLevel="1">
      <c r="A190" s="32" t="s">
        <v>257</v>
      </c>
      <c r="B190" s="445" t="s">
        <v>276</v>
      </c>
      <c r="C190" s="33"/>
      <c r="D190" s="34"/>
      <c r="E190" s="34"/>
      <c r="F190" s="34"/>
      <c r="G190" s="36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8">
        <f t="shared" si="94"/>
        <v>0</v>
      </c>
      <c r="T190" s="39">
        <f>SUM($G190:H190)</f>
        <v>0</v>
      </c>
      <c r="U190" s="39">
        <f>SUM($G190:I190)</f>
        <v>0</v>
      </c>
      <c r="V190" s="39">
        <f>SUM($G190:J190)</f>
        <v>0</v>
      </c>
      <c r="W190" s="39">
        <f>SUM($G190:K190)</f>
        <v>0</v>
      </c>
      <c r="X190" s="39">
        <f>SUM($G190:L190)</f>
        <v>0</v>
      </c>
      <c r="Y190" s="39">
        <f>SUM($G190:M190)</f>
        <v>0</v>
      </c>
      <c r="Z190" s="39">
        <f>SUM($G190:N190)</f>
        <v>0</v>
      </c>
      <c r="AA190" s="39">
        <f>SUM($G190:O190)</f>
        <v>0</v>
      </c>
      <c r="AB190" s="39">
        <f>SUM($G190:P190)</f>
        <v>0</v>
      </c>
      <c r="AC190" s="39">
        <f>SUM($G190:Q190)</f>
        <v>0</v>
      </c>
      <c r="AD190" s="40">
        <f>SUM($G190:R190)</f>
        <v>0</v>
      </c>
      <c r="AE190" s="41">
        <f t="shared" si="95"/>
        <v>0</v>
      </c>
      <c r="AF190" s="41">
        <f t="shared" si="96"/>
        <v>0</v>
      </c>
      <c r="AG190" s="41">
        <f t="shared" si="97"/>
        <v>0</v>
      </c>
      <c r="AH190" s="41">
        <f t="shared" si="98"/>
        <v>0</v>
      </c>
      <c r="AI190" s="41">
        <f t="shared" si="81"/>
        <v>0</v>
      </c>
      <c r="AJ190" s="41">
        <f t="shared" si="82"/>
        <v>0</v>
      </c>
      <c r="AK190" s="41">
        <f t="shared" si="83"/>
        <v>0</v>
      </c>
      <c r="AL190" s="42">
        <f t="shared" si="84"/>
        <v>0</v>
      </c>
    </row>
    <row r="191" spans="1:38" ht="24" hidden="1" customHeight="1" outlineLevel="1">
      <c r="A191" s="32" t="s">
        <v>257</v>
      </c>
      <c r="B191" s="445" t="s">
        <v>277</v>
      </c>
      <c r="C191" s="33"/>
      <c r="D191" s="34"/>
      <c r="E191" s="34"/>
      <c r="F191" s="34"/>
      <c r="G191" s="36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8">
        <f t="shared" si="94"/>
        <v>0</v>
      </c>
      <c r="T191" s="39">
        <f>SUM($G191:H191)</f>
        <v>0</v>
      </c>
      <c r="U191" s="39">
        <f>SUM($G191:I191)</f>
        <v>0</v>
      </c>
      <c r="V191" s="39">
        <f>SUM($G191:J191)</f>
        <v>0</v>
      </c>
      <c r="W191" s="39">
        <f>SUM($G191:K191)</f>
        <v>0</v>
      </c>
      <c r="X191" s="39">
        <f>SUM($G191:L191)</f>
        <v>0</v>
      </c>
      <c r="Y191" s="39">
        <f>SUM($G191:M191)</f>
        <v>0</v>
      </c>
      <c r="Z191" s="39">
        <f>SUM($G191:N191)</f>
        <v>0</v>
      </c>
      <c r="AA191" s="39">
        <f>SUM($G191:O191)</f>
        <v>0</v>
      </c>
      <c r="AB191" s="39">
        <f>SUM($G191:P191)</f>
        <v>0</v>
      </c>
      <c r="AC191" s="39">
        <f>SUM($G191:Q191)</f>
        <v>0</v>
      </c>
      <c r="AD191" s="40">
        <f>SUM($G191:R191)</f>
        <v>0</v>
      </c>
      <c r="AE191" s="41">
        <f t="shared" si="95"/>
        <v>0</v>
      </c>
      <c r="AF191" s="41">
        <f t="shared" si="96"/>
        <v>0</v>
      </c>
      <c r="AG191" s="41">
        <f t="shared" si="97"/>
        <v>0</v>
      </c>
      <c r="AH191" s="41">
        <f t="shared" si="98"/>
        <v>0</v>
      </c>
      <c r="AI191" s="41">
        <f t="shared" si="81"/>
        <v>0</v>
      </c>
      <c r="AJ191" s="41">
        <f t="shared" si="82"/>
        <v>0</v>
      </c>
      <c r="AK191" s="41">
        <f t="shared" si="83"/>
        <v>0</v>
      </c>
      <c r="AL191" s="42">
        <f t="shared" si="84"/>
        <v>0</v>
      </c>
    </row>
    <row r="192" spans="1:38" ht="24" hidden="1" customHeight="1" outlineLevel="1">
      <c r="A192" s="32" t="s">
        <v>257</v>
      </c>
      <c r="B192" s="445" t="s">
        <v>278</v>
      </c>
      <c r="C192" s="33"/>
      <c r="D192" s="34"/>
      <c r="E192" s="34"/>
      <c r="F192" s="34"/>
      <c r="G192" s="36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8">
        <f t="shared" si="94"/>
        <v>0</v>
      </c>
      <c r="T192" s="39">
        <f>SUM($G192:H192)</f>
        <v>0</v>
      </c>
      <c r="U192" s="39">
        <f>SUM($G192:I192)</f>
        <v>0</v>
      </c>
      <c r="V192" s="39">
        <f>SUM($G192:J192)</f>
        <v>0</v>
      </c>
      <c r="W192" s="39">
        <f>SUM($G192:K192)</f>
        <v>0</v>
      </c>
      <c r="X192" s="39">
        <f>SUM($G192:L192)</f>
        <v>0</v>
      </c>
      <c r="Y192" s="39">
        <f>SUM($G192:M192)</f>
        <v>0</v>
      </c>
      <c r="Z192" s="39">
        <f>SUM($G192:N192)</f>
        <v>0</v>
      </c>
      <c r="AA192" s="39">
        <f>SUM($G192:O192)</f>
        <v>0</v>
      </c>
      <c r="AB192" s="39">
        <f>SUM($G192:P192)</f>
        <v>0</v>
      </c>
      <c r="AC192" s="39">
        <f>SUM($G192:Q192)</f>
        <v>0</v>
      </c>
      <c r="AD192" s="40">
        <f>SUM($G192:R192)</f>
        <v>0</v>
      </c>
      <c r="AE192" s="41">
        <f t="shared" si="95"/>
        <v>0</v>
      </c>
      <c r="AF192" s="41">
        <f t="shared" si="96"/>
        <v>0</v>
      </c>
      <c r="AG192" s="41">
        <f t="shared" si="97"/>
        <v>0</v>
      </c>
      <c r="AH192" s="41">
        <f t="shared" si="98"/>
        <v>0</v>
      </c>
      <c r="AI192" s="41">
        <f t="shared" si="81"/>
        <v>0</v>
      </c>
      <c r="AJ192" s="41">
        <f t="shared" si="82"/>
        <v>0</v>
      </c>
      <c r="AK192" s="41">
        <f t="shared" si="83"/>
        <v>0</v>
      </c>
      <c r="AL192" s="42">
        <f t="shared" ref="AL192:AL266" si="99">SUM(G192:R192)-AK192</f>
        <v>0</v>
      </c>
    </row>
    <row r="193" spans="1:38" ht="24" hidden="1" customHeight="1" outlineLevel="1">
      <c r="A193" s="32" t="s">
        <v>257</v>
      </c>
      <c r="B193" s="445" t="s">
        <v>279</v>
      </c>
      <c r="C193" s="33"/>
      <c r="D193" s="34"/>
      <c r="E193" s="34"/>
      <c r="F193" s="34"/>
      <c r="G193" s="36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8">
        <f t="shared" si="94"/>
        <v>0</v>
      </c>
      <c r="T193" s="39">
        <f>SUM($G193:H193)</f>
        <v>0</v>
      </c>
      <c r="U193" s="39">
        <f>SUM($G193:I193)</f>
        <v>0</v>
      </c>
      <c r="V193" s="39">
        <f>SUM($G193:J193)</f>
        <v>0</v>
      </c>
      <c r="W193" s="39">
        <f>SUM($G193:K193)</f>
        <v>0</v>
      </c>
      <c r="X193" s="39">
        <f>SUM($G193:L193)</f>
        <v>0</v>
      </c>
      <c r="Y193" s="39">
        <f>SUM($G193:M193)</f>
        <v>0</v>
      </c>
      <c r="Z193" s="39">
        <f>SUM($G193:N193)</f>
        <v>0</v>
      </c>
      <c r="AA193" s="39">
        <f>SUM($G193:O193)</f>
        <v>0</v>
      </c>
      <c r="AB193" s="39">
        <f>SUM($G193:P193)</f>
        <v>0</v>
      </c>
      <c r="AC193" s="39">
        <f>SUM($G193:Q193)</f>
        <v>0</v>
      </c>
      <c r="AD193" s="40">
        <f>SUM($G193:R193)</f>
        <v>0</v>
      </c>
      <c r="AE193" s="41">
        <f t="shared" si="95"/>
        <v>0</v>
      </c>
      <c r="AF193" s="41">
        <f t="shared" si="96"/>
        <v>0</v>
      </c>
      <c r="AG193" s="41">
        <f t="shared" si="97"/>
        <v>0</v>
      </c>
      <c r="AH193" s="41">
        <f t="shared" si="98"/>
        <v>0</v>
      </c>
      <c r="AI193" s="41">
        <f t="shared" si="81"/>
        <v>0</v>
      </c>
      <c r="AJ193" s="41">
        <f t="shared" si="82"/>
        <v>0</v>
      </c>
      <c r="AK193" s="41">
        <f t="shared" si="83"/>
        <v>0</v>
      </c>
      <c r="AL193" s="42">
        <f t="shared" si="99"/>
        <v>0</v>
      </c>
    </row>
    <row r="194" spans="1:38" ht="24" hidden="1" customHeight="1" outlineLevel="1">
      <c r="A194" s="32" t="s">
        <v>257</v>
      </c>
      <c r="B194" s="445" t="s">
        <v>280</v>
      </c>
      <c r="C194" s="33"/>
      <c r="D194" s="34"/>
      <c r="E194" s="34"/>
      <c r="F194" s="34"/>
      <c r="G194" s="36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8">
        <f t="shared" si="94"/>
        <v>0</v>
      </c>
      <c r="T194" s="39">
        <f>SUM($G194:H194)</f>
        <v>0</v>
      </c>
      <c r="U194" s="39">
        <f>SUM($G194:I194)</f>
        <v>0</v>
      </c>
      <c r="V194" s="39">
        <f>SUM($G194:J194)</f>
        <v>0</v>
      </c>
      <c r="W194" s="39">
        <f>SUM($G194:K194)</f>
        <v>0</v>
      </c>
      <c r="X194" s="39">
        <f>SUM($G194:L194)</f>
        <v>0</v>
      </c>
      <c r="Y194" s="39">
        <f>SUM($G194:M194)</f>
        <v>0</v>
      </c>
      <c r="Z194" s="39">
        <f>SUM($G194:N194)</f>
        <v>0</v>
      </c>
      <c r="AA194" s="39">
        <f>SUM($G194:O194)</f>
        <v>0</v>
      </c>
      <c r="AB194" s="39">
        <f>SUM($G194:P194)</f>
        <v>0</v>
      </c>
      <c r="AC194" s="39">
        <f>SUM($G194:Q194)</f>
        <v>0</v>
      </c>
      <c r="AD194" s="40">
        <f>SUM($G194:R194)</f>
        <v>0</v>
      </c>
      <c r="AE194" s="41">
        <f t="shared" si="95"/>
        <v>0</v>
      </c>
      <c r="AF194" s="41">
        <f t="shared" si="96"/>
        <v>0</v>
      </c>
      <c r="AG194" s="41">
        <f t="shared" si="97"/>
        <v>0</v>
      </c>
      <c r="AH194" s="41">
        <f t="shared" si="98"/>
        <v>0</v>
      </c>
      <c r="AI194" s="41">
        <f t="shared" si="81"/>
        <v>0</v>
      </c>
      <c r="AJ194" s="41">
        <f t="shared" si="82"/>
        <v>0</v>
      </c>
      <c r="AK194" s="41">
        <f t="shared" si="83"/>
        <v>0</v>
      </c>
      <c r="AL194" s="42">
        <f t="shared" si="99"/>
        <v>0</v>
      </c>
    </row>
    <row r="195" spans="1:38" ht="24" hidden="1" customHeight="1" outlineLevel="1">
      <c r="A195" s="32" t="s">
        <v>257</v>
      </c>
      <c r="B195" s="445" t="s">
        <v>281</v>
      </c>
      <c r="C195" s="33"/>
      <c r="D195" s="34"/>
      <c r="E195" s="34"/>
      <c r="F195" s="34"/>
      <c r="G195" s="36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8">
        <f t="shared" si="94"/>
        <v>0</v>
      </c>
      <c r="T195" s="39">
        <f>SUM($G195:H195)</f>
        <v>0</v>
      </c>
      <c r="U195" s="39">
        <f>SUM($G195:I195)</f>
        <v>0</v>
      </c>
      <c r="V195" s="39">
        <f>SUM($G195:J195)</f>
        <v>0</v>
      </c>
      <c r="W195" s="39">
        <f>SUM($G195:K195)</f>
        <v>0</v>
      </c>
      <c r="X195" s="39">
        <f>SUM($G195:L195)</f>
        <v>0</v>
      </c>
      <c r="Y195" s="39">
        <f>SUM($G195:M195)</f>
        <v>0</v>
      </c>
      <c r="Z195" s="39">
        <f>SUM($G195:N195)</f>
        <v>0</v>
      </c>
      <c r="AA195" s="39">
        <f>SUM($G195:O195)</f>
        <v>0</v>
      </c>
      <c r="AB195" s="39">
        <f>SUM($G195:P195)</f>
        <v>0</v>
      </c>
      <c r="AC195" s="39">
        <f>SUM($G195:Q195)</f>
        <v>0</v>
      </c>
      <c r="AD195" s="40">
        <f>SUM($G195:R195)</f>
        <v>0</v>
      </c>
      <c r="AE195" s="41">
        <f t="shared" si="95"/>
        <v>0</v>
      </c>
      <c r="AF195" s="41">
        <f t="shared" si="96"/>
        <v>0</v>
      </c>
      <c r="AG195" s="41">
        <f t="shared" si="97"/>
        <v>0</v>
      </c>
      <c r="AH195" s="41">
        <f t="shared" si="98"/>
        <v>0</v>
      </c>
      <c r="AI195" s="41">
        <f t="shared" si="81"/>
        <v>0</v>
      </c>
      <c r="AJ195" s="41">
        <f t="shared" si="82"/>
        <v>0</v>
      </c>
      <c r="AK195" s="41">
        <f t="shared" si="83"/>
        <v>0</v>
      </c>
      <c r="AL195" s="42">
        <f t="shared" si="99"/>
        <v>0</v>
      </c>
    </row>
    <row r="196" spans="1:38" ht="24" hidden="1" customHeight="1" outlineLevel="1">
      <c r="A196" s="32" t="s">
        <v>257</v>
      </c>
      <c r="B196" s="445" t="s">
        <v>282</v>
      </c>
      <c r="C196" s="33"/>
      <c r="D196" s="34"/>
      <c r="E196" s="34"/>
      <c r="F196" s="34"/>
      <c r="G196" s="36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8">
        <f t="shared" si="94"/>
        <v>0</v>
      </c>
      <c r="T196" s="39">
        <f>SUM($G196:H196)</f>
        <v>0</v>
      </c>
      <c r="U196" s="39">
        <f>SUM($G196:I196)</f>
        <v>0</v>
      </c>
      <c r="V196" s="39">
        <f>SUM($G196:J196)</f>
        <v>0</v>
      </c>
      <c r="W196" s="39">
        <f>SUM($G196:K196)</f>
        <v>0</v>
      </c>
      <c r="X196" s="39">
        <f>SUM($G196:L196)</f>
        <v>0</v>
      </c>
      <c r="Y196" s="39">
        <f>SUM($G196:M196)</f>
        <v>0</v>
      </c>
      <c r="Z196" s="39">
        <f>SUM($G196:N196)</f>
        <v>0</v>
      </c>
      <c r="AA196" s="39">
        <f>SUM($G196:O196)</f>
        <v>0</v>
      </c>
      <c r="AB196" s="39">
        <f>SUM($G196:P196)</f>
        <v>0</v>
      </c>
      <c r="AC196" s="39">
        <f>SUM($G196:Q196)</f>
        <v>0</v>
      </c>
      <c r="AD196" s="40">
        <f>SUM($G196:R196)</f>
        <v>0</v>
      </c>
      <c r="AE196" s="41">
        <f t="shared" si="95"/>
        <v>0</v>
      </c>
      <c r="AF196" s="41">
        <f t="shared" si="96"/>
        <v>0</v>
      </c>
      <c r="AG196" s="41">
        <f t="shared" si="97"/>
        <v>0</v>
      </c>
      <c r="AH196" s="41">
        <f t="shared" si="98"/>
        <v>0</v>
      </c>
      <c r="AI196" s="41">
        <f t="shared" si="81"/>
        <v>0</v>
      </c>
      <c r="AJ196" s="41">
        <f t="shared" si="82"/>
        <v>0</v>
      </c>
      <c r="AK196" s="41">
        <f t="shared" si="83"/>
        <v>0</v>
      </c>
      <c r="AL196" s="42">
        <f t="shared" si="99"/>
        <v>0</v>
      </c>
    </row>
    <row r="197" spans="1:38" ht="24" hidden="1" customHeight="1" outlineLevel="1">
      <c r="A197" s="32" t="s">
        <v>257</v>
      </c>
      <c r="B197" s="445" t="s">
        <v>283</v>
      </c>
      <c r="C197" s="33"/>
      <c r="D197" s="34"/>
      <c r="E197" s="34"/>
      <c r="F197" s="34"/>
      <c r="G197" s="36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8">
        <f t="shared" si="94"/>
        <v>0</v>
      </c>
      <c r="T197" s="39">
        <f>SUM($G197:H197)</f>
        <v>0</v>
      </c>
      <c r="U197" s="39">
        <f>SUM($G197:I197)</f>
        <v>0</v>
      </c>
      <c r="V197" s="39">
        <f>SUM($G197:J197)</f>
        <v>0</v>
      </c>
      <c r="W197" s="39">
        <f>SUM($G197:K197)</f>
        <v>0</v>
      </c>
      <c r="X197" s="39">
        <f>SUM($G197:L197)</f>
        <v>0</v>
      </c>
      <c r="Y197" s="39">
        <f>SUM($G197:M197)</f>
        <v>0</v>
      </c>
      <c r="Z197" s="39">
        <f>SUM($G197:N197)</f>
        <v>0</v>
      </c>
      <c r="AA197" s="39">
        <f>SUM($G197:O197)</f>
        <v>0</v>
      </c>
      <c r="AB197" s="39">
        <f>SUM($G197:P197)</f>
        <v>0</v>
      </c>
      <c r="AC197" s="39">
        <f>SUM($G197:Q197)</f>
        <v>0</v>
      </c>
      <c r="AD197" s="40">
        <f>SUM($G197:R197)</f>
        <v>0</v>
      </c>
      <c r="AE197" s="41">
        <f t="shared" si="95"/>
        <v>0</v>
      </c>
      <c r="AF197" s="41">
        <f t="shared" si="96"/>
        <v>0</v>
      </c>
      <c r="AG197" s="41">
        <f t="shared" si="97"/>
        <v>0</v>
      </c>
      <c r="AH197" s="41">
        <f t="shared" si="98"/>
        <v>0</v>
      </c>
      <c r="AI197" s="41">
        <f t="shared" si="81"/>
        <v>0</v>
      </c>
      <c r="AJ197" s="41">
        <f t="shared" si="82"/>
        <v>0</v>
      </c>
      <c r="AK197" s="41">
        <f t="shared" si="83"/>
        <v>0</v>
      </c>
      <c r="AL197" s="42">
        <f t="shared" si="99"/>
        <v>0</v>
      </c>
    </row>
    <row r="198" spans="1:38" ht="24" hidden="1" customHeight="1" outlineLevel="1">
      <c r="A198" s="32" t="s">
        <v>257</v>
      </c>
      <c r="B198" s="445" t="s">
        <v>284</v>
      </c>
      <c r="C198" s="33"/>
      <c r="D198" s="34"/>
      <c r="E198" s="34"/>
      <c r="F198" s="34"/>
      <c r="G198" s="36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8">
        <f t="shared" si="94"/>
        <v>0</v>
      </c>
      <c r="T198" s="39">
        <f>SUM($G198:H198)</f>
        <v>0</v>
      </c>
      <c r="U198" s="39">
        <f>SUM($G198:I198)</f>
        <v>0</v>
      </c>
      <c r="V198" s="39">
        <f>SUM($G198:J198)</f>
        <v>0</v>
      </c>
      <c r="W198" s="39">
        <f>SUM($G198:K198)</f>
        <v>0</v>
      </c>
      <c r="X198" s="39">
        <f>SUM($G198:L198)</f>
        <v>0</v>
      </c>
      <c r="Y198" s="39">
        <f>SUM($G198:M198)</f>
        <v>0</v>
      </c>
      <c r="Z198" s="39">
        <f>SUM($G198:N198)</f>
        <v>0</v>
      </c>
      <c r="AA198" s="39">
        <f>SUM($G198:O198)</f>
        <v>0</v>
      </c>
      <c r="AB198" s="39">
        <f>SUM($G198:P198)</f>
        <v>0</v>
      </c>
      <c r="AC198" s="39">
        <f>SUM($G198:Q198)</f>
        <v>0</v>
      </c>
      <c r="AD198" s="40">
        <f>SUM($G198:R198)</f>
        <v>0</v>
      </c>
      <c r="AE198" s="41">
        <f t="shared" si="95"/>
        <v>0</v>
      </c>
      <c r="AF198" s="41">
        <f t="shared" si="96"/>
        <v>0</v>
      </c>
      <c r="AG198" s="41">
        <f t="shared" si="97"/>
        <v>0</v>
      </c>
      <c r="AH198" s="41">
        <f t="shared" si="98"/>
        <v>0</v>
      </c>
      <c r="AI198" s="41">
        <f t="shared" si="81"/>
        <v>0</v>
      </c>
      <c r="AJ198" s="41">
        <f t="shared" si="82"/>
        <v>0</v>
      </c>
      <c r="AK198" s="41">
        <f t="shared" si="83"/>
        <v>0</v>
      </c>
      <c r="AL198" s="42">
        <f t="shared" si="99"/>
        <v>0</v>
      </c>
    </row>
    <row r="199" spans="1:38" ht="24" hidden="1" customHeight="1" outlineLevel="1">
      <c r="A199" s="32" t="s">
        <v>257</v>
      </c>
      <c r="B199" s="445" t="s">
        <v>285</v>
      </c>
      <c r="C199" s="33"/>
      <c r="D199" s="34"/>
      <c r="E199" s="34"/>
      <c r="F199" s="34"/>
      <c r="G199" s="36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8">
        <f t="shared" si="94"/>
        <v>0</v>
      </c>
      <c r="T199" s="39">
        <f>SUM($G199:H199)</f>
        <v>0</v>
      </c>
      <c r="U199" s="39">
        <f>SUM($G199:I199)</f>
        <v>0</v>
      </c>
      <c r="V199" s="39">
        <f>SUM($G199:J199)</f>
        <v>0</v>
      </c>
      <c r="W199" s="39">
        <f>SUM($G199:K199)</f>
        <v>0</v>
      </c>
      <c r="X199" s="39">
        <f>SUM($G199:L199)</f>
        <v>0</v>
      </c>
      <c r="Y199" s="39">
        <f>SUM($G199:M199)</f>
        <v>0</v>
      </c>
      <c r="Z199" s="39">
        <f>SUM($G199:N199)</f>
        <v>0</v>
      </c>
      <c r="AA199" s="39">
        <f>SUM($G199:O199)</f>
        <v>0</v>
      </c>
      <c r="AB199" s="39">
        <f>SUM($G199:P199)</f>
        <v>0</v>
      </c>
      <c r="AC199" s="39">
        <f>SUM($G199:Q199)</f>
        <v>0</v>
      </c>
      <c r="AD199" s="40">
        <f>SUM($G199:R199)</f>
        <v>0</v>
      </c>
      <c r="AE199" s="41">
        <f t="shared" si="95"/>
        <v>0</v>
      </c>
      <c r="AF199" s="41">
        <f t="shared" si="96"/>
        <v>0</v>
      </c>
      <c r="AG199" s="41">
        <f t="shared" si="97"/>
        <v>0</v>
      </c>
      <c r="AH199" s="41">
        <f t="shared" si="98"/>
        <v>0</v>
      </c>
      <c r="AI199" s="41">
        <f t="shared" si="81"/>
        <v>0</v>
      </c>
      <c r="AJ199" s="41">
        <f t="shared" si="82"/>
        <v>0</v>
      </c>
      <c r="AK199" s="41">
        <f t="shared" si="83"/>
        <v>0</v>
      </c>
      <c r="AL199" s="42">
        <f t="shared" si="99"/>
        <v>0</v>
      </c>
    </row>
    <row r="200" spans="1:38" ht="24" hidden="1" customHeight="1" outlineLevel="1">
      <c r="A200" s="32" t="s">
        <v>257</v>
      </c>
      <c r="B200" s="445" t="s">
        <v>286</v>
      </c>
      <c r="C200" s="33"/>
      <c r="D200" s="34"/>
      <c r="E200" s="34"/>
      <c r="F200" s="34"/>
      <c r="G200" s="36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8">
        <f t="shared" si="94"/>
        <v>0</v>
      </c>
      <c r="T200" s="39">
        <f>SUM($G200:H200)</f>
        <v>0</v>
      </c>
      <c r="U200" s="39">
        <f>SUM($G200:I200)</f>
        <v>0</v>
      </c>
      <c r="V200" s="39">
        <f>SUM($G200:J200)</f>
        <v>0</v>
      </c>
      <c r="W200" s="39">
        <f>SUM($G200:K200)</f>
        <v>0</v>
      </c>
      <c r="X200" s="39">
        <f>SUM($G200:L200)</f>
        <v>0</v>
      </c>
      <c r="Y200" s="39">
        <f>SUM($G200:M200)</f>
        <v>0</v>
      </c>
      <c r="Z200" s="39">
        <f>SUM($G200:N200)</f>
        <v>0</v>
      </c>
      <c r="AA200" s="39">
        <f>SUM($G200:O200)</f>
        <v>0</v>
      </c>
      <c r="AB200" s="39">
        <f>SUM($G200:P200)</f>
        <v>0</v>
      </c>
      <c r="AC200" s="39">
        <f>SUM($G200:Q200)</f>
        <v>0</v>
      </c>
      <c r="AD200" s="40">
        <f>SUM($G200:R200)</f>
        <v>0</v>
      </c>
      <c r="AE200" s="41">
        <f t="shared" si="95"/>
        <v>0</v>
      </c>
      <c r="AF200" s="41">
        <f t="shared" si="96"/>
        <v>0</v>
      </c>
      <c r="AG200" s="41">
        <f t="shared" si="97"/>
        <v>0</v>
      </c>
      <c r="AH200" s="41">
        <f t="shared" si="98"/>
        <v>0</v>
      </c>
      <c r="AI200" s="41">
        <f t="shared" si="81"/>
        <v>0</v>
      </c>
      <c r="AJ200" s="41">
        <f t="shared" si="82"/>
        <v>0</v>
      </c>
      <c r="AK200" s="41">
        <f t="shared" si="83"/>
        <v>0</v>
      </c>
      <c r="AL200" s="42">
        <f t="shared" si="99"/>
        <v>0</v>
      </c>
    </row>
    <row r="201" spans="1:38" ht="24" hidden="1" customHeight="1" outlineLevel="1">
      <c r="A201" s="32" t="s">
        <v>257</v>
      </c>
      <c r="B201" s="445" t="s">
        <v>287</v>
      </c>
      <c r="C201" s="33"/>
      <c r="D201" s="34"/>
      <c r="E201" s="34"/>
      <c r="F201" s="34"/>
      <c r="G201" s="36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8">
        <f t="shared" si="94"/>
        <v>0</v>
      </c>
      <c r="T201" s="39">
        <f>SUM($G201:H201)</f>
        <v>0</v>
      </c>
      <c r="U201" s="39">
        <f>SUM($G201:I201)</f>
        <v>0</v>
      </c>
      <c r="V201" s="39">
        <f>SUM($G201:J201)</f>
        <v>0</v>
      </c>
      <c r="W201" s="39">
        <f>SUM($G201:K201)</f>
        <v>0</v>
      </c>
      <c r="X201" s="39">
        <f>SUM($G201:L201)</f>
        <v>0</v>
      </c>
      <c r="Y201" s="39">
        <f>SUM($G201:M201)</f>
        <v>0</v>
      </c>
      <c r="Z201" s="39">
        <f>SUM($G201:N201)</f>
        <v>0</v>
      </c>
      <c r="AA201" s="39">
        <f>SUM($G201:O201)</f>
        <v>0</v>
      </c>
      <c r="AB201" s="39">
        <f>SUM($G201:P201)</f>
        <v>0</v>
      </c>
      <c r="AC201" s="39">
        <f>SUM($G201:Q201)</f>
        <v>0</v>
      </c>
      <c r="AD201" s="40">
        <f>SUM($G201:R201)</f>
        <v>0</v>
      </c>
      <c r="AE201" s="41">
        <f t="shared" si="95"/>
        <v>0</v>
      </c>
      <c r="AF201" s="41">
        <f t="shared" si="96"/>
        <v>0</v>
      </c>
      <c r="AG201" s="41">
        <f t="shared" si="97"/>
        <v>0</v>
      </c>
      <c r="AH201" s="41">
        <f t="shared" si="98"/>
        <v>0</v>
      </c>
      <c r="AI201" s="41">
        <f t="shared" si="81"/>
        <v>0</v>
      </c>
      <c r="AJ201" s="41">
        <f t="shared" si="82"/>
        <v>0</v>
      </c>
      <c r="AK201" s="41">
        <f t="shared" si="83"/>
        <v>0</v>
      </c>
      <c r="AL201" s="42">
        <f t="shared" si="99"/>
        <v>0</v>
      </c>
    </row>
    <row r="202" spans="1:38" ht="24" hidden="1" customHeight="1" outlineLevel="1">
      <c r="A202" s="32" t="s">
        <v>257</v>
      </c>
      <c r="B202" s="445" t="s">
        <v>288</v>
      </c>
      <c r="C202" s="153"/>
      <c r="D202" s="34"/>
      <c r="E202" s="34"/>
      <c r="F202" s="34"/>
      <c r="G202" s="36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8">
        <f t="shared" si="94"/>
        <v>0</v>
      </c>
      <c r="T202" s="39">
        <f>SUM($G202:H202)</f>
        <v>0</v>
      </c>
      <c r="U202" s="39">
        <f>SUM($G202:I202)</f>
        <v>0</v>
      </c>
      <c r="V202" s="39">
        <f>SUM($G202:J202)</f>
        <v>0</v>
      </c>
      <c r="W202" s="39">
        <f>SUM($G202:K202)</f>
        <v>0</v>
      </c>
      <c r="X202" s="39">
        <f>SUM($G202:L202)</f>
        <v>0</v>
      </c>
      <c r="Y202" s="39">
        <f>SUM($G202:M202)</f>
        <v>0</v>
      </c>
      <c r="Z202" s="39">
        <f>SUM($G202:N202)</f>
        <v>0</v>
      </c>
      <c r="AA202" s="39">
        <f>SUM($G202:O202)</f>
        <v>0</v>
      </c>
      <c r="AB202" s="39">
        <f>SUM($G202:P202)</f>
        <v>0</v>
      </c>
      <c r="AC202" s="39">
        <f>SUM($G202:Q202)</f>
        <v>0</v>
      </c>
      <c r="AD202" s="40">
        <f>SUM($G202:R202)</f>
        <v>0</v>
      </c>
      <c r="AE202" s="41">
        <f t="shared" si="95"/>
        <v>0</v>
      </c>
      <c r="AF202" s="41">
        <f t="shared" si="96"/>
        <v>0</v>
      </c>
      <c r="AG202" s="41">
        <f t="shared" si="97"/>
        <v>0</v>
      </c>
      <c r="AH202" s="41">
        <f t="shared" si="98"/>
        <v>0</v>
      </c>
      <c r="AI202" s="41">
        <f t="shared" si="81"/>
        <v>0</v>
      </c>
      <c r="AJ202" s="41">
        <f t="shared" si="82"/>
        <v>0</v>
      </c>
      <c r="AK202" s="41">
        <f t="shared" si="83"/>
        <v>0</v>
      </c>
      <c r="AL202" s="42">
        <f t="shared" si="99"/>
        <v>0</v>
      </c>
    </row>
    <row r="203" spans="1:38" ht="24" hidden="1" customHeight="1" outlineLevel="1">
      <c r="A203" s="32" t="s">
        <v>257</v>
      </c>
      <c r="B203" s="445" t="s">
        <v>289</v>
      </c>
      <c r="C203" s="33"/>
      <c r="D203" s="34"/>
      <c r="E203" s="34"/>
      <c r="F203" s="34"/>
      <c r="G203" s="36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8">
        <f t="shared" si="94"/>
        <v>0</v>
      </c>
      <c r="T203" s="39">
        <f>SUM($G203:H203)</f>
        <v>0</v>
      </c>
      <c r="U203" s="39">
        <f>SUM($G203:I203)</f>
        <v>0</v>
      </c>
      <c r="V203" s="39">
        <f>SUM($G203:J203)</f>
        <v>0</v>
      </c>
      <c r="W203" s="39">
        <f>SUM($G203:K203)</f>
        <v>0</v>
      </c>
      <c r="X203" s="39">
        <f>SUM($G203:L203)</f>
        <v>0</v>
      </c>
      <c r="Y203" s="39">
        <f>SUM($G203:M203)</f>
        <v>0</v>
      </c>
      <c r="Z203" s="39">
        <f>SUM($G203:N203)</f>
        <v>0</v>
      </c>
      <c r="AA203" s="39">
        <f>SUM($G203:O203)</f>
        <v>0</v>
      </c>
      <c r="AB203" s="39">
        <f>SUM($G203:P203)</f>
        <v>0</v>
      </c>
      <c r="AC203" s="39">
        <f>SUM($G203:Q203)</f>
        <v>0</v>
      </c>
      <c r="AD203" s="40">
        <f>SUM($G203:R203)</f>
        <v>0</v>
      </c>
      <c r="AE203" s="41">
        <f t="shared" si="95"/>
        <v>0</v>
      </c>
      <c r="AF203" s="41">
        <f t="shared" si="96"/>
        <v>0</v>
      </c>
      <c r="AG203" s="41">
        <f t="shared" si="97"/>
        <v>0</v>
      </c>
      <c r="AH203" s="41">
        <f t="shared" si="98"/>
        <v>0</v>
      </c>
      <c r="AI203" s="41">
        <f t="shared" si="81"/>
        <v>0</v>
      </c>
      <c r="AJ203" s="41">
        <f t="shared" si="82"/>
        <v>0</v>
      </c>
      <c r="AK203" s="41">
        <f t="shared" si="83"/>
        <v>0</v>
      </c>
      <c r="AL203" s="42">
        <f t="shared" si="99"/>
        <v>0</v>
      </c>
    </row>
    <row r="204" spans="1:38" ht="24" hidden="1" customHeight="1" outlineLevel="1">
      <c r="A204" s="32" t="s">
        <v>257</v>
      </c>
      <c r="B204" s="445" t="s">
        <v>290</v>
      </c>
      <c r="C204" s="33"/>
      <c r="D204" s="34"/>
      <c r="E204" s="34"/>
      <c r="F204" s="34"/>
      <c r="G204" s="36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8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40"/>
      <c r="AE204" s="41"/>
      <c r="AF204" s="41"/>
      <c r="AG204" s="41"/>
      <c r="AH204" s="41"/>
      <c r="AI204" s="41"/>
      <c r="AJ204" s="41"/>
      <c r="AK204" s="41"/>
      <c r="AL204" s="42"/>
    </row>
    <row r="205" spans="1:38" ht="24" hidden="1" customHeight="1" outlineLevel="1">
      <c r="A205" s="32" t="s">
        <v>257</v>
      </c>
      <c r="B205" s="445" t="s">
        <v>291</v>
      </c>
      <c r="C205" s="33"/>
      <c r="D205" s="34"/>
      <c r="E205" s="34"/>
      <c r="F205" s="34"/>
      <c r="G205" s="36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8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40"/>
      <c r="AE205" s="41"/>
      <c r="AF205" s="41"/>
      <c r="AG205" s="41"/>
      <c r="AH205" s="41"/>
      <c r="AI205" s="41"/>
      <c r="AJ205" s="41"/>
      <c r="AK205" s="41"/>
      <c r="AL205" s="42"/>
    </row>
    <row r="206" spans="1:38" ht="24" hidden="1" customHeight="1" outlineLevel="1">
      <c r="A206" s="32" t="s">
        <v>257</v>
      </c>
      <c r="B206" s="445" t="s">
        <v>292</v>
      </c>
      <c r="C206" s="33"/>
      <c r="D206" s="34"/>
      <c r="E206" s="34"/>
      <c r="F206" s="34"/>
      <c r="G206" s="36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8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40"/>
      <c r="AE206" s="41"/>
      <c r="AF206" s="41"/>
      <c r="AG206" s="41"/>
      <c r="AH206" s="41"/>
      <c r="AI206" s="41"/>
      <c r="AJ206" s="41"/>
      <c r="AK206" s="41"/>
      <c r="AL206" s="42"/>
    </row>
    <row r="207" spans="1:38" ht="24" hidden="1" customHeight="1" outlineLevel="1">
      <c r="A207" s="32" t="s">
        <v>257</v>
      </c>
      <c r="B207" s="445" t="s">
        <v>293</v>
      </c>
      <c r="C207" s="33"/>
      <c r="D207" s="34"/>
      <c r="E207" s="34"/>
      <c r="F207" s="34"/>
      <c r="G207" s="36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8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40"/>
      <c r="AE207" s="41"/>
      <c r="AF207" s="41"/>
      <c r="AG207" s="41"/>
      <c r="AH207" s="41"/>
      <c r="AI207" s="41"/>
      <c r="AJ207" s="41"/>
      <c r="AK207" s="41"/>
      <c r="AL207" s="42"/>
    </row>
    <row r="208" spans="1:38" ht="24" hidden="1" customHeight="1" outlineLevel="1">
      <c r="A208" s="32" t="s">
        <v>257</v>
      </c>
      <c r="B208" s="445" t="s">
        <v>294</v>
      </c>
      <c r="C208" s="33"/>
      <c r="D208" s="34"/>
      <c r="E208" s="34"/>
      <c r="F208" s="34"/>
      <c r="G208" s="36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8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40"/>
      <c r="AE208" s="41"/>
      <c r="AF208" s="41"/>
      <c r="AG208" s="41"/>
      <c r="AH208" s="41"/>
      <c r="AI208" s="41"/>
      <c r="AJ208" s="41"/>
      <c r="AK208" s="41"/>
      <c r="AL208" s="42"/>
    </row>
    <row r="209" spans="1:38" ht="24" hidden="1" customHeight="1" outlineLevel="1">
      <c r="A209" s="32" t="s">
        <v>257</v>
      </c>
      <c r="B209" s="445" t="s">
        <v>295</v>
      </c>
      <c r="C209" s="33"/>
      <c r="D209" s="34"/>
      <c r="E209" s="34"/>
      <c r="F209" s="34"/>
      <c r="G209" s="36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8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40"/>
      <c r="AE209" s="41"/>
      <c r="AF209" s="41"/>
      <c r="AG209" s="41"/>
      <c r="AH209" s="41"/>
      <c r="AI209" s="41"/>
      <c r="AJ209" s="41"/>
      <c r="AK209" s="41"/>
      <c r="AL209" s="42"/>
    </row>
    <row r="210" spans="1:38" ht="24" hidden="1" customHeight="1" outlineLevel="1">
      <c r="A210" s="32" t="s">
        <v>257</v>
      </c>
      <c r="B210" s="445" t="s">
        <v>296</v>
      </c>
      <c r="C210" s="33"/>
      <c r="D210" s="34"/>
      <c r="E210" s="34"/>
      <c r="F210" s="34"/>
      <c r="G210" s="36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8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40"/>
      <c r="AE210" s="41"/>
      <c r="AF210" s="41"/>
      <c r="AG210" s="41"/>
      <c r="AH210" s="41"/>
      <c r="AI210" s="41"/>
      <c r="AJ210" s="41"/>
      <c r="AK210" s="41"/>
      <c r="AL210" s="42"/>
    </row>
    <row r="211" spans="1:38" ht="24" hidden="1" customHeight="1" outlineLevel="1">
      <c r="A211" s="32" t="s">
        <v>257</v>
      </c>
      <c r="B211" s="445" t="s">
        <v>297</v>
      </c>
      <c r="C211" s="33"/>
      <c r="D211" s="34"/>
      <c r="E211" s="34"/>
      <c r="F211" s="34"/>
      <c r="G211" s="36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8">
        <f t="shared" si="94"/>
        <v>0</v>
      </c>
      <c r="T211" s="39">
        <f>SUM($G211:H211)</f>
        <v>0</v>
      </c>
      <c r="U211" s="39">
        <f>SUM($G211:I211)</f>
        <v>0</v>
      </c>
      <c r="V211" s="39">
        <f>SUM($G211:J211)</f>
        <v>0</v>
      </c>
      <c r="W211" s="39">
        <f>SUM($G211:K211)</f>
        <v>0</v>
      </c>
      <c r="X211" s="39">
        <f>SUM($G211:L211)</f>
        <v>0</v>
      </c>
      <c r="Y211" s="39">
        <f>SUM($G211:M211)</f>
        <v>0</v>
      </c>
      <c r="Z211" s="39">
        <f>SUM($G211:N211)</f>
        <v>0</v>
      </c>
      <c r="AA211" s="39">
        <f>SUM($G211:O211)</f>
        <v>0</v>
      </c>
      <c r="AB211" s="39">
        <f>SUM($G211:P211)</f>
        <v>0</v>
      </c>
      <c r="AC211" s="39">
        <f>SUM($G211:Q211)</f>
        <v>0</v>
      </c>
      <c r="AD211" s="40">
        <f>SUM($G211:R211)</f>
        <v>0</v>
      </c>
      <c r="AE211" s="41">
        <f t="shared" si="95"/>
        <v>0</v>
      </c>
      <c r="AF211" s="41">
        <f t="shared" si="96"/>
        <v>0</v>
      </c>
      <c r="AG211" s="41">
        <f t="shared" si="97"/>
        <v>0</v>
      </c>
      <c r="AH211" s="41">
        <f t="shared" si="98"/>
        <v>0</v>
      </c>
      <c r="AI211" s="41">
        <f t="shared" si="81"/>
        <v>0</v>
      </c>
      <c r="AJ211" s="41">
        <f t="shared" si="82"/>
        <v>0</v>
      </c>
      <c r="AK211" s="41">
        <f t="shared" si="83"/>
        <v>0</v>
      </c>
      <c r="AL211" s="42">
        <f t="shared" si="99"/>
        <v>0</v>
      </c>
    </row>
    <row r="212" spans="1:38" ht="24" hidden="1" customHeight="1" outlineLevel="1">
      <c r="A212" s="32" t="s">
        <v>257</v>
      </c>
      <c r="B212" s="445" t="s">
        <v>298</v>
      </c>
      <c r="C212" s="33"/>
      <c r="D212" s="34"/>
      <c r="E212" s="34"/>
      <c r="F212" s="34"/>
      <c r="G212" s="36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8">
        <f t="shared" si="94"/>
        <v>0</v>
      </c>
      <c r="T212" s="39">
        <f>SUM($G212:H212)</f>
        <v>0</v>
      </c>
      <c r="U212" s="39">
        <f>SUM($G212:I212)</f>
        <v>0</v>
      </c>
      <c r="V212" s="39">
        <f>SUM($G212:J212)</f>
        <v>0</v>
      </c>
      <c r="W212" s="39">
        <f>SUM($G212:K212)</f>
        <v>0</v>
      </c>
      <c r="X212" s="39">
        <f>SUM($G212:L212)</f>
        <v>0</v>
      </c>
      <c r="Y212" s="39">
        <f>SUM($G212:M212)</f>
        <v>0</v>
      </c>
      <c r="Z212" s="39">
        <f>SUM($G212:N212)</f>
        <v>0</v>
      </c>
      <c r="AA212" s="39">
        <f>SUM($G212:O212)</f>
        <v>0</v>
      </c>
      <c r="AB212" s="39">
        <f>SUM($G212:P212)</f>
        <v>0</v>
      </c>
      <c r="AC212" s="39">
        <f>SUM($G212:Q212)</f>
        <v>0</v>
      </c>
      <c r="AD212" s="40">
        <f>SUM($G212:R212)</f>
        <v>0</v>
      </c>
      <c r="AE212" s="41">
        <f t="shared" si="95"/>
        <v>0</v>
      </c>
      <c r="AF212" s="41">
        <f t="shared" si="96"/>
        <v>0</v>
      </c>
      <c r="AG212" s="41">
        <f t="shared" si="97"/>
        <v>0</v>
      </c>
      <c r="AH212" s="41">
        <f t="shared" si="98"/>
        <v>0</v>
      </c>
      <c r="AI212" s="41">
        <f t="shared" si="81"/>
        <v>0</v>
      </c>
      <c r="AJ212" s="41">
        <f t="shared" si="82"/>
        <v>0</v>
      </c>
      <c r="AK212" s="41">
        <f t="shared" si="83"/>
        <v>0</v>
      </c>
      <c r="AL212" s="42">
        <f t="shared" si="99"/>
        <v>0</v>
      </c>
    </row>
    <row r="213" spans="1:38" ht="24" hidden="1" customHeight="1" outlineLevel="1">
      <c r="A213" s="32" t="s">
        <v>257</v>
      </c>
      <c r="B213" s="445" t="s">
        <v>299</v>
      </c>
      <c r="C213" s="33"/>
      <c r="D213" s="34"/>
      <c r="E213" s="34"/>
      <c r="F213" s="34"/>
      <c r="G213" s="36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8">
        <f t="shared" si="94"/>
        <v>0</v>
      </c>
      <c r="T213" s="39">
        <f>SUM($G213:H213)</f>
        <v>0</v>
      </c>
      <c r="U213" s="39">
        <f>SUM($G213:I213)</f>
        <v>0</v>
      </c>
      <c r="V213" s="39">
        <f>SUM($G213:J213)</f>
        <v>0</v>
      </c>
      <c r="W213" s="39">
        <f>SUM($G213:K213)</f>
        <v>0</v>
      </c>
      <c r="X213" s="39">
        <f>SUM($G213:L213)</f>
        <v>0</v>
      </c>
      <c r="Y213" s="39">
        <f>SUM($G213:M213)</f>
        <v>0</v>
      </c>
      <c r="Z213" s="39">
        <f>SUM($G213:N213)</f>
        <v>0</v>
      </c>
      <c r="AA213" s="39">
        <f>SUM($G213:O213)</f>
        <v>0</v>
      </c>
      <c r="AB213" s="39">
        <f>SUM($G213:P213)</f>
        <v>0</v>
      </c>
      <c r="AC213" s="39">
        <f>SUM($G213:Q213)</f>
        <v>0</v>
      </c>
      <c r="AD213" s="40">
        <f>SUM($G213:R213)</f>
        <v>0</v>
      </c>
      <c r="AE213" s="41">
        <f t="shared" si="95"/>
        <v>0</v>
      </c>
      <c r="AF213" s="41">
        <f t="shared" si="96"/>
        <v>0</v>
      </c>
      <c r="AG213" s="41">
        <f t="shared" si="97"/>
        <v>0</v>
      </c>
      <c r="AH213" s="41">
        <f t="shared" si="98"/>
        <v>0</v>
      </c>
      <c r="AI213" s="41">
        <f t="shared" si="81"/>
        <v>0</v>
      </c>
      <c r="AJ213" s="41">
        <f t="shared" si="82"/>
        <v>0</v>
      </c>
      <c r="AK213" s="41">
        <f t="shared" si="83"/>
        <v>0</v>
      </c>
      <c r="AL213" s="42">
        <f t="shared" si="99"/>
        <v>0</v>
      </c>
    </row>
    <row r="214" spans="1:38" ht="24" hidden="1" customHeight="1" outlineLevel="1">
      <c r="A214" s="32" t="s">
        <v>257</v>
      </c>
      <c r="B214" s="445" t="s">
        <v>300</v>
      </c>
      <c r="C214" s="33"/>
      <c r="D214" s="34"/>
      <c r="E214" s="34"/>
      <c r="F214" s="34"/>
      <c r="G214" s="36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8">
        <f t="shared" si="94"/>
        <v>0</v>
      </c>
      <c r="T214" s="39">
        <f>SUM($G214:H214)</f>
        <v>0</v>
      </c>
      <c r="U214" s="39">
        <f>SUM($G214:I214)</f>
        <v>0</v>
      </c>
      <c r="V214" s="39">
        <f>SUM($G214:J214)</f>
        <v>0</v>
      </c>
      <c r="W214" s="39">
        <f>SUM($G214:K214)</f>
        <v>0</v>
      </c>
      <c r="X214" s="39">
        <f>SUM($G214:L214)</f>
        <v>0</v>
      </c>
      <c r="Y214" s="39">
        <f>SUM($G214:M214)</f>
        <v>0</v>
      </c>
      <c r="Z214" s="39">
        <f>SUM($G214:N214)</f>
        <v>0</v>
      </c>
      <c r="AA214" s="39">
        <f>SUM($G214:O214)</f>
        <v>0</v>
      </c>
      <c r="AB214" s="39">
        <f>SUM($G214:P214)</f>
        <v>0</v>
      </c>
      <c r="AC214" s="39">
        <f>SUM($G214:Q214)</f>
        <v>0</v>
      </c>
      <c r="AD214" s="40">
        <f>SUM($G214:R214)</f>
        <v>0</v>
      </c>
      <c r="AE214" s="41">
        <f t="shared" si="95"/>
        <v>0</v>
      </c>
      <c r="AF214" s="41">
        <f t="shared" si="96"/>
        <v>0</v>
      </c>
      <c r="AG214" s="41">
        <f t="shared" si="97"/>
        <v>0</v>
      </c>
      <c r="AH214" s="41">
        <f t="shared" si="98"/>
        <v>0</v>
      </c>
      <c r="AI214" s="41">
        <f t="shared" si="81"/>
        <v>0</v>
      </c>
      <c r="AJ214" s="41">
        <f t="shared" si="82"/>
        <v>0</v>
      </c>
      <c r="AK214" s="41">
        <f t="shared" si="83"/>
        <v>0</v>
      </c>
      <c r="AL214" s="42">
        <f t="shared" si="99"/>
        <v>0</v>
      </c>
    </row>
    <row r="215" spans="1:38" ht="24" hidden="1" customHeight="1" outlineLevel="1">
      <c r="A215" s="32" t="s">
        <v>257</v>
      </c>
      <c r="B215" s="445" t="s">
        <v>301</v>
      </c>
      <c r="C215" s="33"/>
      <c r="D215" s="34"/>
      <c r="E215" s="34"/>
      <c r="F215" s="34"/>
      <c r="G215" s="36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8">
        <f t="shared" si="94"/>
        <v>0</v>
      </c>
      <c r="T215" s="39">
        <f>SUM($G215:H215)</f>
        <v>0</v>
      </c>
      <c r="U215" s="39">
        <f>SUM($G215:I215)</f>
        <v>0</v>
      </c>
      <c r="V215" s="39">
        <f>SUM($G215:J215)</f>
        <v>0</v>
      </c>
      <c r="W215" s="39">
        <f>SUM($G215:K215)</f>
        <v>0</v>
      </c>
      <c r="X215" s="39">
        <f>SUM($G215:L215)</f>
        <v>0</v>
      </c>
      <c r="Y215" s="39">
        <f>SUM($G215:M215)</f>
        <v>0</v>
      </c>
      <c r="Z215" s="39">
        <f>SUM($G215:N215)</f>
        <v>0</v>
      </c>
      <c r="AA215" s="39">
        <f>SUM($G215:O215)</f>
        <v>0</v>
      </c>
      <c r="AB215" s="39">
        <f>SUM($G215:P215)</f>
        <v>0</v>
      </c>
      <c r="AC215" s="39">
        <f>SUM($G215:Q215)</f>
        <v>0</v>
      </c>
      <c r="AD215" s="40">
        <f>SUM($G215:R215)</f>
        <v>0</v>
      </c>
      <c r="AE215" s="41">
        <f t="shared" si="95"/>
        <v>0</v>
      </c>
      <c r="AF215" s="41">
        <f t="shared" si="96"/>
        <v>0</v>
      </c>
      <c r="AG215" s="41">
        <f t="shared" si="97"/>
        <v>0</v>
      </c>
      <c r="AH215" s="41">
        <f t="shared" si="98"/>
        <v>0</v>
      </c>
      <c r="AI215" s="41">
        <f t="shared" si="81"/>
        <v>0</v>
      </c>
      <c r="AJ215" s="41">
        <f t="shared" si="82"/>
        <v>0</v>
      </c>
      <c r="AK215" s="41">
        <f t="shared" si="83"/>
        <v>0</v>
      </c>
      <c r="AL215" s="42">
        <f t="shared" si="99"/>
        <v>0</v>
      </c>
    </row>
    <row r="216" spans="1:38" ht="24" customHeight="1" collapsed="1">
      <c r="A216" s="32"/>
      <c r="B216" s="445" t="s">
        <v>302</v>
      </c>
      <c r="C216" s="33" t="s">
        <v>303</v>
      </c>
      <c r="D216" s="34"/>
      <c r="E216" s="34"/>
      <c r="F216" s="34"/>
      <c r="G216" s="36">
        <f>G35-SUM(G137:G215)</f>
        <v>-4.3200998334214091E-12</v>
      </c>
      <c r="H216" s="37">
        <f t="shared" ref="H216:R216" si="100">H35-SUM(H137:H215)</f>
        <v>0</v>
      </c>
      <c r="I216" s="37">
        <f t="shared" si="100"/>
        <v>0</v>
      </c>
      <c r="J216" s="37">
        <f t="shared" si="100"/>
        <v>0</v>
      </c>
      <c r="K216" s="37">
        <f t="shared" si="100"/>
        <v>0</v>
      </c>
      <c r="L216" s="37">
        <f t="shared" si="100"/>
        <v>0</v>
      </c>
      <c r="M216" s="37">
        <f t="shared" si="100"/>
        <v>7.2759576141834259E-12</v>
      </c>
      <c r="N216" s="37">
        <f t="shared" si="100"/>
        <v>0</v>
      </c>
      <c r="O216" s="37">
        <f t="shared" si="100"/>
        <v>0</v>
      </c>
      <c r="P216" s="37">
        <f t="shared" si="100"/>
        <v>0</v>
      </c>
      <c r="Q216" s="37">
        <f t="shared" si="100"/>
        <v>9.0949470177292824E-12</v>
      </c>
      <c r="R216" s="37">
        <f t="shared" si="100"/>
        <v>0</v>
      </c>
      <c r="S216" s="38">
        <f t="shared" si="94"/>
        <v>-4.3200998334214091E-12</v>
      </c>
      <c r="T216" s="39">
        <f>SUM($G216:H216)</f>
        <v>-4.3200998334214091E-12</v>
      </c>
      <c r="U216" s="39">
        <f>SUM($G216:I216)</f>
        <v>-4.3200998334214091E-12</v>
      </c>
      <c r="V216" s="39">
        <f>SUM($G216:J216)</f>
        <v>-4.3200998334214091E-12</v>
      </c>
      <c r="W216" s="39">
        <f>SUM($G216:K216)</f>
        <v>-4.3200998334214091E-12</v>
      </c>
      <c r="X216" s="39">
        <f>SUM($G216:L216)</f>
        <v>-4.3200998334214091E-12</v>
      </c>
      <c r="Y216" s="39">
        <f>SUM($G216:M216)</f>
        <v>2.9558577807620168E-12</v>
      </c>
      <c r="Z216" s="39">
        <f>SUM($G216:N216)</f>
        <v>2.9558577807620168E-12</v>
      </c>
      <c r="AA216" s="39">
        <f>SUM($G216:O216)</f>
        <v>2.9558577807620168E-12</v>
      </c>
      <c r="AB216" s="39">
        <f>SUM($G216:P216)</f>
        <v>2.9558577807620168E-12</v>
      </c>
      <c r="AC216" s="39">
        <f>SUM($G216:Q216)</f>
        <v>1.2050804798491299E-11</v>
      </c>
      <c r="AD216" s="40">
        <f>SUM($G216:R216)</f>
        <v>1.2050804798491299E-11</v>
      </c>
      <c r="AE216" s="41">
        <f t="shared" si="95"/>
        <v>-4.3200998334214091E-12</v>
      </c>
      <c r="AF216" s="41">
        <f t="shared" si="96"/>
        <v>0</v>
      </c>
      <c r="AG216" s="41">
        <f t="shared" si="97"/>
        <v>7.2759576141834259E-12</v>
      </c>
      <c r="AH216" s="41">
        <f t="shared" si="98"/>
        <v>9.0949470177292824E-12</v>
      </c>
      <c r="AI216" s="41">
        <f t="shared" si="81"/>
        <v>-4.3200998334214091E-12</v>
      </c>
      <c r="AJ216" s="41">
        <f t="shared" si="82"/>
        <v>1.6370904631912708E-11</v>
      </c>
      <c r="AK216" s="41">
        <f t="shared" si="83"/>
        <v>1.2050804798491299E-11</v>
      </c>
      <c r="AL216" s="42">
        <f t="shared" si="99"/>
        <v>0</v>
      </c>
    </row>
    <row r="217" spans="1:38" ht="24" customHeight="1">
      <c r="A217" s="32"/>
      <c r="B217" s="445" t="s">
        <v>304</v>
      </c>
      <c r="C217" s="144" t="s">
        <v>305</v>
      </c>
      <c r="D217" s="145"/>
      <c r="E217" s="145"/>
      <c r="F217" s="145"/>
      <c r="G217" s="146">
        <f t="shared" ref="G217:R217" si="101">SUM(G137:G216)</f>
        <v>-1688.4187015000014</v>
      </c>
      <c r="H217" s="146">
        <f t="shared" si="101"/>
        <v>-4319.3921293999711</v>
      </c>
      <c r="I217" s="146">
        <f t="shared" si="101"/>
        <v>3906.7009235000378</v>
      </c>
      <c r="J217" s="146">
        <f t="shared" si="101"/>
        <v>-7553.2210904961248</v>
      </c>
      <c r="K217" s="146">
        <f t="shared" si="101"/>
        <v>2459.8984855599419</v>
      </c>
      <c r="L217" s="146">
        <f t="shared" si="101"/>
        <v>11443.389872969967</v>
      </c>
      <c r="M217" s="146">
        <f t="shared" si="101"/>
        <v>8113.5731600600566</v>
      </c>
      <c r="N217" s="146">
        <f t="shared" si="101"/>
        <v>5396.1063480099101</v>
      </c>
      <c r="O217" s="146">
        <f t="shared" si="101"/>
        <v>3472.8069175000655</v>
      </c>
      <c r="P217" s="146">
        <f t="shared" si="101"/>
        <v>3686.1324752999108</v>
      </c>
      <c r="Q217" s="146">
        <f t="shared" si="101"/>
        <v>5868.9929746000289</v>
      </c>
      <c r="R217" s="146">
        <f t="shared" si="101"/>
        <v>-9359.7849936835264</v>
      </c>
      <c r="S217" s="87">
        <f t="shared" si="94"/>
        <v>-1688.4187015000014</v>
      </c>
      <c r="T217" s="88">
        <f>SUM($G217:H217)</f>
        <v>-6007.8108308999726</v>
      </c>
      <c r="U217" s="88">
        <f>SUM($G217:I217)</f>
        <v>-2101.1099073999349</v>
      </c>
      <c r="V217" s="88">
        <f>SUM($G217:J217)</f>
        <v>-9654.3309978960606</v>
      </c>
      <c r="W217" s="88">
        <f>SUM($G217:K217)</f>
        <v>-7194.4325123361186</v>
      </c>
      <c r="X217" s="88">
        <f>SUM($G217:L217)</f>
        <v>4248.9573606338481</v>
      </c>
      <c r="Y217" s="88">
        <f>SUM($G217:M217)</f>
        <v>12362.530520693905</v>
      </c>
      <c r="Z217" s="88">
        <f>SUM($G217:N217)</f>
        <v>17758.636868703816</v>
      </c>
      <c r="AA217" s="88">
        <f>SUM($G217:O217)</f>
        <v>21231.443786203883</v>
      </c>
      <c r="AB217" s="88">
        <f>SUM($G217:P217)</f>
        <v>24917.576261503793</v>
      </c>
      <c r="AC217" s="88">
        <f>SUM($G217:Q217)</f>
        <v>30786.569236103824</v>
      </c>
      <c r="AD217" s="89">
        <f>SUM($G217:R217)</f>
        <v>21426.784242420297</v>
      </c>
      <c r="AE217" s="90">
        <f t="shared" si="95"/>
        <v>-2101.1099073999349</v>
      </c>
      <c r="AF217" s="90">
        <f t="shared" si="96"/>
        <v>6350.067268033783</v>
      </c>
      <c r="AG217" s="90">
        <f t="shared" si="97"/>
        <v>16982.486425570034</v>
      </c>
      <c r="AH217" s="90">
        <f t="shared" si="98"/>
        <v>195.34045621641508</v>
      </c>
      <c r="AI217" s="90">
        <f t="shared" si="81"/>
        <v>4248.9573606338481</v>
      </c>
      <c r="AJ217" s="90">
        <f t="shared" si="82"/>
        <v>17177.826881786448</v>
      </c>
      <c r="AK217" s="90">
        <f t="shared" si="83"/>
        <v>21426.784242420297</v>
      </c>
      <c r="AL217" s="42">
        <f t="shared" si="99"/>
        <v>0</v>
      </c>
    </row>
    <row r="218" spans="1:38" ht="24" customHeight="1" collapsed="1">
      <c r="A218" s="32"/>
      <c r="B218" s="445" t="s">
        <v>306</v>
      </c>
      <c r="C218" s="152" t="s">
        <v>307</v>
      </c>
      <c r="D218" s="34"/>
      <c r="E218" s="34"/>
      <c r="F218" s="34"/>
      <c r="G218" s="36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8">
        <f t="shared" si="94"/>
        <v>0</v>
      </c>
      <c r="T218" s="39">
        <f>SUM($G218:H218)</f>
        <v>0</v>
      </c>
      <c r="U218" s="39">
        <f>SUM($G218:I218)</f>
        <v>0</v>
      </c>
      <c r="V218" s="39">
        <f>SUM($G218:J218)</f>
        <v>0</v>
      </c>
      <c r="W218" s="39">
        <f>SUM($G218:K218)</f>
        <v>0</v>
      </c>
      <c r="X218" s="39">
        <f>SUM($G218:L218)</f>
        <v>0</v>
      </c>
      <c r="Y218" s="39">
        <f>SUM($G218:M218)</f>
        <v>0</v>
      </c>
      <c r="Z218" s="39">
        <f>SUM($G218:N218)</f>
        <v>0</v>
      </c>
      <c r="AA218" s="39">
        <f>SUM($G218:O218)</f>
        <v>0</v>
      </c>
      <c r="AB218" s="39">
        <f>SUM($G218:P218)</f>
        <v>0</v>
      </c>
      <c r="AC218" s="39">
        <f>SUM($G218:Q218)</f>
        <v>0</v>
      </c>
      <c r="AD218" s="40">
        <f>SUM($G218:R218)</f>
        <v>0</v>
      </c>
      <c r="AE218" s="41">
        <f t="shared" si="95"/>
        <v>0</v>
      </c>
      <c r="AF218" s="41">
        <f t="shared" si="96"/>
        <v>0</v>
      </c>
      <c r="AG218" s="41">
        <f t="shared" si="97"/>
        <v>0</v>
      </c>
      <c r="AH218" s="41">
        <f t="shared" si="98"/>
        <v>0</v>
      </c>
      <c r="AI218" s="41">
        <f t="shared" si="81"/>
        <v>0</v>
      </c>
      <c r="AJ218" s="41">
        <f t="shared" si="82"/>
        <v>0</v>
      </c>
      <c r="AK218" s="41">
        <f t="shared" si="83"/>
        <v>0</v>
      </c>
      <c r="AL218" s="42">
        <f t="shared" si="99"/>
        <v>0</v>
      </c>
    </row>
    <row r="219" spans="1:38" ht="24" customHeight="1">
      <c r="A219" s="32"/>
      <c r="B219" s="445" t="s">
        <v>308</v>
      </c>
      <c r="C219" s="33" t="s">
        <v>214</v>
      </c>
      <c r="D219" s="34"/>
      <c r="E219" s="34"/>
      <c r="F219" s="34"/>
      <c r="G219" s="36">
        <f>G150</f>
        <v>0</v>
      </c>
      <c r="H219" s="37">
        <f t="shared" ref="H219:R219" si="102">H150</f>
        <v>0</v>
      </c>
      <c r="I219" s="37">
        <f t="shared" si="102"/>
        <v>0</v>
      </c>
      <c r="J219" s="37">
        <f t="shared" si="102"/>
        <v>0</v>
      </c>
      <c r="K219" s="37">
        <f t="shared" si="102"/>
        <v>0</v>
      </c>
      <c r="L219" s="37">
        <f t="shared" si="102"/>
        <v>0</v>
      </c>
      <c r="M219" s="37">
        <f t="shared" si="102"/>
        <v>0</v>
      </c>
      <c r="N219" s="37">
        <f t="shared" si="102"/>
        <v>0</v>
      </c>
      <c r="O219" s="37">
        <f t="shared" si="102"/>
        <v>0</v>
      </c>
      <c r="P219" s="37">
        <f t="shared" si="102"/>
        <v>0</v>
      </c>
      <c r="Q219" s="37">
        <f t="shared" si="102"/>
        <v>0</v>
      </c>
      <c r="R219" s="37">
        <f t="shared" si="102"/>
        <v>0</v>
      </c>
      <c r="S219" s="38">
        <f>G219</f>
        <v>0</v>
      </c>
      <c r="T219" s="39">
        <f>SUM($G219:H219)</f>
        <v>0</v>
      </c>
      <c r="U219" s="39">
        <f>SUM($G219:I219)</f>
        <v>0</v>
      </c>
      <c r="V219" s="39">
        <f>SUM($G219:J219)</f>
        <v>0</v>
      </c>
      <c r="W219" s="39">
        <f>SUM($G219:K219)</f>
        <v>0</v>
      </c>
      <c r="X219" s="39">
        <f>SUM($G219:L219)</f>
        <v>0</v>
      </c>
      <c r="Y219" s="39">
        <f>SUM($G219:M219)</f>
        <v>0</v>
      </c>
      <c r="Z219" s="39">
        <f>SUM($G219:N219)</f>
        <v>0</v>
      </c>
      <c r="AA219" s="39">
        <f>SUM($G219:O219)</f>
        <v>0</v>
      </c>
      <c r="AB219" s="39">
        <f>SUM($G219:P219)</f>
        <v>0</v>
      </c>
      <c r="AC219" s="39">
        <f>SUM($G219:Q219)</f>
        <v>0</v>
      </c>
      <c r="AD219" s="40">
        <f>SUM($G219:R219)</f>
        <v>0</v>
      </c>
      <c r="AE219" s="41">
        <f>U219</f>
        <v>0</v>
      </c>
      <c r="AF219" s="41">
        <f>X219-AE219</f>
        <v>0</v>
      </c>
      <c r="AG219" s="41">
        <f>AA219-AF219-AE219</f>
        <v>0</v>
      </c>
      <c r="AH219" s="41">
        <f>AD219-AG219-AF219-AE219</f>
        <v>0</v>
      </c>
      <c r="AI219" s="41">
        <f>$AE219+$AF219</f>
        <v>0</v>
      </c>
      <c r="AJ219" s="41">
        <f>$AG219+$AH219</f>
        <v>0</v>
      </c>
      <c r="AK219" s="41">
        <f>$AI219+$AJ219</f>
        <v>0</v>
      </c>
      <c r="AL219" s="42">
        <f>SUM(G219:R219)-AK219</f>
        <v>0</v>
      </c>
    </row>
    <row r="220" spans="1:38" ht="24" customHeight="1">
      <c r="A220" s="32"/>
      <c r="B220" s="445" t="s">
        <v>309</v>
      </c>
      <c r="C220" s="33" t="s">
        <v>216</v>
      </c>
      <c r="D220" s="34"/>
      <c r="E220" s="34"/>
      <c r="F220" s="34"/>
      <c r="G220" s="36">
        <f>G151*(1-$R$1)</f>
        <v>0</v>
      </c>
      <c r="H220" s="37">
        <f t="shared" ref="H220:R220" si="103">H151*(1-$R$1)</f>
        <v>0</v>
      </c>
      <c r="I220" s="37">
        <f t="shared" si="103"/>
        <v>0</v>
      </c>
      <c r="J220" s="37">
        <f t="shared" si="103"/>
        <v>0</v>
      </c>
      <c r="K220" s="37">
        <f t="shared" si="103"/>
        <v>0</v>
      </c>
      <c r="L220" s="37">
        <f t="shared" si="103"/>
        <v>0</v>
      </c>
      <c r="M220" s="37">
        <f t="shared" si="103"/>
        <v>0</v>
      </c>
      <c r="N220" s="37">
        <f t="shared" si="103"/>
        <v>0</v>
      </c>
      <c r="O220" s="37">
        <f t="shared" si="103"/>
        <v>0</v>
      </c>
      <c r="P220" s="37">
        <f t="shared" si="103"/>
        <v>0</v>
      </c>
      <c r="Q220" s="37">
        <f t="shared" si="103"/>
        <v>0</v>
      </c>
      <c r="R220" s="37">
        <f t="shared" si="103"/>
        <v>0</v>
      </c>
      <c r="S220" s="38">
        <f>G220</f>
        <v>0</v>
      </c>
      <c r="T220" s="39">
        <f>SUM($G220:H220)</f>
        <v>0</v>
      </c>
      <c r="U220" s="39">
        <f>SUM($G220:I220)</f>
        <v>0</v>
      </c>
      <c r="V220" s="39">
        <f>SUM($G220:J220)</f>
        <v>0</v>
      </c>
      <c r="W220" s="39">
        <f>SUM($G220:K220)</f>
        <v>0</v>
      </c>
      <c r="X220" s="39">
        <f>SUM($G220:L220)</f>
        <v>0</v>
      </c>
      <c r="Y220" s="39">
        <f>SUM($G220:M220)</f>
        <v>0</v>
      </c>
      <c r="Z220" s="39">
        <f>SUM($G220:N220)</f>
        <v>0</v>
      </c>
      <c r="AA220" s="39">
        <f>SUM($G220:O220)</f>
        <v>0</v>
      </c>
      <c r="AB220" s="39">
        <f>SUM($G220:P220)</f>
        <v>0</v>
      </c>
      <c r="AC220" s="39">
        <f>SUM($G220:Q220)</f>
        <v>0</v>
      </c>
      <c r="AD220" s="40">
        <f>SUM($G220:R220)</f>
        <v>0</v>
      </c>
      <c r="AE220" s="41">
        <f>U220</f>
        <v>0</v>
      </c>
      <c r="AF220" s="41">
        <f>X220-AE220</f>
        <v>0</v>
      </c>
      <c r="AG220" s="41">
        <f>AA220-AF220-AE220</f>
        <v>0</v>
      </c>
      <c r="AH220" s="41">
        <f>AD220-AG220-AF220-AE220</f>
        <v>0</v>
      </c>
      <c r="AI220" s="41">
        <f>$AE220+$AF220</f>
        <v>0</v>
      </c>
      <c r="AJ220" s="41">
        <f>$AG220+$AH220</f>
        <v>0</v>
      </c>
      <c r="AK220" s="41">
        <f>$AI220+$AJ220</f>
        <v>0</v>
      </c>
      <c r="AL220" s="42">
        <f>SUM(G220:R220)-AK220</f>
        <v>0</v>
      </c>
    </row>
    <row r="221" spans="1:38" ht="24" customHeight="1">
      <c r="A221" s="32"/>
      <c r="B221" s="445" t="s">
        <v>310</v>
      </c>
      <c r="C221" s="33" t="s">
        <v>220</v>
      </c>
      <c r="D221" s="34"/>
      <c r="E221" s="34"/>
      <c r="F221" s="34"/>
      <c r="G221" s="36">
        <f>G153*(1-$R$1)</f>
        <v>0</v>
      </c>
      <c r="H221" s="37">
        <f t="shared" ref="H221:R222" si="104">H153*(1-$R$1)</f>
        <v>0</v>
      </c>
      <c r="I221" s="37">
        <f t="shared" si="104"/>
        <v>0</v>
      </c>
      <c r="J221" s="37">
        <f t="shared" si="104"/>
        <v>0</v>
      </c>
      <c r="K221" s="37">
        <f t="shared" si="104"/>
        <v>0</v>
      </c>
      <c r="L221" s="37">
        <f t="shared" si="104"/>
        <v>0</v>
      </c>
      <c r="M221" s="37">
        <f t="shared" si="104"/>
        <v>0</v>
      </c>
      <c r="N221" s="37">
        <f t="shared" si="104"/>
        <v>0</v>
      </c>
      <c r="O221" s="37">
        <f t="shared" si="104"/>
        <v>0</v>
      </c>
      <c r="P221" s="37">
        <f t="shared" si="104"/>
        <v>0</v>
      </c>
      <c r="Q221" s="37">
        <f t="shared" si="104"/>
        <v>0</v>
      </c>
      <c r="R221" s="37">
        <f t="shared" si="104"/>
        <v>0</v>
      </c>
      <c r="S221" s="38">
        <f>G221</f>
        <v>0</v>
      </c>
      <c r="T221" s="39">
        <f>SUM($G221:H221)</f>
        <v>0</v>
      </c>
      <c r="U221" s="39">
        <f>SUM($G221:I221)</f>
        <v>0</v>
      </c>
      <c r="V221" s="39">
        <f>SUM($G221:J221)</f>
        <v>0</v>
      </c>
      <c r="W221" s="39">
        <f>SUM($G221:K221)</f>
        <v>0</v>
      </c>
      <c r="X221" s="39">
        <f>SUM($G221:L221)</f>
        <v>0</v>
      </c>
      <c r="Y221" s="39">
        <f>SUM($G221:M221)</f>
        <v>0</v>
      </c>
      <c r="Z221" s="39">
        <f>SUM($G221:N221)</f>
        <v>0</v>
      </c>
      <c r="AA221" s="39">
        <f>SUM($G221:O221)</f>
        <v>0</v>
      </c>
      <c r="AB221" s="39">
        <f>SUM($G221:P221)</f>
        <v>0</v>
      </c>
      <c r="AC221" s="39">
        <f>SUM($G221:Q221)</f>
        <v>0</v>
      </c>
      <c r="AD221" s="40">
        <f>SUM($G221:R221)</f>
        <v>0</v>
      </c>
      <c r="AE221" s="41">
        <f>U221</f>
        <v>0</v>
      </c>
      <c r="AF221" s="41">
        <f>X221-AE221</f>
        <v>0</v>
      </c>
      <c r="AG221" s="41">
        <f>AA221-AF221-AE221</f>
        <v>0</v>
      </c>
      <c r="AH221" s="41">
        <f>AD221-AG221-AF221-AE221</f>
        <v>0</v>
      </c>
      <c r="AI221" s="41">
        <f>$AE221+$AF221</f>
        <v>0</v>
      </c>
      <c r="AJ221" s="41">
        <f>$AG221+$AH221</f>
        <v>0</v>
      </c>
      <c r="AK221" s="41">
        <f>$AI221+$AJ221</f>
        <v>0</v>
      </c>
      <c r="AL221" s="42">
        <f>SUM(G221:R221)-AK221</f>
        <v>0</v>
      </c>
    </row>
    <row r="222" spans="1:38" ht="24" customHeight="1">
      <c r="A222" s="32"/>
      <c r="B222" s="445" t="s">
        <v>311</v>
      </c>
      <c r="C222" s="33" t="s">
        <v>222</v>
      </c>
      <c r="D222" s="34"/>
      <c r="E222" s="34"/>
      <c r="F222" s="34"/>
      <c r="G222" s="36">
        <f>G154*(1-$R$1)</f>
        <v>0</v>
      </c>
      <c r="H222" s="37">
        <f t="shared" si="104"/>
        <v>0</v>
      </c>
      <c r="I222" s="37">
        <f t="shared" si="104"/>
        <v>0</v>
      </c>
      <c r="J222" s="37">
        <f t="shared" si="104"/>
        <v>0</v>
      </c>
      <c r="K222" s="37">
        <f t="shared" si="104"/>
        <v>0</v>
      </c>
      <c r="L222" s="37">
        <f t="shared" si="104"/>
        <v>0</v>
      </c>
      <c r="M222" s="37">
        <f t="shared" si="104"/>
        <v>0</v>
      </c>
      <c r="N222" s="37">
        <f t="shared" si="104"/>
        <v>0</v>
      </c>
      <c r="O222" s="37">
        <f t="shared" si="104"/>
        <v>0</v>
      </c>
      <c r="P222" s="37">
        <f t="shared" si="104"/>
        <v>0</v>
      </c>
      <c r="Q222" s="37">
        <f t="shared" si="104"/>
        <v>0</v>
      </c>
      <c r="R222" s="37">
        <f t="shared" si="104"/>
        <v>0</v>
      </c>
      <c r="S222" s="38">
        <f t="shared" si="94"/>
        <v>0</v>
      </c>
      <c r="T222" s="39">
        <f>SUM($G222:H222)</f>
        <v>0</v>
      </c>
      <c r="U222" s="39">
        <f>SUM($G222:I222)</f>
        <v>0</v>
      </c>
      <c r="V222" s="39">
        <f>SUM($G222:J222)</f>
        <v>0</v>
      </c>
      <c r="W222" s="39">
        <f>SUM($G222:K222)</f>
        <v>0</v>
      </c>
      <c r="X222" s="39">
        <f>SUM($G222:L222)</f>
        <v>0</v>
      </c>
      <c r="Y222" s="39">
        <f>SUM($G222:M222)</f>
        <v>0</v>
      </c>
      <c r="Z222" s="39">
        <f>SUM($G222:N222)</f>
        <v>0</v>
      </c>
      <c r="AA222" s="39">
        <f>SUM($G222:O222)</f>
        <v>0</v>
      </c>
      <c r="AB222" s="39">
        <f>SUM($G222:P222)</f>
        <v>0</v>
      </c>
      <c r="AC222" s="39">
        <f>SUM($G222:Q222)</f>
        <v>0</v>
      </c>
      <c r="AD222" s="40">
        <f>SUM($G222:R222)</f>
        <v>0</v>
      </c>
      <c r="AE222" s="41">
        <f t="shared" si="95"/>
        <v>0</v>
      </c>
      <c r="AF222" s="41">
        <f t="shared" si="96"/>
        <v>0</v>
      </c>
      <c r="AG222" s="41">
        <f t="shared" si="97"/>
        <v>0</v>
      </c>
      <c r="AH222" s="41">
        <f t="shared" si="98"/>
        <v>0</v>
      </c>
      <c r="AI222" s="41">
        <f t="shared" si="81"/>
        <v>0</v>
      </c>
      <c r="AJ222" s="41">
        <f t="shared" si="82"/>
        <v>0</v>
      </c>
      <c r="AK222" s="41">
        <f t="shared" si="83"/>
        <v>0</v>
      </c>
      <c r="AL222" s="42">
        <f t="shared" si="99"/>
        <v>0</v>
      </c>
    </row>
    <row r="223" spans="1:38" ht="24" customHeight="1">
      <c r="A223" s="32"/>
      <c r="B223" s="445" t="s">
        <v>312</v>
      </c>
      <c r="C223" s="33" t="s">
        <v>242</v>
      </c>
      <c r="D223" s="34"/>
      <c r="E223" s="34"/>
      <c r="F223" s="34"/>
      <c r="G223" s="36">
        <f t="shared" ref="G223:R224" si="105">G164*(1-$R$1)</f>
        <v>0</v>
      </c>
      <c r="H223" s="37">
        <f t="shared" si="105"/>
        <v>0</v>
      </c>
      <c r="I223" s="37">
        <f t="shared" si="105"/>
        <v>0</v>
      </c>
      <c r="J223" s="37">
        <f t="shared" si="105"/>
        <v>0</v>
      </c>
      <c r="K223" s="37">
        <f t="shared" si="105"/>
        <v>0</v>
      </c>
      <c r="L223" s="37">
        <f t="shared" si="105"/>
        <v>0</v>
      </c>
      <c r="M223" s="37">
        <f t="shared" si="105"/>
        <v>0</v>
      </c>
      <c r="N223" s="37">
        <f t="shared" si="105"/>
        <v>0</v>
      </c>
      <c r="O223" s="37">
        <f t="shared" si="105"/>
        <v>0</v>
      </c>
      <c r="P223" s="37">
        <f t="shared" si="105"/>
        <v>0</v>
      </c>
      <c r="Q223" s="37">
        <f t="shared" si="105"/>
        <v>0</v>
      </c>
      <c r="R223" s="37">
        <f t="shared" si="105"/>
        <v>0</v>
      </c>
      <c r="S223" s="38">
        <f>G223</f>
        <v>0</v>
      </c>
      <c r="T223" s="39">
        <f>SUM($G223:H223)</f>
        <v>0</v>
      </c>
      <c r="U223" s="39">
        <f>SUM($G223:I223)</f>
        <v>0</v>
      </c>
      <c r="V223" s="39">
        <f>SUM($G223:J223)</f>
        <v>0</v>
      </c>
      <c r="W223" s="39">
        <f>SUM($G223:K223)</f>
        <v>0</v>
      </c>
      <c r="X223" s="39">
        <f>SUM($G223:L223)</f>
        <v>0</v>
      </c>
      <c r="Y223" s="39">
        <f>SUM($G223:M223)</f>
        <v>0</v>
      </c>
      <c r="Z223" s="39">
        <f>SUM($G223:N223)</f>
        <v>0</v>
      </c>
      <c r="AA223" s="39">
        <f>SUM($G223:O223)</f>
        <v>0</v>
      </c>
      <c r="AB223" s="39">
        <f>SUM($G223:P223)</f>
        <v>0</v>
      </c>
      <c r="AC223" s="39">
        <f>SUM($G223:Q223)</f>
        <v>0</v>
      </c>
      <c r="AD223" s="40">
        <f>SUM($G223:R223)</f>
        <v>0</v>
      </c>
      <c r="AE223" s="41">
        <f>U223</f>
        <v>0</v>
      </c>
      <c r="AF223" s="41">
        <f>X223-AE223</f>
        <v>0</v>
      </c>
      <c r="AG223" s="41">
        <f>AA223-AF223-AE223</f>
        <v>0</v>
      </c>
      <c r="AH223" s="41">
        <f>AD223-AG223-AF223-AE223</f>
        <v>0</v>
      </c>
      <c r="AI223" s="41">
        <f>$AE223+$AF223</f>
        <v>0</v>
      </c>
      <c r="AJ223" s="41">
        <f>$AG223+$AH223</f>
        <v>0</v>
      </c>
      <c r="AK223" s="41">
        <f>$AI223+$AJ223</f>
        <v>0</v>
      </c>
      <c r="AL223" s="42">
        <f>SUM(G223:R223)-AK223</f>
        <v>0</v>
      </c>
    </row>
    <row r="224" spans="1:38" ht="24" customHeight="1">
      <c r="A224" s="32"/>
      <c r="B224" s="445" t="s">
        <v>313</v>
      </c>
      <c r="C224" s="33" t="s">
        <v>244</v>
      </c>
      <c r="D224" s="34"/>
      <c r="E224" s="34"/>
      <c r="F224" s="34"/>
      <c r="G224" s="36">
        <f t="shared" si="105"/>
        <v>0</v>
      </c>
      <c r="H224" s="37">
        <f t="shared" si="105"/>
        <v>0</v>
      </c>
      <c r="I224" s="37">
        <f t="shared" si="105"/>
        <v>0</v>
      </c>
      <c r="J224" s="37">
        <f t="shared" si="105"/>
        <v>0</v>
      </c>
      <c r="K224" s="37">
        <f t="shared" si="105"/>
        <v>0</v>
      </c>
      <c r="L224" s="37">
        <f t="shared" si="105"/>
        <v>0</v>
      </c>
      <c r="M224" s="37">
        <f t="shared" si="105"/>
        <v>0</v>
      </c>
      <c r="N224" s="37">
        <f t="shared" si="105"/>
        <v>0</v>
      </c>
      <c r="O224" s="37">
        <f t="shared" si="105"/>
        <v>0</v>
      </c>
      <c r="P224" s="37">
        <f t="shared" si="105"/>
        <v>0</v>
      </c>
      <c r="Q224" s="37">
        <f t="shared" si="105"/>
        <v>0</v>
      </c>
      <c r="R224" s="37">
        <f t="shared" si="105"/>
        <v>0</v>
      </c>
      <c r="S224" s="38">
        <f>G224</f>
        <v>0</v>
      </c>
      <c r="T224" s="39">
        <f>SUM($G224:H224)</f>
        <v>0</v>
      </c>
      <c r="U224" s="39">
        <f>SUM($G224:I224)</f>
        <v>0</v>
      </c>
      <c r="V224" s="39">
        <f>SUM($G224:J224)</f>
        <v>0</v>
      </c>
      <c r="W224" s="39">
        <f>SUM($G224:K224)</f>
        <v>0</v>
      </c>
      <c r="X224" s="39">
        <f>SUM($G224:L224)</f>
        <v>0</v>
      </c>
      <c r="Y224" s="39">
        <f>SUM($G224:M224)</f>
        <v>0</v>
      </c>
      <c r="Z224" s="39">
        <f>SUM($G224:N224)</f>
        <v>0</v>
      </c>
      <c r="AA224" s="39">
        <f>SUM($G224:O224)</f>
        <v>0</v>
      </c>
      <c r="AB224" s="39">
        <f>SUM($G224:P224)</f>
        <v>0</v>
      </c>
      <c r="AC224" s="39">
        <f>SUM($G224:Q224)</f>
        <v>0</v>
      </c>
      <c r="AD224" s="40">
        <f>SUM($G224:R224)</f>
        <v>0</v>
      </c>
      <c r="AE224" s="41">
        <f>U224</f>
        <v>0</v>
      </c>
      <c r="AF224" s="41">
        <f>X224-AE224</f>
        <v>0</v>
      </c>
      <c r="AG224" s="41">
        <f>AA224-AF224-AE224</f>
        <v>0</v>
      </c>
      <c r="AH224" s="41">
        <f>AD224-AG224-AF224-AE224</f>
        <v>0</v>
      </c>
      <c r="AI224" s="41">
        <f>$AE224+$AF224</f>
        <v>0</v>
      </c>
      <c r="AJ224" s="41">
        <f>$AG224+$AH224</f>
        <v>0</v>
      </c>
      <c r="AK224" s="41">
        <f>$AI224+$AJ224</f>
        <v>0</v>
      </c>
      <c r="AL224" s="42">
        <f>SUM(G224:R224)-AK224</f>
        <v>0</v>
      </c>
    </row>
    <row r="225" spans="1:38" ht="24" customHeight="1">
      <c r="A225" s="32"/>
      <c r="B225" s="445" t="s">
        <v>314</v>
      </c>
      <c r="C225" s="33" t="s">
        <v>248</v>
      </c>
      <c r="D225" s="34"/>
      <c r="E225" s="34"/>
      <c r="F225" s="34"/>
      <c r="G225" s="36">
        <f t="shared" ref="G225:R227" si="106">G167*(1-$R$1)</f>
        <v>0</v>
      </c>
      <c r="H225" s="37">
        <f t="shared" si="106"/>
        <v>0</v>
      </c>
      <c r="I225" s="37">
        <f t="shared" si="106"/>
        <v>0</v>
      </c>
      <c r="J225" s="37">
        <f t="shared" si="106"/>
        <v>0</v>
      </c>
      <c r="K225" s="37">
        <f t="shared" si="106"/>
        <v>0</v>
      </c>
      <c r="L225" s="37">
        <f t="shared" si="106"/>
        <v>0</v>
      </c>
      <c r="M225" s="37">
        <f t="shared" si="106"/>
        <v>0</v>
      </c>
      <c r="N225" s="37">
        <f t="shared" si="106"/>
        <v>0</v>
      </c>
      <c r="O225" s="37">
        <f t="shared" si="106"/>
        <v>0</v>
      </c>
      <c r="P225" s="37">
        <f t="shared" si="106"/>
        <v>0</v>
      </c>
      <c r="Q225" s="37">
        <f t="shared" si="106"/>
        <v>0</v>
      </c>
      <c r="R225" s="37">
        <f t="shared" si="106"/>
        <v>0</v>
      </c>
      <c r="S225" s="38">
        <f>G225</f>
        <v>0</v>
      </c>
      <c r="T225" s="39">
        <f>SUM($G225:H225)</f>
        <v>0</v>
      </c>
      <c r="U225" s="39">
        <f>SUM($G225:I225)</f>
        <v>0</v>
      </c>
      <c r="V225" s="39">
        <f>SUM($G225:J225)</f>
        <v>0</v>
      </c>
      <c r="W225" s="39">
        <f>SUM($G225:K225)</f>
        <v>0</v>
      </c>
      <c r="X225" s="39">
        <f>SUM($G225:L225)</f>
        <v>0</v>
      </c>
      <c r="Y225" s="39">
        <f>SUM($G225:M225)</f>
        <v>0</v>
      </c>
      <c r="Z225" s="39">
        <f>SUM($G225:N225)</f>
        <v>0</v>
      </c>
      <c r="AA225" s="39">
        <f>SUM($G225:O225)</f>
        <v>0</v>
      </c>
      <c r="AB225" s="39">
        <f>SUM($G225:P225)</f>
        <v>0</v>
      </c>
      <c r="AC225" s="39">
        <f>SUM($G225:Q225)</f>
        <v>0</v>
      </c>
      <c r="AD225" s="40">
        <f>SUM($G225:R225)</f>
        <v>0</v>
      </c>
      <c r="AE225" s="41">
        <f>U225</f>
        <v>0</v>
      </c>
      <c r="AF225" s="41">
        <f>X225-AE225</f>
        <v>0</v>
      </c>
      <c r="AG225" s="41">
        <f>AA225-AF225-AE225</f>
        <v>0</v>
      </c>
      <c r="AH225" s="41">
        <f>AD225-AG225-AF225-AE225</f>
        <v>0</v>
      </c>
      <c r="AI225" s="41">
        <f>$AE225+$AF225</f>
        <v>0</v>
      </c>
      <c r="AJ225" s="41">
        <f>$AG225+$AH225</f>
        <v>0</v>
      </c>
      <c r="AK225" s="41">
        <f>$AI225+$AJ225</f>
        <v>0</v>
      </c>
      <c r="AL225" s="42">
        <f>SUM(G225:R225)-AK225</f>
        <v>0</v>
      </c>
    </row>
    <row r="226" spans="1:38" ht="24" customHeight="1">
      <c r="A226" s="32"/>
      <c r="B226" s="445" t="s">
        <v>315</v>
      </c>
      <c r="C226" s="33" t="s">
        <v>250</v>
      </c>
      <c r="D226" s="34"/>
      <c r="E226" s="34"/>
      <c r="F226" s="34"/>
      <c r="G226" s="36">
        <f t="shared" si="106"/>
        <v>0</v>
      </c>
      <c r="H226" s="37">
        <f t="shared" si="106"/>
        <v>0</v>
      </c>
      <c r="I226" s="37">
        <f t="shared" si="106"/>
        <v>0</v>
      </c>
      <c r="J226" s="37">
        <f t="shared" si="106"/>
        <v>0</v>
      </c>
      <c r="K226" s="37">
        <f t="shared" si="106"/>
        <v>0</v>
      </c>
      <c r="L226" s="37">
        <f t="shared" si="106"/>
        <v>0</v>
      </c>
      <c r="M226" s="37">
        <f t="shared" si="106"/>
        <v>0</v>
      </c>
      <c r="N226" s="37">
        <f t="shared" si="106"/>
        <v>0</v>
      </c>
      <c r="O226" s="37">
        <f t="shared" si="106"/>
        <v>0</v>
      </c>
      <c r="P226" s="37">
        <f t="shared" si="106"/>
        <v>0</v>
      </c>
      <c r="Q226" s="37">
        <f t="shared" si="106"/>
        <v>0</v>
      </c>
      <c r="R226" s="37">
        <f t="shared" si="106"/>
        <v>0</v>
      </c>
      <c r="S226" s="38">
        <f t="shared" si="94"/>
        <v>0</v>
      </c>
      <c r="T226" s="39">
        <f>SUM($G226:H226)</f>
        <v>0</v>
      </c>
      <c r="U226" s="39">
        <f>SUM($G226:I226)</f>
        <v>0</v>
      </c>
      <c r="V226" s="39">
        <f>SUM($G226:J226)</f>
        <v>0</v>
      </c>
      <c r="W226" s="39">
        <f>SUM($G226:K226)</f>
        <v>0</v>
      </c>
      <c r="X226" s="39">
        <f>SUM($G226:L226)</f>
        <v>0</v>
      </c>
      <c r="Y226" s="39">
        <f>SUM($G226:M226)</f>
        <v>0</v>
      </c>
      <c r="Z226" s="39">
        <f>SUM($G226:N226)</f>
        <v>0</v>
      </c>
      <c r="AA226" s="39">
        <f>SUM($G226:O226)</f>
        <v>0</v>
      </c>
      <c r="AB226" s="39">
        <f>SUM($G226:P226)</f>
        <v>0</v>
      </c>
      <c r="AC226" s="39">
        <f>SUM($G226:Q226)</f>
        <v>0</v>
      </c>
      <c r="AD226" s="40">
        <f>SUM($G226:R226)</f>
        <v>0</v>
      </c>
      <c r="AE226" s="41">
        <f t="shared" si="95"/>
        <v>0</v>
      </c>
      <c r="AF226" s="41">
        <f t="shared" si="96"/>
        <v>0</v>
      </c>
      <c r="AG226" s="41">
        <f t="shared" si="97"/>
        <v>0</v>
      </c>
      <c r="AH226" s="41">
        <f t="shared" si="98"/>
        <v>0</v>
      </c>
      <c r="AI226" s="41">
        <f t="shared" ref="AI226:AI299" si="107">$AE226+$AF226</f>
        <v>0</v>
      </c>
      <c r="AJ226" s="41">
        <f t="shared" ref="AJ226:AJ299" si="108">$AG226+$AH226</f>
        <v>0</v>
      </c>
      <c r="AK226" s="41">
        <f t="shared" ref="AK226:AK299" si="109">$AI226+$AJ226</f>
        <v>0</v>
      </c>
      <c r="AL226" s="42">
        <f t="shared" si="99"/>
        <v>0</v>
      </c>
    </row>
    <row r="227" spans="1:38" ht="24" customHeight="1">
      <c r="A227" s="32"/>
      <c r="B227" s="445" t="s">
        <v>316</v>
      </c>
      <c r="C227" s="33" t="s">
        <v>252</v>
      </c>
      <c r="D227" s="34"/>
      <c r="E227" s="34"/>
      <c r="F227" s="34"/>
      <c r="G227" s="36">
        <f t="shared" si="106"/>
        <v>0</v>
      </c>
      <c r="H227" s="37">
        <f t="shared" si="106"/>
        <v>0</v>
      </c>
      <c r="I227" s="37">
        <f t="shared" si="106"/>
        <v>0</v>
      </c>
      <c r="J227" s="37">
        <f t="shared" si="106"/>
        <v>0</v>
      </c>
      <c r="K227" s="37">
        <f t="shared" si="106"/>
        <v>0</v>
      </c>
      <c r="L227" s="37">
        <f t="shared" si="106"/>
        <v>0</v>
      </c>
      <c r="M227" s="37">
        <f t="shared" si="106"/>
        <v>0</v>
      </c>
      <c r="N227" s="37">
        <f t="shared" si="106"/>
        <v>0</v>
      </c>
      <c r="O227" s="37">
        <f t="shared" si="106"/>
        <v>0</v>
      </c>
      <c r="P227" s="37">
        <f t="shared" si="106"/>
        <v>0</v>
      </c>
      <c r="Q227" s="37">
        <f t="shared" si="106"/>
        <v>0</v>
      </c>
      <c r="R227" s="37">
        <f t="shared" si="106"/>
        <v>0</v>
      </c>
      <c r="S227" s="38">
        <f t="shared" si="94"/>
        <v>0</v>
      </c>
      <c r="T227" s="39">
        <f>SUM($G227:H227)</f>
        <v>0</v>
      </c>
      <c r="U227" s="39">
        <f>SUM($G227:I227)</f>
        <v>0</v>
      </c>
      <c r="V227" s="39">
        <f>SUM($G227:J227)</f>
        <v>0</v>
      </c>
      <c r="W227" s="39">
        <f>SUM($G227:K227)</f>
        <v>0</v>
      </c>
      <c r="X227" s="39">
        <f>SUM($G227:L227)</f>
        <v>0</v>
      </c>
      <c r="Y227" s="39">
        <f>SUM($G227:M227)</f>
        <v>0</v>
      </c>
      <c r="Z227" s="39">
        <f>SUM($G227:N227)</f>
        <v>0</v>
      </c>
      <c r="AA227" s="39">
        <f>SUM($G227:O227)</f>
        <v>0</v>
      </c>
      <c r="AB227" s="39">
        <f>SUM($G227:P227)</f>
        <v>0</v>
      </c>
      <c r="AC227" s="39">
        <f>SUM($G227:Q227)</f>
        <v>0</v>
      </c>
      <c r="AD227" s="40">
        <f>SUM($G227:R227)</f>
        <v>0</v>
      </c>
      <c r="AE227" s="41">
        <f t="shared" si="95"/>
        <v>0</v>
      </c>
      <c r="AF227" s="41">
        <f t="shared" si="96"/>
        <v>0</v>
      </c>
      <c r="AG227" s="41">
        <f t="shared" si="97"/>
        <v>0</v>
      </c>
      <c r="AH227" s="41">
        <f t="shared" si="98"/>
        <v>0</v>
      </c>
      <c r="AI227" s="41">
        <f t="shared" si="107"/>
        <v>0</v>
      </c>
      <c r="AJ227" s="41">
        <f t="shared" si="108"/>
        <v>0</v>
      </c>
      <c r="AK227" s="41">
        <f t="shared" si="109"/>
        <v>0</v>
      </c>
      <c r="AL227" s="42">
        <f t="shared" si="99"/>
        <v>0</v>
      </c>
    </row>
    <row r="228" spans="1:38" ht="24" customHeight="1">
      <c r="A228" s="32"/>
      <c r="B228" s="445" t="s">
        <v>317</v>
      </c>
      <c r="C228" s="33" t="s">
        <v>318</v>
      </c>
      <c r="D228" s="34"/>
      <c r="E228" s="34"/>
      <c r="F228" s="34"/>
      <c r="G228" s="36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8">
        <f t="shared" si="94"/>
        <v>0</v>
      </c>
      <c r="T228" s="39">
        <f>SUM($G228:H228)</f>
        <v>0</v>
      </c>
      <c r="U228" s="39">
        <f>SUM($G228:I228)</f>
        <v>0</v>
      </c>
      <c r="V228" s="39">
        <f>SUM($G228:J228)</f>
        <v>0</v>
      </c>
      <c r="W228" s="39">
        <f>SUM($G228:K228)</f>
        <v>0</v>
      </c>
      <c r="X228" s="39">
        <f>SUM($G228:L228)</f>
        <v>0</v>
      </c>
      <c r="Y228" s="39">
        <f>SUM($G228:M228)</f>
        <v>0</v>
      </c>
      <c r="Z228" s="39">
        <f>SUM($G228:N228)</f>
        <v>0</v>
      </c>
      <c r="AA228" s="39">
        <f>SUM($G228:O228)</f>
        <v>0</v>
      </c>
      <c r="AB228" s="39">
        <f>SUM($G228:P228)</f>
        <v>0</v>
      </c>
      <c r="AC228" s="39">
        <f>SUM($G228:Q228)</f>
        <v>0</v>
      </c>
      <c r="AD228" s="40">
        <f>SUM($G228:R228)</f>
        <v>0</v>
      </c>
      <c r="AE228" s="41">
        <f t="shared" si="95"/>
        <v>0</v>
      </c>
      <c r="AF228" s="41">
        <f t="shared" si="96"/>
        <v>0</v>
      </c>
      <c r="AG228" s="41">
        <f t="shared" si="97"/>
        <v>0</v>
      </c>
      <c r="AH228" s="41">
        <f t="shared" si="98"/>
        <v>0</v>
      </c>
      <c r="AI228" s="41">
        <f t="shared" si="107"/>
        <v>0</v>
      </c>
      <c r="AJ228" s="41">
        <f t="shared" si="108"/>
        <v>0</v>
      </c>
      <c r="AK228" s="41">
        <f t="shared" si="109"/>
        <v>0</v>
      </c>
      <c r="AL228" s="42">
        <f t="shared" si="99"/>
        <v>0</v>
      </c>
    </row>
    <row r="229" spans="1:38" ht="24" customHeight="1">
      <c r="A229" s="32"/>
      <c r="B229" s="445" t="s">
        <v>319</v>
      </c>
      <c r="C229" s="33" t="s">
        <v>320</v>
      </c>
      <c r="D229" s="34"/>
      <c r="E229" s="34"/>
      <c r="F229" s="34"/>
      <c r="G229" s="36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8">
        <f t="shared" si="94"/>
        <v>0</v>
      </c>
      <c r="T229" s="39">
        <f>SUM($G229:H229)</f>
        <v>0</v>
      </c>
      <c r="U229" s="39">
        <f>SUM($G229:I229)</f>
        <v>0</v>
      </c>
      <c r="V229" s="39">
        <f>SUM($G229:J229)</f>
        <v>0</v>
      </c>
      <c r="W229" s="39">
        <f>SUM($G229:K229)</f>
        <v>0</v>
      </c>
      <c r="X229" s="39">
        <f>SUM($G229:L229)</f>
        <v>0</v>
      </c>
      <c r="Y229" s="39">
        <f>SUM($G229:M229)</f>
        <v>0</v>
      </c>
      <c r="Z229" s="39">
        <f>SUM($G229:N229)</f>
        <v>0</v>
      </c>
      <c r="AA229" s="39">
        <f>SUM($G229:O229)</f>
        <v>0</v>
      </c>
      <c r="AB229" s="39">
        <f>SUM($G229:P229)</f>
        <v>0</v>
      </c>
      <c r="AC229" s="39">
        <f>SUM($G229:Q229)</f>
        <v>0</v>
      </c>
      <c r="AD229" s="40">
        <f>SUM($G229:R229)</f>
        <v>0</v>
      </c>
      <c r="AE229" s="41">
        <f t="shared" si="95"/>
        <v>0</v>
      </c>
      <c r="AF229" s="41">
        <f t="shared" si="96"/>
        <v>0</v>
      </c>
      <c r="AG229" s="41">
        <f t="shared" si="97"/>
        <v>0</v>
      </c>
      <c r="AH229" s="41">
        <f t="shared" si="98"/>
        <v>0</v>
      </c>
      <c r="AI229" s="41">
        <f t="shared" si="107"/>
        <v>0</v>
      </c>
      <c r="AJ229" s="41">
        <f t="shared" si="108"/>
        <v>0</v>
      </c>
      <c r="AK229" s="41">
        <f t="shared" si="109"/>
        <v>0</v>
      </c>
      <c r="AL229" s="42">
        <f t="shared" si="99"/>
        <v>0</v>
      </c>
    </row>
    <row r="230" spans="1:38" ht="24" hidden="1" customHeight="1" outlineLevel="1">
      <c r="A230" s="32" t="s">
        <v>257</v>
      </c>
      <c r="B230" s="445" t="s">
        <v>321</v>
      </c>
      <c r="C230" s="33"/>
      <c r="D230" s="34"/>
      <c r="E230" s="34"/>
      <c r="F230" s="34"/>
      <c r="G230" s="36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8">
        <f t="shared" si="94"/>
        <v>0</v>
      </c>
      <c r="T230" s="39">
        <f>SUM($G230:H230)</f>
        <v>0</v>
      </c>
      <c r="U230" s="39">
        <f>SUM($G230:I230)</f>
        <v>0</v>
      </c>
      <c r="V230" s="39">
        <f>SUM($G230:J230)</f>
        <v>0</v>
      </c>
      <c r="W230" s="39">
        <f>SUM($G230:K230)</f>
        <v>0</v>
      </c>
      <c r="X230" s="39">
        <f>SUM($G230:L230)</f>
        <v>0</v>
      </c>
      <c r="Y230" s="39">
        <f>SUM($G230:M230)</f>
        <v>0</v>
      </c>
      <c r="Z230" s="39">
        <f>SUM($G230:N230)</f>
        <v>0</v>
      </c>
      <c r="AA230" s="39">
        <f>SUM($G230:O230)</f>
        <v>0</v>
      </c>
      <c r="AB230" s="39">
        <f>SUM($G230:P230)</f>
        <v>0</v>
      </c>
      <c r="AC230" s="39">
        <f>SUM($G230:Q230)</f>
        <v>0</v>
      </c>
      <c r="AD230" s="40">
        <f>SUM($G230:R230)</f>
        <v>0</v>
      </c>
      <c r="AE230" s="41">
        <f t="shared" si="95"/>
        <v>0</v>
      </c>
      <c r="AF230" s="41">
        <f t="shared" si="96"/>
        <v>0</v>
      </c>
      <c r="AG230" s="41">
        <f t="shared" si="97"/>
        <v>0</v>
      </c>
      <c r="AH230" s="41">
        <f t="shared" si="98"/>
        <v>0</v>
      </c>
      <c r="AI230" s="41">
        <f t="shared" si="107"/>
        <v>0</v>
      </c>
      <c r="AJ230" s="41">
        <f t="shared" si="108"/>
        <v>0</v>
      </c>
      <c r="AK230" s="41">
        <f t="shared" si="109"/>
        <v>0</v>
      </c>
      <c r="AL230" s="42">
        <f t="shared" si="99"/>
        <v>0</v>
      </c>
    </row>
    <row r="231" spans="1:38" ht="24" hidden="1" customHeight="1" outlineLevel="1">
      <c r="A231" s="32" t="s">
        <v>257</v>
      </c>
      <c r="B231" s="445" t="s">
        <v>322</v>
      </c>
      <c r="C231" s="33"/>
      <c r="D231" s="34"/>
      <c r="E231" s="34"/>
      <c r="F231" s="34"/>
      <c r="G231" s="36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8">
        <f t="shared" si="94"/>
        <v>0</v>
      </c>
      <c r="T231" s="39">
        <f>SUM($G231:H231)</f>
        <v>0</v>
      </c>
      <c r="U231" s="39">
        <f>SUM($G231:I231)</f>
        <v>0</v>
      </c>
      <c r="V231" s="39">
        <f>SUM($G231:J231)</f>
        <v>0</v>
      </c>
      <c r="W231" s="39">
        <f>SUM($G231:K231)</f>
        <v>0</v>
      </c>
      <c r="X231" s="39">
        <f>SUM($G231:L231)</f>
        <v>0</v>
      </c>
      <c r="Y231" s="39">
        <f>SUM($G231:M231)</f>
        <v>0</v>
      </c>
      <c r="Z231" s="39">
        <f>SUM($G231:N231)</f>
        <v>0</v>
      </c>
      <c r="AA231" s="39">
        <f>SUM($G231:O231)</f>
        <v>0</v>
      </c>
      <c r="AB231" s="39">
        <f>SUM($G231:P231)</f>
        <v>0</v>
      </c>
      <c r="AC231" s="39">
        <f>SUM($G231:Q231)</f>
        <v>0</v>
      </c>
      <c r="AD231" s="40">
        <f>SUM($G231:R231)</f>
        <v>0</v>
      </c>
      <c r="AE231" s="41">
        <f t="shared" si="95"/>
        <v>0</v>
      </c>
      <c r="AF231" s="41">
        <f t="shared" si="96"/>
        <v>0</v>
      </c>
      <c r="AG231" s="41">
        <f t="shared" si="97"/>
        <v>0</v>
      </c>
      <c r="AH231" s="41">
        <f t="shared" si="98"/>
        <v>0</v>
      </c>
      <c r="AI231" s="41">
        <f t="shared" si="107"/>
        <v>0</v>
      </c>
      <c r="AJ231" s="41">
        <f t="shared" si="108"/>
        <v>0</v>
      </c>
      <c r="AK231" s="41">
        <f t="shared" si="109"/>
        <v>0</v>
      </c>
      <c r="AL231" s="42">
        <f t="shared" si="99"/>
        <v>0</v>
      </c>
    </row>
    <row r="232" spans="1:38" ht="24" hidden="1" customHeight="1" outlineLevel="1">
      <c r="A232" s="32" t="s">
        <v>257</v>
      </c>
      <c r="B232" s="445" t="s">
        <v>323</v>
      </c>
      <c r="C232" s="33"/>
      <c r="D232" s="34"/>
      <c r="E232" s="34"/>
      <c r="F232" s="34"/>
      <c r="G232" s="36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8">
        <f t="shared" si="94"/>
        <v>0</v>
      </c>
      <c r="T232" s="39">
        <f>SUM($G232:H232)</f>
        <v>0</v>
      </c>
      <c r="U232" s="39">
        <f>SUM($G232:I232)</f>
        <v>0</v>
      </c>
      <c r="V232" s="39">
        <f>SUM($G232:J232)</f>
        <v>0</v>
      </c>
      <c r="W232" s="39">
        <f>SUM($G232:K232)</f>
        <v>0</v>
      </c>
      <c r="X232" s="39">
        <f>SUM($G232:L232)</f>
        <v>0</v>
      </c>
      <c r="Y232" s="39">
        <f>SUM($G232:M232)</f>
        <v>0</v>
      </c>
      <c r="Z232" s="39">
        <f>SUM($G232:N232)</f>
        <v>0</v>
      </c>
      <c r="AA232" s="39">
        <f>SUM($G232:O232)</f>
        <v>0</v>
      </c>
      <c r="AB232" s="39">
        <f>SUM($G232:P232)</f>
        <v>0</v>
      </c>
      <c r="AC232" s="39">
        <f>SUM($G232:Q232)</f>
        <v>0</v>
      </c>
      <c r="AD232" s="40">
        <f>SUM($G232:R232)</f>
        <v>0</v>
      </c>
      <c r="AE232" s="41">
        <f t="shared" si="95"/>
        <v>0</v>
      </c>
      <c r="AF232" s="41">
        <f t="shared" si="96"/>
        <v>0</v>
      </c>
      <c r="AG232" s="41">
        <f t="shared" si="97"/>
        <v>0</v>
      </c>
      <c r="AH232" s="41">
        <f t="shared" si="98"/>
        <v>0</v>
      </c>
      <c r="AI232" s="41">
        <f t="shared" si="107"/>
        <v>0</v>
      </c>
      <c r="AJ232" s="41">
        <f t="shared" si="108"/>
        <v>0</v>
      </c>
      <c r="AK232" s="41">
        <f t="shared" si="109"/>
        <v>0</v>
      </c>
      <c r="AL232" s="42">
        <f t="shared" si="99"/>
        <v>0</v>
      </c>
    </row>
    <row r="233" spans="1:38" ht="24" hidden="1" customHeight="1" outlineLevel="1">
      <c r="A233" s="32" t="s">
        <v>257</v>
      </c>
      <c r="B233" s="445" t="s">
        <v>324</v>
      </c>
      <c r="C233" s="33"/>
      <c r="D233" s="34"/>
      <c r="E233" s="34"/>
      <c r="F233" s="34"/>
      <c r="G233" s="36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8">
        <f t="shared" si="94"/>
        <v>0</v>
      </c>
      <c r="T233" s="39">
        <f>SUM($G233:H233)</f>
        <v>0</v>
      </c>
      <c r="U233" s="39">
        <f>SUM($G233:I233)</f>
        <v>0</v>
      </c>
      <c r="V233" s="39">
        <f>SUM($G233:J233)</f>
        <v>0</v>
      </c>
      <c r="W233" s="39">
        <f>SUM($G233:K233)</f>
        <v>0</v>
      </c>
      <c r="X233" s="39">
        <f>SUM($G233:L233)</f>
        <v>0</v>
      </c>
      <c r="Y233" s="39">
        <f>SUM($G233:M233)</f>
        <v>0</v>
      </c>
      <c r="Z233" s="39">
        <f>SUM($G233:N233)</f>
        <v>0</v>
      </c>
      <c r="AA233" s="39">
        <f>SUM($G233:O233)</f>
        <v>0</v>
      </c>
      <c r="AB233" s="39">
        <f>SUM($G233:P233)</f>
        <v>0</v>
      </c>
      <c r="AC233" s="39">
        <f>SUM($G233:Q233)</f>
        <v>0</v>
      </c>
      <c r="AD233" s="40">
        <f>SUM($G233:R233)</f>
        <v>0</v>
      </c>
      <c r="AE233" s="41">
        <f t="shared" si="95"/>
        <v>0</v>
      </c>
      <c r="AF233" s="41">
        <f t="shared" si="96"/>
        <v>0</v>
      </c>
      <c r="AG233" s="41">
        <f t="shared" si="97"/>
        <v>0</v>
      </c>
      <c r="AH233" s="41">
        <f t="shared" si="98"/>
        <v>0</v>
      </c>
      <c r="AI233" s="41">
        <f t="shared" si="107"/>
        <v>0</v>
      </c>
      <c r="AJ233" s="41">
        <f t="shared" si="108"/>
        <v>0</v>
      </c>
      <c r="AK233" s="41">
        <f t="shared" si="109"/>
        <v>0</v>
      </c>
      <c r="AL233" s="42">
        <f t="shared" si="99"/>
        <v>0</v>
      </c>
    </row>
    <row r="234" spans="1:38" ht="24" hidden="1" customHeight="1" outlineLevel="1">
      <c r="A234" s="32" t="s">
        <v>257</v>
      </c>
      <c r="B234" s="445" t="s">
        <v>325</v>
      </c>
      <c r="C234" s="33"/>
      <c r="D234" s="34"/>
      <c r="E234" s="34"/>
      <c r="F234" s="34"/>
      <c r="G234" s="36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8">
        <f t="shared" si="94"/>
        <v>0</v>
      </c>
      <c r="T234" s="39">
        <f>SUM($G234:H234)</f>
        <v>0</v>
      </c>
      <c r="U234" s="39">
        <f>SUM($G234:I234)</f>
        <v>0</v>
      </c>
      <c r="V234" s="39">
        <f>SUM($G234:J234)</f>
        <v>0</v>
      </c>
      <c r="W234" s="39">
        <f>SUM($G234:K234)</f>
        <v>0</v>
      </c>
      <c r="X234" s="39">
        <f>SUM($G234:L234)</f>
        <v>0</v>
      </c>
      <c r="Y234" s="39">
        <f>SUM($G234:M234)</f>
        <v>0</v>
      </c>
      <c r="Z234" s="39">
        <f>SUM($G234:N234)</f>
        <v>0</v>
      </c>
      <c r="AA234" s="39">
        <f>SUM($G234:O234)</f>
        <v>0</v>
      </c>
      <c r="AB234" s="39">
        <f>SUM($G234:P234)</f>
        <v>0</v>
      </c>
      <c r="AC234" s="39">
        <f>SUM($G234:Q234)</f>
        <v>0</v>
      </c>
      <c r="AD234" s="40">
        <f>SUM($G234:R234)</f>
        <v>0</v>
      </c>
      <c r="AE234" s="41">
        <f t="shared" si="95"/>
        <v>0</v>
      </c>
      <c r="AF234" s="41">
        <f t="shared" si="96"/>
        <v>0</v>
      </c>
      <c r="AG234" s="41">
        <f t="shared" si="97"/>
        <v>0</v>
      </c>
      <c r="AH234" s="41">
        <f t="shared" si="98"/>
        <v>0</v>
      </c>
      <c r="AI234" s="41">
        <f t="shared" si="107"/>
        <v>0</v>
      </c>
      <c r="AJ234" s="41">
        <f t="shared" si="108"/>
        <v>0</v>
      </c>
      <c r="AK234" s="41">
        <f t="shared" si="109"/>
        <v>0</v>
      </c>
      <c r="AL234" s="42">
        <f t="shared" si="99"/>
        <v>0</v>
      </c>
    </row>
    <row r="235" spans="1:38" ht="24" hidden="1" customHeight="1" outlineLevel="1">
      <c r="A235" s="32" t="s">
        <v>257</v>
      </c>
      <c r="B235" s="445" t="s">
        <v>326</v>
      </c>
      <c r="C235" s="33"/>
      <c r="D235" s="34"/>
      <c r="E235" s="34"/>
      <c r="F235" s="34"/>
      <c r="G235" s="36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8">
        <f t="shared" si="94"/>
        <v>0</v>
      </c>
      <c r="T235" s="39">
        <f>SUM($G235:H235)</f>
        <v>0</v>
      </c>
      <c r="U235" s="39">
        <f>SUM($G235:I235)</f>
        <v>0</v>
      </c>
      <c r="V235" s="39">
        <f>SUM($G235:J235)</f>
        <v>0</v>
      </c>
      <c r="W235" s="39">
        <f>SUM($G235:K235)</f>
        <v>0</v>
      </c>
      <c r="X235" s="39">
        <f>SUM($G235:L235)</f>
        <v>0</v>
      </c>
      <c r="Y235" s="39">
        <f>SUM($G235:M235)</f>
        <v>0</v>
      </c>
      <c r="Z235" s="39">
        <f>SUM($G235:N235)</f>
        <v>0</v>
      </c>
      <c r="AA235" s="39">
        <f>SUM($G235:O235)</f>
        <v>0</v>
      </c>
      <c r="AB235" s="39">
        <f>SUM($G235:P235)</f>
        <v>0</v>
      </c>
      <c r="AC235" s="39">
        <f>SUM($G235:Q235)</f>
        <v>0</v>
      </c>
      <c r="AD235" s="40">
        <f>SUM($G235:R235)</f>
        <v>0</v>
      </c>
      <c r="AE235" s="41">
        <f t="shared" si="95"/>
        <v>0</v>
      </c>
      <c r="AF235" s="41">
        <f t="shared" si="96"/>
        <v>0</v>
      </c>
      <c r="AG235" s="41">
        <f t="shared" si="97"/>
        <v>0</v>
      </c>
      <c r="AH235" s="41">
        <f t="shared" si="98"/>
        <v>0</v>
      </c>
      <c r="AI235" s="41">
        <f t="shared" si="107"/>
        <v>0</v>
      </c>
      <c r="AJ235" s="41">
        <f t="shared" si="108"/>
        <v>0</v>
      </c>
      <c r="AK235" s="41">
        <f t="shared" si="109"/>
        <v>0</v>
      </c>
      <c r="AL235" s="42">
        <f t="shared" si="99"/>
        <v>0</v>
      </c>
    </row>
    <row r="236" spans="1:38" ht="24" hidden="1" customHeight="1" outlineLevel="1">
      <c r="A236" s="32" t="s">
        <v>257</v>
      </c>
      <c r="B236" s="445" t="s">
        <v>327</v>
      </c>
      <c r="C236" s="33"/>
      <c r="D236" s="34"/>
      <c r="E236" s="34"/>
      <c r="F236" s="34"/>
      <c r="G236" s="36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8">
        <f t="shared" si="94"/>
        <v>0</v>
      </c>
      <c r="T236" s="39">
        <f>SUM($G236:H236)</f>
        <v>0</v>
      </c>
      <c r="U236" s="39">
        <f>SUM($G236:I236)</f>
        <v>0</v>
      </c>
      <c r="V236" s="39">
        <f>SUM($G236:J236)</f>
        <v>0</v>
      </c>
      <c r="W236" s="39">
        <f>SUM($G236:K236)</f>
        <v>0</v>
      </c>
      <c r="X236" s="39">
        <f>SUM($G236:L236)</f>
        <v>0</v>
      </c>
      <c r="Y236" s="39">
        <f>SUM($G236:M236)</f>
        <v>0</v>
      </c>
      <c r="Z236" s="39">
        <f>SUM($G236:N236)</f>
        <v>0</v>
      </c>
      <c r="AA236" s="39">
        <f>SUM($G236:O236)</f>
        <v>0</v>
      </c>
      <c r="AB236" s="39">
        <f>SUM($G236:P236)</f>
        <v>0</v>
      </c>
      <c r="AC236" s="39">
        <f>SUM($G236:Q236)</f>
        <v>0</v>
      </c>
      <c r="AD236" s="40">
        <f>SUM($G236:R236)</f>
        <v>0</v>
      </c>
      <c r="AE236" s="41">
        <f t="shared" si="95"/>
        <v>0</v>
      </c>
      <c r="AF236" s="41">
        <f t="shared" si="96"/>
        <v>0</v>
      </c>
      <c r="AG236" s="41">
        <f t="shared" si="97"/>
        <v>0</v>
      </c>
      <c r="AH236" s="41">
        <f t="shared" si="98"/>
        <v>0</v>
      </c>
      <c r="AI236" s="41">
        <f t="shared" si="107"/>
        <v>0</v>
      </c>
      <c r="AJ236" s="41">
        <f t="shared" si="108"/>
        <v>0</v>
      </c>
      <c r="AK236" s="41">
        <f t="shared" si="109"/>
        <v>0</v>
      </c>
      <c r="AL236" s="42">
        <f t="shared" si="99"/>
        <v>0</v>
      </c>
    </row>
    <row r="237" spans="1:38" ht="24" hidden="1" customHeight="1" outlineLevel="1">
      <c r="A237" s="32" t="s">
        <v>257</v>
      </c>
      <c r="B237" s="445" t="s">
        <v>328</v>
      </c>
      <c r="C237" s="33"/>
      <c r="D237" s="34"/>
      <c r="E237" s="34"/>
      <c r="F237" s="34"/>
      <c r="G237" s="36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8">
        <f t="shared" si="94"/>
        <v>0</v>
      </c>
      <c r="T237" s="39">
        <f>SUM($G237:H237)</f>
        <v>0</v>
      </c>
      <c r="U237" s="39">
        <f>SUM($G237:I237)</f>
        <v>0</v>
      </c>
      <c r="V237" s="39">
        <f>SUM($G237:J237)</f>
        <v>0</v>
      </c>
      <c r="W237" s="39">
        <f>SUM($G237:K237)</f>
        <v>0</v>
      </c>
      <c r="X237" s="39">
        <f>SUM($G237:L237)</f>
        <v>0</v>
      </c>
      <c r="Y237" s="39">
        <f>SUM($G237:M237)</f>
        <v>0</v>
      </c>
      <c r="Z237" s="39">
        <f>SUM($G237:N237)</f>
        <v>0</v>
      </c>
      <c r="AA237" s="39">
        <f>SUM($G237:O237)</f>
        <v>0</v>
      </c>
      <c r="AB237" s="39">
        <f>SUM($G237:P237)</f>
        <v>0</v>
      </c>
      <c r="AC237" s="39">
        <f>SUM($G237:Q237)</f>
        <v>0</v>
      </c>
      <c r="AD237" s="40">
        <f>SUM($G237:R237)</f>
        <v>0</v>
      </c>
      <c r="AE237" s="41">
        <f t="shared" si="95"/>
        <v>0</v>
      </c>
      <c r="AF237" s="41">
        <f t="shared" si="96"/>
        <v>0</v>
      </c>
      <c r="AG237" s="41">
        <f t="shared" si="97"/>
        <v>0</v>
      </c>
      <c r="AH237" s="41">
        <f t="shared" si="98"/>
        <v>0</v>
      </c>
      <c r="AI237" s="41">
        <f t="shared" si="107"/>
        <v>0</v>
      </c>
      <c r="AJ237" s="41">
        <f t="shared" si="108"/>
        <v>0</v>
      </c>
      <c r="AK237" s="41">
        <f t="shared" si="109"/>
        <v>0</v>
      </c>
      <c r="AL237" s="42">
        <f t="shared" si="99"/>
        <v>0</v>
      </c>
    </row>
    <row r="238" spans="1:38" ht="24" hidden="1" customHeight="1" outlineLevel="1">
      <c r="A238" s="32" t="s">
        <v>257</v>
      </c>
      <c r="B238" s="445" t="s">
        <v>329</v>
      </c>
      <c r="C238" s="33"/>
      <c r="D238" s="34"/>
      <c r="E238" s="34"/>
      <c r="F238" s="34"/>
      <c r="G238" s="36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8">
        <f t="shared" si="94"/>
        <v>0</v>
      </c>
      <c r="T238" s="39">
        <f>SUM($G238:H238)</f>
        <v>0</v>
      </c>
      <c r="U238" s="39">
        <f>SUM($G238:I238)</f>
        <v>0</v>
      </c>
      <c r="V238" s="39">
        <f>SUM($G238:J238)</f>
        <v>0</v>
      </c>
      <c r="W238" s="39">
        <f>SUM($G238:K238)</f>
        <v>0</v>
      </c>
      <c r="X238" s="39">
        <f>SUM($G238:L238)</f>
        <v>0</v>
      </c>
      <c r="Y238" s="39">
        <f>SUM($G238:M238)</f>
        <v>0</v>
      </c>
      <c r="Z238" s="39">
        <f>SUM($G238:N238)</f>
        <v>0</v>
      </c>
      <c r="AA238" s="39">
        <f>SUM($G238:O238)</f>
        <v>0</v>
      </c>
      <c r="AB238" s="39">
        <f>SUM($G238:P238)</f>
        <v>0</v>
      </c>
      <c r="AC238" s="39">
        <f>SUM($G238:Q238)</f>
        <v>0</v>
      </c>
      <c r="AD238" s="40">
        <f>SUM($G238:R238)</f>
        <v>0</v>
      </c>
      <c r="AE238" s="41">
        <f t="shared" si="95"/>
        <v>0</v>
      </c>
      <c r="AF238" s="41">
        <f t="shared" si="96"/>
        <v>0</v>
      </c>
      <c r="AG238" s="41">
        <f t="shared" si="97"/>
        <v>0</v>
      </c>
      <c r="AH238" s="41">
        <f t="shared" si="98"/>
        <v>0</v>
      </c>
      <c r="AI238" s="41">
        <f t="shared" si="107"/>
        <v>0</v>
      </c>
      <c r="AJ238" s="41">
        <f t="shared" si="108"/>
        <v>0</v>
      </c>
      <c r="AK238" s="41">
        <f t="shared" si="109"/>
        <v>0</v>
      </c>
      <c r="AL238" s="42">
        <f t="shared" si="99"/>
        <v>0</v>
      </c>
    </row>
    <row r="239" spans="1:38" ht="24" hidden="1" customHeight="1" outlineLevel="1">
      <c r="A239" s="32" t="s">
        <v>257</v>
      </c>
      <c r="B239" s="445" t="s">
        <v>330</v>
      </c>
      <c r="C239" s="33"/>
      <c r="D239" s="34"/>
      <c r="E239" s="34"/>
      <c r="F239" s="34"/>
      <c r="G239" s="36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8">
        <f t="shared" si="94"/>
        <v>0</v>
      </c>
      <c r="T239" s="39">
        <f>SUM($G239:H239)</f>
        <v>0</v>
      </c>
      <c r="U239" s="39">
        <f>SUM($G239:I239)</f>
        <v>0</v>
      </c>
      <c r="V239" s="39">
        <f>SUM($G239:J239)</f>
        <v>0</v>
      </c>
      <c r="W239" s="39">
        <f>SUM($G239:K239)</f>
        <v>0</v>
      </c>
      <c r="X239" s="39">
        <f>SUM($G239:L239)</f>
        <v>0</v>
      </c>
      <c r="Y239" s="39">
        <f>SUM($G239:M239)</f>
        <v>0</v>
      </c>
      <c r="Z239" s="39">
        <f>SUM($G239:N239)</f>
        <v>0</v>
      </c>
      <c r="AA239" s="39">
        <f>SUM($G239:O239)</f>
        <v>0</v>
      </c>
      <c r="AB239" s="39">
        <f>SUM($G239:P239)</f>
        <v>0</v>
      </c>
      <c r="AC239" s="39">
        <f>SUM($G239:Q239)</f>
        <v>0</v>
      </c>
      <c r="AD239" s="40">
        <f>SUM($G239:R239)</f>
        <v>0</v>
      </c>
      <c r="AE239" s="41">
        <f t="shared" si="95"/>
        <v>0</v>
      </c>
      <c r="AF239" s="41">
        <f t="shared" si="96"/>
        <v>0</v>
      </c>
      <c r="AG239" s="41">
        <f t="shared" si="97"/>
        <v>0</v>
      </c>
      <c r="AH239" s="41">
        <f t="shared" si="98"/>
        <v>0</v>
      </c>
      <c r="AI239" s="41">
        <f t="shared" si="107"/>
        <v>0</v>
      </c>
      <c r="AJ239" s="41">
        <f t="shared" si="108"/>
        <v>0</v>
      </c>
      <c r="AK239" s="41">
        <f t="shared" si="109"/>
        <v>0</v>
      </c>
      <c r="AL239" s="42">
        <f t="shared" si="99"/>
        <v>0</v>
      </c>
    </row>
    <row r="240" spans="1:38" ht="24" hidden="1" customHeight="1" outlineLevel="1">
      <c r="A240" s="32" t="s">
        <v>257</v>
      </c>
      <c r="B240" s="445" t="s">
        <v>331</v>
      </c>
      <c r="C240" s="33"/>
      <c r="D240" s="34"/>
      <c r="E240" s="34"/>
      <c r="F240" s="34"/>
      <c r="G240" s="36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8">
        <f t="shared" si="94"/>
        <v>0</v>
      </c>
      <c r="T240" s="39">
        <f>SUM($G240:H240)</f>
        <v>0</v>
      </c>
      <c r="U240" s="39">
        <f>SUM($G240:I240)</f>
        <v>0</v>
      </c>
      <c r="V240" s="39">
        <f>SUM($G240:J240)</f>
        <v>0</v>
      </c>
      <c r="W240" s="39">
        <f>SUM($G240:K240)</f>
        <v>0</v>
      </c>
      <c r="X240" s="39">
        <f>SUM($G240:L240)</f>
        <v>0</v>
      </c>
      <c r="Y240" s="39">
        <f>SUM($G240:M240)</f>
        <v>0</v>
      </c>
      <c r="Z240" s="39">
        <f>SUM($G240:N240)</f>
        <v>0</v>
      </c>
      <c r="AA240" s="39">
        <f>SUM($G240:O240)</f>
        <v>0</v>
      </c>
      <c r="AB240" s="39">
        <f>SUM($G240:P240)</f>
        <v>0</v>
      </c>
      <c r="AC240" s="39">
        <f>SUM($G240:Q240)</f>
        <v>0</v>
      </c>
      <c r="AD240" s="40">
        <f>SUM($G240:R240)</f>
        <v>0</v>
      </c>
      <c r="AE240" s="41">
        <f t="shared" si="95"/>
        <v>0</v>
      </c>
      <c r="AF240" s="41">
        <f t="shared" si="96"/>
        <v>0</v>
      </c>
      <c r="AG240" s="41">
        <f t="shared" si="97"/>
        <v>0</v>
      </c>
      <c r="AH240" s="41">
        <f t="shared" si="98"/>
        <v>0</v>
      </c>
      <c r="AI240" s="41">
        <f t="shared" si="107"/>
        <v>0</v>
      </c>
      <c r="AJ240" s="41">
        <f t="shared" si="108"/>
        <v>0</v>
      </c>
      <c r="AK240" s="41">
        <f t="shared" si="109"/>
        <v>0</v>
      </c>
      <c r="AL240" s="42">
        <f t="shared" si="99"/>
        <v>0</v>
      </c>
    </row>
    <row r="241" spans="1:38" ht="24" hidden="1" customHeight="1" outlineLevel="1">
      <c r="A241" s="32" t="s">
        <v>257</v>
      </c>
      <c r="B241" s="445" t="s">
        <v>332</v>
      </c>
      <c r="C241" s="33"/>
      <c r="D241" s="34"/>
      <c r="E241" s="34"/>
      <c r="F241" s="34"/>
      <c r="G241" s="36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8">
        <f t="shared" si="94"/>
        <v>0</v>
      </c>
      <c r="T241" s="39">
        <f>SUM($G241:H241)</f>
        <v>0</v>
      </c>
      <c r="U241" s="39">
        <f>SUM($G241:I241)</f>
        <v>0</v>
      </c>
      <c r="V241" s="39">
        <f>SUM($G241:J241)</f>
        <v>0</v>
      </c>
      <c r="W241" s="39">
        <f>SUM($G241:K241)</f>
        <v>0</v>
      </c>
      <c r="X241" s="39">
        <f>SUM($G241:L241)</f>
        <v>0</v>
      </c>
      <c r="Y241" s="39">
        <f>SUM($G241:M241)</f>
        <v>0</v>
      </c>
      <c r="Z241" s="39">
        <f>SUM($G241:N241)</f>
        <v>0</v>
      </c>
      <c r="AA241" s="39">
        <f>SUM($G241:O241)</f>
        <v>0</v>
      </c>
      <c r="AB241" s="39">
        <f>SUM($G241:P241)</f>
        <v>0</v>
      </c>
      <c r="AC241" s="39">
        <f>SUM($G241:Q241)</f>
        <v>0</v>
      </c>
      <c r="AD241" s="40">
        <f>SUM($G241:R241)</f>
        <v>0</v>
      </c>
      <c r="AE241" s="41">
        <f t="shared" si="95"/>
        <v>0</v>
      </c>
      <c r="AF241" s="41">
        <f t="shared" si="96"/>
        <v>0</v>
      </c>
      <c r="AG241" s="41">
        <f t="shared" si="97"/>
        <v>0</v>
      </c>
      <c r="AH241" s="41">
        <f t="shared" si="98"/>
        <v>0</v>
      </c>
      <c r="AI241" s="41">
        <f t="shared" si="107"/>
        <v>0</v>
      </c>
      <c r="AJ241" s="41">
        <f t="shared" si="108"/>
        <v>0</v>
      </c>
      <c r="AK241" s="41">
        <f t="shared" si="109"/>
        <v>0</v>
      </c>
      <c r="AL241" s="42">
        <f t="shared" si="99"/>
        <v>0</v>
      </c>
    </row>
    <row r="242" spans="1:38" ht="24" hidden="1" customHeight="1" outlineLevel="1">
      <c r="A242" s="32" t="s">
        <v>257</v>
      </c>
      <c r="B242" s="445" t="s">
        <v>333</v>
      </c>
      <c r="C242" s="33"/>
      <c r="D242" s="34"/>
      <c r="E242" s="34"/>
      <c r="F242" s="34"/>
      <c r="G242" s="36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8">
        <f t="shared" si="94"/>
        <v>0</v>
      </c>
      <c r="T242" s="39">
        <f>SUM($G242:H242)</f>
        <v>0</v>
      </c>
      <c r="U242" s="39">
        <f>SUM($G242:I242)</f>
        <v>0</v>
      </c>
      <c r="V242" s="39">
        <f>SUM($G242:J242)</f>
        <v>0</v>
      </c>
      <c r="W242" s="39">
        <f>SUM($G242:K242)</f>
        <v>0</v>
      </c>
      <c r="X242" s="39">
        <f>SUM($G242:L242)</f>
        <v>0</v>
      </c>
      <c r="Y242" s="39">
        <f>SUM($G242:M242)</f>
        <v>0</v>
      </c>
      <c r="Z242" s="39">
        <f>SUM($G242:N242)</f>
        <v>0</v>
      </c>
      <c r="AA242" s="39">
        <f>SUM($G242:O242)</f>
        <v>0</v>
      </c>
      <c r="AB242" s="39">
        <f>SUM($G242:P242)</f>
        <v>0</v>
      </c>
      <c r="AC242" s="39">
        <f>SUM($G242:Q242)</f>
        <v>0</v>
      </c>
      <c r="AD242" s="40">
        <f>SUM($G242:R242)</f>
        <v>0</v>
      </c>
      <c r="AE242" s="41">
        <f t="shared" si="95"/>
        <v>0</v>
      </c>
      <c r="AF242" s="41">
        <f t="shared" si="96"/>
        <v>0</v>
      </c>
      <c r="AG242" s="41">
        <f t="shared" si="97"/>
        <v>0</v>
      </c>
      <c r="AH242" s="41">
        <f t="shared" si="98"/>
        <v>0</v>
      </c>
      <c r="AI242" s="41">
        <f t="shared" si="107"/>
        <v>0</v>
      </c>
      <c r="AJ242" s="41">
        <f t="shared" si="108"/>
        <v>0</v>
      </c>
      <c r="AK242" s="41">
        <f t="shared" si="109"/>
        <v>0</v>
      </c>
      <c r="AL242" s="42">
        <f t="shared" si="99"/>
        <v>0</v>
      </c>
    </row>
    <row r="243" spans="1:38" ht="24" hidden="1" customHeight="1" outlineLevel="1">
      <c r="A243" s="32" t="s">
        <v>257</v>
      </c>
      <c r="B243" s="445" t="s">
        <v>334</v>
      </c>
      <c r="C243" s="33"/>
      <c r="D243" s="34"/>
      <c r="E243" s="34"/>
      <c r="F243" s="34"/>
      <c r="G243" s="36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8">
        <f t="shared" si="94"/>
        <v>0</v>
      </c>
      <c r="T243" s="39">
        <f>SUM($G243:H243)</f>
        <v>0</v>
      </c>
      <c r="U243" s="39">
        <f>SUM($G243:I243)</f>
        <v>0</v>
      </c>
      <c r="V243" s="39">
        <f>SUM($G243:J243)</f>
        <v>0</v>
      </c>
      <c r="W243" s="39">
        <f>SUM($G243:K243)</f>
        <v>0</v>
      </c>
      <c r="X243" s="39">
        <f>SUM($G243:L243)</f>
        <v>0</v>
      </c>
      <c r="Y243" s="39">
        <f>SUM($G243:M243)</f>
        <v>0</v>
      </c>
      <c r="Z243" s="39">
        <f>SUM($G243:N243)</f>
        <v>0</v>
      </c>
      <c r="AA243" s="39">
        <f>SUM($G243:O243)</f>
        <v>0</v>
      </c>
      <c r="AB243" s="39">
        <f>SUM($G243:P243)</f>
        <v>0</v>
      </c>
      <c r="AC243" s="39">
        <f>SUM($G243:Q243)</f>
        <v>0</v>
      </c>
      <c r="AD243" s="40">
        <f>SUM($G243:R243)</f>
        <v>0</v>
      </c>
      <c r="AE243" s="41">
        <f t="shared" si="95"/>
        <v>0</v>
      </c>
      <c r="AF243" s="41">
        <f t="shared" si="96"/>
        <v>0</v>
      </c>
      <c r="AG243" s="41">
        <f t="shared" si="97"/>
        <v>0</v>
      </c>
      <c r="AH243" s="41">
        <f t="shared" si="98"/>
        <v>0</v>
      </c>
      <c r="AI243" s="41">
        <f t="shared" si="107"/>
        <v>0</v>
      </c>
      <c r="AJ243" s="41">
        <f t="shared" si="108"/>
        <v>0</v>
      </c>
      <c r="AK243" s="41">
        <f t="shared" si="109"/>
        <v>0</v>
      </c>
      <c r="AL243" s="42">
        <f t="shared" si="99"/>
        <v>0</v>
      </c>
    </row>
    <row r="244" spans="1:38" ht="24" hidden="1" customHeight="1" outlineLevel="1">
      <c r="A244" s="32" t="s">
        <v>257</v>
      </c>
      <c r="B244" s="445" t="s">
        <v>335</v>
      </c>
      <c r="C244" s="33"/>
      <c r="D244" s="34"/>
      <c r="E244" s="34"/>
      <c r="F244" s="34"/>
      <c r="G244" s="36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8">
        <f t="shared" si="94"/>
        <v>0</v>
      </c>
      <c r="T244" s="39">
        <f>SUM($G244:H244)</f>
        <v>0</v>
      </c>
      <c r="U244" s="39">
        <f>SUM($G244:I244)</f>
        <v>0</v>
      </c>
      <c r="V244" s="39">
        <f>SUM($G244:J244)</f>
        <v>0</v>
      </c>
      <c r="W244" s="39">
        <f>SUM($G244:K244)</f>
        <v>0</v>
      </c>
      <c r="X244" s="39">
        <f>SUM($G244:L244)</f>
        <v>0</v>
      </c>
      <c r="Y244" s="39">
        <f>SUM($G244:M244)</f>
        <v>0</v>
      </c>
      <c r="Z244" s="39">
        <f>SUM($G244:N244)</f>
        <v>0</v>
      </c>
      <c r="AA244" s="39">
        <f>SUM($G244:O244)</f>
        <v>0</v>
      </c>
      <c r="AB244" s="39">
        <f>SUM($G244:P244)</f>
        <v>0</v>
      </c>
      <c r="AC244" s="39">
        <f>SUM($G244:Q244)</f>
        <v>0</v>
      </c>
      <c r="AD244" s="40">
        <f>SUM($G244:R244)</f>
        <v>0</v>
      </c>
      <c r="AE244" s="41">
        <f t="shared" si="95"/>
        <v>0</v>
      </c>
      <c r="AF244" s="41">
        <f t="shared" si="96"/>
        <v>0</v>
      </c>
      <c r="AG244" s="41">
        <f t="shared" si="97"/>
        <v>0</v>
      </c>
      <c r="AH244" s="41">
        <f t="shared" si="98"/>
        <v>0</v>
      </c>
      <c r="AI244" s="41">
        <f t="shared" si="107"/>
        <v>0</v>
      </c>
      <c r="AJ244" s="41">
        <f t="shared" si="108"/>
        <v>0</v>
      </c>
      <c r="AK244" s="41">
        <f t="shared" si="109"/>
        <v>0</v>
      </c>
      <c r="AL244" s="42">
        <f t="shared" si="99"/>
        <v>0</v>
      </c>
    </row>
    <row r="245" spans="1:38" ht="24" hidden="1" customHeight="1" outlineLevel="1">
      <c r="A245" s="32" t="s">
        <v>257</v>
      </c>
      <c r="B245" s="445" t="s">
        <v>336</v>
      </c>
      <c r="C245" s="33"/>
      <c r="D245" s="34"/>
      <c r="E245" s="34"/>
      <c r="F245" s="34"/>
      <c r="G245" s="36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8">
        <f t="shared" si="94"/>
        <v>0</v>
      </c>
      <c r="T245" s="39">
        <f>SUM($G245:H245)</f>
        <v>0</v>
      </c>
      <c r="U245" s="39">
        <f>SUM($G245:I245)</f>
        <v>0</v>
      </c>
      <c r="V245" s="39">
        <f>SUM($G245:J245)</f>
        <v>0</v>
      </c>
      <c r="W245" s="39">
        <f>SUM($G245:K245)</f>
        <v>0</v>
      </c>
      <c r="X245" s="39">
        <f>SUM($G245:L245)</f>
        <v>0</v>
      </c>
      <c r="Y245" s="39">
        <f>SUM($G245:M245)</f>
        <v>0</v>
      </c>
      <c r="Z245" s="39">
        <f>SUM($G245:N245)</f>
        <v>0</v>
      </c>
      <c r="AA245" s="39">
        <f>SUM($G245:O245)</f>
        <v>0</v>
      </c>
      <c r="AB245" s="39">
        <f>SUM($G245:P245)</f>
        <v>0</v>
      </c>
      <c r="AC245" s="39">
        <f>SUM($G245:Q245)</f>
        <v>0</v>
      </c>
      <c r="AD245" s="40">
        <f>SUM($G245:R245)</f>
        <v>0</v>
      </c>
      <c r="AE245" s="41">
        <f t="shared" si="95"/>
        <v>0</v>
      </c>
      <c r="AF245" s="41">
        <f t="shared" si="96"/>
        <v>0</v>
      </c>
      <c r="AG245" s="41">
        <f t="shared" si="97"/>
        <v>0</v>
      </c>
      <c r="AH245" s="41">
        <f t="shared" si="98"/>
        <v>0</v>
      </c>
      <c r="AI245" s="41">
        <f t="shared" si="107"/>
        <v>0</v>
      </c>
      <c r="AJ245" s="41">
        <f t="shared" si="108"/>
        <v>0</v>
      </c>
      <c r="AK245" s="41">
        <f t="shared" si="109"/>
        <v>0</v>
      </c>
      <c r="AL245" s="42">
        <f t="shared" si="99"/>
        <v>0</v>
      </c>
    </row>
    <row r="246" spans="1:38" ht="24" hidden="1" customHeight="1" outlineLevel="1">
      <c r="A246" s="32" t="s">
        <v>257</v>
      </c>
      <c r="B246" s="445" t="s">
        <v>337</v>
      </c>
      <c r="C246" s="33"/>
      <c r="D246" s="34"/>
      <c r="E246" s="34"/>
      <c r="F246" s="34"/>
      <c r="G246" s="36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8">
        <f t="shared" si="94"/>
        <v>0</v>
      </c>
      <c r="T246" s="39">
        <f>SUM($G246:H246)</f>
        <v>0</v>
      </c>
      <c r="U246" s="39">
        <f>SUM($G246:I246)</f>
        <v>0</v>
      </c>
      <c r="V246" s="39">
        <f>SUM($G246:J246)</f>
        <v>0</v>
      </c>
      <c r="W246" s="39">
        <f>SUM($G246:K246)</f>
        <v>0</v>
      </c>
      <c r="X246" s="39">
        <f>SUM($G246:L246)</f>
        <v>0</v>
      </c>
      <c r="Y246" s="39">
        <f>SUM($G246:M246)</f>
        <v>0</v>
      </c>
      <c r="Z246" s="39">
        <f>SUM($G246:N246)</f>
        <v>0</v>
      </c>
      <c r="AA246" s="39">
        <f>SUM($G246:O246)</f>
        <v>0</v>
      </c>
      <c r="AB246" s="39">
        <f>SUM($G246:P246)</f>
        <v>0</v>
      </c>
      <c r="AC246" s="39">
        <f>SUM($G246:Q246)</f>
        <v>0</v>
      </c>
      <c r="AD246" s="40">
        <f>SUM($G246:R246)</f>
        <v>0</v>
      </c>
      <c r="AE246" s="41">
        <f t="shared" si="95"/>
        <v>0</v>
      </c>
      <c r="AF246" s="41">
        <f t="shared" si="96"/>
        <v>0</v>
      </c>
      <c r="AG246" s="41">
        <f t="shared" si="97"/>
        <v>0</v>
      </c>
      <c r="AH246" s="41">
        <f t="shared" si="98"/>
        <v>0</v>
      </c>
      <c r="AI246" s="41">
        <f t="shared" si="107"/>
        <v>0</v>
      </c>
      <c r="AJ246" s="41">
        <f t="shared" si="108"/>
        <v>0</v>
      </c>
      <c r="AK246" s="41">
        <f t="shared" si="109"/>
        <v>0</v>
      </c>
      <c r="AL246" s="42">
        <f t="shared" si="99"/>
        <v>0</v>
      </c>
    </row>
    <row r="247" spans="1:38" ht="24" hidden="1" customHeight="1" outlineLevel="1">
      <c r="A247" s="32" t="s">
        <v>257</v>
      </c>
      <c r="B247" s="445" t="s">
        <v>338</v>
      </c>
      <c r="C247" s="33"/>
      <c r="D247" s="34"/>
      <c r="E247" s="34"/>
      <c r="F247" s="34"/>
      <c r="G247" s="36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8">
        <f t="shared" si="94"/>
        <v>0</v>
      </c>
      <c r="T247" s="39">
        <f>SUM($G247:H247)</f>
        <v>0</v>
      </c>
      <c r="U247" s="39">
        <f>SUM($G247:I247)</f>
        <v>0</v>
      </c>
      <c r="V247" s="39">
        <f>SUM($G247:J247)</f>
        <v>0</v>
      </c>
      <c r="W247" s="39">
        <f>SUM($G247:K247)</f>
        <v>0</v>
      </c>
      <c r="X247" s="39">
        <f>SUM($G247:L247)</f>
        <v>0</v>
      </c>
      <c r="Y247" s="39">
        <f>SUM($G247:M247)</f>
        <v>0</v>
      </c>
      <c r="Z247" s="39">
        <f>SUM($G247:N247)</f>
        <v>0</v>
      </c>
      <c r="AA247" s="39">
        <f>SUM($G247:O247)</f>
        <v>0</v>
      </c>
      <c r="AB247" s="39">
        <f>SUM($G247:P247)</f>
        <v>0</v>
      </c>
      <c r="AC247" s="39">
        <f>SUM($G247:Q247)</f>
        <v>0</v>
      </c>
      <c r="AD247" s="40">
        <f>SUM($G247:R247)</f>
        <v>0</v>
      </c>
      <c r="AE247" s="41">
        <f t="shared" si="95"/>
        <v>0</v>
      </c>
      <c r="AF247" s="41">
        <f t="shared" si="96"/>
        <v>0</v>
      </c>
      <c r="AG247" s="41">
        <f t="shared" si="97"/>
        <v>0</v>
      </c>
      <c r="AH247" s="41">
        <f t="shared" si="98"/>
        <v>0</v>
      </c>
      <c r="AI247" s="41">
        <f t="shared" si="107"/>
        <v>0</v>
      </c>
      <c r="AJ247" s="41">
        <f t="shared" si="108"/>
        <v>0</v>
      </c>
      <c r="AK247" s="41">
        <f t="shared" si="109"/>
        <v>0</v>
      </c>
      <c r="AL247" s="42">
        <f t="shared" si="99"/>
        <v>0</v>
      </c>
    </row>
    <row r="248" spans="1:38" ht="24" hidden="1" customHeight="1" outlineLevel="1">
      <c r="A248" s="32" t="s">
        <v>257</v>
      </c>
      <c r="B248" s="445" t="s">
        <v>339</v>
      </c>
      <c r="C248" s="33"/>
      <c r="D248" s="34"/>
      <c r="E248" s="34"/>
      <c r="F248" s="34"/>
      <c r="G248" s="36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8">
        <f t="shared" si="94"/>
        <v>0</v>
      </c>
      <c r="T248" s="39">
        <f>SUM($G248:H248)</f>
        <v>0</v>
      </c>
      <c r="U248" s="39">
        <f>SUM($G248:I248)</f>
        <v>0</v>
      </c>
      <c r="V248" s="39">
        <f>SUM($G248:J248)</f>
        <v>0</v>
      </c>
      <c r="W248" s="39">
        <f>SUM($G248:K248)</f>
        <v>0</v>
      </c>
      <c r="X248" s="39">
        <f>SUM($G248:L248)</f>
        <v>0</v>
      </c>
      <c r="Y248" s="39">
        <f>SUM($G248:M248)</f>
        <v>0</v>
      </c>
      <c r="Z248" s="39">
        <f>SUM($G248:N248)</f>
        <v>0</v>
      </c>
      <c r="AA248" s="39">
        <f>SUM($G248:O248)</f>
        <v>0</v>
      </c>
      <c r="AB248" s="39">
        <f>SUM($G248:P248)</f>
        <v>0</v>
      </c>
      <c r="AC248" s="39">
        <f>SUM($G248:Q248)</f>
        <v>0</v>
      </c>
      <c r="AD248" s="40">
        <f>SUM($G248:R248)</f>
        <v>0</v>
      </c>
      <c r="AE248" s="41">
        <f t="shared" si="95"/>
        <v>0</v>
      </c>
      <c r="AF248" s="41">
        <f t="shared" si="96"/>
        <v>0</v>
      </c>
      <c r="AG248" s="41">
        <f t="shared" si="97"/>
        <v>0</v>
      </c>
      <c r="AH248" s="41">
        <f t="shared" si="98"/>
        <v>0</v>
      </c>
      <c r="AI248" s="41">
        <f t="shared" si="107"/>
        <v>0</v>
      </c>
      <c r="AJ248" s="41">
        <f t="shared" si="108"/>
        <v>0</v>
      </c>
      <c r="AK248" s="41">
        <f t="shared" si="109"/>
        <v>0</v>
      </c>
      <c r="AL248" s="42">
        <f t="shared" si="99"/>
        <v>0</v>
      </c>
    </row>
    <row r="249" spans="1:38" ht="24" customHeight="1" collapsed="1">
      <c r="A249" s="32"/>
      <c r="B249" s="445" t="s">
        <v>340</v>
      </c>
      <c r="C249" s="154" t="s">
        <v>341</v>
      </c>
      <c r="D249" s="145"/>
      <c r="E249" s="145"/>
      <c r="F249" s="145"/>
      <c r="G249" s="146">
        <f>SUM(G218:G248)</f>
        <v>0</v>
      </c>
      <c r="H249" s="147">
        <f t="shared" ref="H249:R249" si="110">SUM(H218:H248)</f>
        <v>0</v>
      </c>
      <c r="I249" s="147">
        <f t="shared" si="110"/>
        <v>0</v>
      </c>
      <c r="J249" s="147">
        <f t="shared" si="110"/>
        <v>0</v>
      </c>
      <c r="K249" s="147">
        <f t="shared" si="110"/>
        <v>0</v>
      </c>
      <c r="L249" s="147">
        <f t="shared" si="110"/>
        <v>0</v>
      </c>
      <c r="M249" s="147">
        <f t="shared" si="110"/>
        <v>0</v>
      </c>
      <c r="N249" s="147">
        <f t="shared" si="110"/>
        <v>0</v>
      </c>
      <c r="O249" s="147">
        <f t="shared" si="110"/>
        <v>0</v>
      </c>
      <c r="P249" s="147">
        <f t="shared" si="110"/>
        <v>0</v>
      </c>
      <c r="Q249" s="147">
        <f t="shared" si="110"/>
        <v>0</v>
      </c>
      <c r="R249" s="147">
        <f t="shared" si="110"/>
        <v>0</v>
      </c>
      <c r="S249" s="87">
        <f t="shared" si="94"/>
        <v>0</v>
      </c>
      <c r="T249" s="88">
        <f>SUM($G249:H249)</f>
        <v>0</v>
      </c>
      <c r="U249" s="88">
        <f>SUM($G249:I249)</f>
        <v>0</v>
      </c>
      <c r="V249" s="88">
        <f>SUM($G249:J249)</f>
        <v>0</v>
      </c>
      <c r="W249" s="88">
        <f>SUM($G249:K249)</f>
        <v>0</v>
      </c>
      <c r="X249" s="88">
        <f>SUM($G249:L249)</f>
        <v>0</v>
      </c>
      <c r="Y249" s="88">
        <f>SUM($G249:M249)</f>
        <v>0</v>
      </c>
      <c r="Z249" s="88">
        <f>SUM($G249:N249)</f>
        <v>0</v>
      </c>
      <c r="AA249" s="88">
        <f>SUM($G249:O249)</f>
        <v>0</v>
      </c>
      <c r="AB249" s="88">
        <f>SUM($G249:P249)</f>
        <v>0</v>
      </c>
      <c r="AC249" s="88">
        <f>SUM($G249:Q249)</f>
        <v>0</v>
      </c>
      <c r="AD249" s="89">
        <f>SUM($G249:R249)</f>
        <v>0</v>
      </c>
      <c r="AE249" s="90">
        <f t="shared" si="95"/>
        <v>0</v>
      </c>
      <c r="AF249" s="90">
        <f t="shared" si="96"/>
        <v>0</v>
      </c>
      <c r="AG249" s="90">
        <f t="shared" si="97"/>
        <v>0</v>
      </c>
      <c r="AH249" s="90">
        <f t="shared" si="98"/>
        <v>0</v>
      </c>
      <c r="AI249" s="90">
        <f t="shared" si="107"/>
        <v>0</v>
      </c>
      <c r="AJ249" s="90">
        <f t="shared" si="108"/>
        <v>0</v>
      </c>
      <c r="AK249" s="90">
        <f t="shared" si="109"/>
        <v>0</v>
      </c>
      <c r="AL249" s="42">
        <f t="shared" si="99"/>
        <v>0</v>
      </c>
    </row>
    <row r="250" spans="1:38" ht="24" customHeight="1">
      <c r="A250" s="32"/>
      <c r="B250" s="445" t="s">
        <v>342</v>
      </c>
      <c r="C250" s="144" t="s">
        <v>125</v>
      </c>
      <c r="D250" s="145"/>
      <c r="E250" s="145"/>
      <c r="F250" s="145"/>
      <c r="G250" s="146">
        <f>G217-G249</f>
        <v>-1688.4187015000014</v>
      </c>
      <c r="H250" s="147">
        <f t="shared" ref="H250:R250" si="111">H217-H249</f>
        <v>-4319.3921293999711</v>
      </c>
      <c r="I250" s="147">
        <f t="shared" si="111"/>
        <v>3906.7009235000378</v>
      </c>
      <c r="J250" s="147">
        <f t="shared" si="111"/>
        <v>-7553.2210904961248</v>
      </c>
      <c r="K250" s="147">
        <f t="shared" si="111"/>
        <v>2459.8984855599419</v>
      </c>
      <c r="L250" s="147">
        <f t="shared" si="111"/>
        <v>11443.389872969967</v>
      </c>
      <c r="M250" s="147">
        <f t="shared" si="111"/>
        <v>8113.5731600600566</v>
      </c>
      <c r="N250" s="147">
        <f t="shared" si="111"/>
        <v>5396.1063480099101</v>
      </c>
      <c r="O250" s="147">
        <f t="shared" si="111"/>
        <v>3472.8069175000655</v>
      </c>
      <c r="P250" s="147">
        <f t="shared" si="111"/>
        <v>3686.1324752999108</v>
      </c>
      <c r="Q250" s="147">
        <f t="shared" si="111"/>
        <v>5868.9929746000289</v>
      </c>
      <c r="R250" s="147">
        <f t="shared" si="111"/>
        <v>-9359.7849936835264</v>
      </c>
      <c r="S250" s="87">
        <f t="shared" si="94"/>
        <v>-1688.4187015000014</v>
      </c>
      <c r="T250" s="88">
        <f>SUM($G250:H250)</f>
        <v>-6007.8108308999726</v>
      </c>
      <c r="U250" s="88">
        <f>SUM($G250:I250)</f>
        <v>-2101.1099073999349</v>
      </c>
      <c r="V250" s="88">
        <f>SUM($G250:J250)</f>
        <v>-9654.3309978960606</v>
      </c>
      <c r="W250" s="88">
        <f>SUM($G250:K250)</f>
        <v>-7194.4325123361186</v>
      </c>
      <c r="X250" s="88">
        <f>SUM($G250:L250)</f>
        <v>4248.9573606338481</v>
      </c>
      <c r="Y250" s="88">
        <f>SUM($G250:M250)</f>
        <v>12362.530520693905</v>
      </c>
      <c r="Z250" s="88">
        <f>SUM($G250:N250)</f>
        <v>17758.636868703816</v>
      </c>
      <c r="AA250" s="88">
        <f>SUM($G250:O250)</f>
        <v>21231.443786203883</v>
      </c>
      <c r="AB250" s="88">
        <f>SUM($G250:P250)</f>
        <v>24917.576261503793</v>
      </c>
      <c r="AC250" s="88">
        <f>SUM($G250:Q250)</f>
        <v>30786.569236103824</v>
      </c>
      <c r="AD250" s="89">
        <f>SUM($G250:R250)</f>
        <v>21426.784242420297</v>
      </c>
      <c r="AE250" s="90">
        <f t="shared" si="95"/>
        <v>-2101.1099073999349</v>
      </c>
      <c r="AF250" s="90">
        <f t="shared" si="96"/>
        <v>6350.067268033783</v>
      </c>
      <c r="AG250" s="90">
        <f t="shared" si="97"/>
        <v>16982.486425570034</v>
      </c>
      <c r="AH250" s="90">
        <f t="shared" si="98"/>
        <v>195.34045621641508</v>
      </c>
      <c r="AI250" s="90">
        <f t="shared" si="107"/>
        <v>4248.9573606338481</v>
      </c>
      <c r="AJ250" s="90">
        <f t="shared" si="108"/>
        <v>17177.826881786448</v>
      </c>
      <c r="AK250" s="90">
        <f t="shared" si="109"/>
        <v>21426.784242420297</v>
      </c>
      <c r="AL250" s="42">
        <f t="shared" si="99"/>
        <v>0</v>
      </c>
    </row>
    <row r="251" spans="1:38" ht="24" customHeight="1" collapsed="1">
      <c r="A251" s="32"/>
      <c r="B251" s="445" t="s">
        <v>343</v>
      </c>
      <c r="C251" s="152" t="s">
        <v>307</v>
      </c>
      <c r="D251" s="34"/>
      <c r="E251" s="34"/>
      <c r="F251" s="34"/>
      <c r="G251" s="36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8">
        <f t="shared" si="94"/>
        <v>0</v>
      </c>
      <c r="T251" s="39">
        <f>SUM($G251:H251)</f>
        <v>0</v>
      </c>
      <c r="U251" s="39">
        <f>SUM($G251:I251)</f>
        <v>0</v>
      </c>
      <c r="V251" s="39">
        <f>SUM($G251:J251)</f>
        <v>0</v>
      </c>
      <c r="W251" s="39">
        <f>SUM($G251:K251)</f>
        <v>0</v>
      </c>
      <c r="X251" s="39">
        <f>SUM($G251:L251)</f>
        <v>0</v>
      </c>
      <c r="Y251" s="39">
        <f>SUM($G251:M251)</f>
        <v>0</v>
      </c>
      <c r="Z251" s="39">
        <f>SUM($G251:N251)</f>
        <v>0</v>
      </c>
      <c r="AA251" s="39">
        <f>SUM($G251:O251)</f>
        <v>0</v>
      </c>
      <c r="AB251" s="39">
        <f>SUM($G251:P251)</f>
        <v>0</v>
      </c>
      <c r="AC251" s="39">
        <f>SUM($G251:Q251)</f>
        <v>0</v>
      </c>
      <c r="AD251" s="40">
        <f>SUM($G251:R251)</f>
        <v>0</v>
      </c>
      <c r="AE251" s="41">
        <f t="shared" si="95"/>
        <v>0</v>
      </c>
      <c r="AF251" s="41">
        <f t="shared" si="96"/>
        <v>0</v>
      </c>
      <c r="AG251" s="41">
        <f t="shared" si="97"/>
        <v>0</v>
      </c>
      <c r="AH251" s="41">
        <f t="shared" si="98"/>
        <v>0</v>
      </c>
      <c r="AI251" s="41">
        <f t="shared" si="107"/>
        <v>0</v>
      </c>
      <c r="AJ251" s="41">
        <f t="shared" si="108"/>
        <v>0</v>
      </c>
      <c r="AK251" s="41">
        <f t="shared" si="109"/>
        <v>0</v>
      </c>
      <c r="AL251" s="42">
        <f t="shared" si="99"/>
        <v>0</v>
      </c>
    </row>
    <row r="252" spans="1:38" ht="24" customHeight="1">
      <c r="A252" s="32" t="s">
        <v>344</v>
      </c>
      <c r="B252" s="445" t="s">
        <v>345</v>
      </c>
      <c r="C252" s="33" t="s">
        <v>346</v>
      </c>
      <c r="D252" s="34"/>
      <c r="E252" s="34"/>
      <c r="F252" s="34"/>
      <c r="G252" s="36">
        <f>G155*(1-$R$1)</f>
        <v>0</v>
      </c>
      <c r="H252" s="37">
        <f t="shared" ref="H252:R252" si="112">H155*(1-$R$1)</f>
        <v>0</v>
      </c>
      <c r="I252" s="37">
        <f t="shared" si="112"/>
        <v>0</v>
      </c>
      <c r="J252" s="37">
        <f t="shared" si="112"/>
        <v>0</v>
      </c>
      <c r="K252" s="37">
        <f t="shared" si="112"/>
        <v>0</v>
      </c>
      <c r="L252" s="37">
        <f t="shared" si="112"/>
        <v>0</v>
      </c>
      <c r="M252" s="37">
        <f t="shared" si="112"/>
        <v>0</v>
      </c>
      <c r="N252" s="37">
        <f t="shared" si="112"/>
        <v>0</v>
      </c>
      <c r="O252" s="37">
        <f t="shared" si="112"/>
        <v>0</v>
      </c>
      <c r="P252" s="37">
        <f t="shared" si="112"/>
        <v>0</v>
      </c>
      <c r="Q252" s="37">
        <f t="shared" si="112"/>
        <v>0</v>
      </c>
      <c r="R252" s="37">
        <f t="shared" si="112"/>
        <v>0</v>
      </c>
      <c r="S252" s="38">
        <f t="shared" si="94"/>
        <v>0</v>
      </c>
      <c r="T252" s="39">
        <f>SUM($G252:H252)</f>
        <v>0</v>
      </c>
      <c r="U252" s="39">
        <f>SUM($G252:I252)</f>
        <v>0</v>
      </c>
      <c r="V252" s="39">
        <f>SUM($G252:J252)</f>
        <v>0</v>
      </c>
      <c r="W252" s="39">
        <f>SUM($G252:K252)</f>
        <v>0</v>
      </c>
      <c r="X252" s="39">
        <f>SUM($G252:L252)</f>
        <v>0</v>
      </c>
      <c r="Y252" s="39">
        <f>SUM($G252:M252)</f>
        <v>0</v>
      </c>
      <c r="Z252" s="39">
        <f>SUM($G252:N252)</f>
        <v>0</v>
      </c>
      <c r="AA252" s="39">
        <f>SUM($G252:O252)</f>
        <v>0</v>
      </c>
      <c r="AB252" s="39">
        <f>SUM($G252:P252)</f>
        <v>0</v>
      </c>
      <c r="AC252" s="39">
        <f>SUM($G252:Q252)</f>
        <v>0</v>
      </c>
      <c r="AD252" s="40">
        <f>SUM($G252:R252)</f>
        <v>0</v>
      </c>
      <c r="AE252" s="41">
        <f t="shared" si="95"/>
        <v>0</v>
      </c>
      <c r="AF252" s="41">
        <f t="shared" si="96"/>
        <v>0</v>
      </c>
      <c r="AG252" s="41">
        <f t="shared" si="97"/>
        <v>0</v>
      </c>
      <c r="AH252" s="41">
        <f t="shared" si="98"/>
        <v>0</v>
      </c>
      <c r="AI252" s="41">
        <f t="shared" si="107"/>
        <v>0</v>
      </c>
      <c r="AJ252" s="41">
        <f t="shared" si="108"/>
        <v>0</v>
      </c>
      <c r="AK252" s="41">
        <f t="shared" si="109"/>
        <v>0</v>
      </c>
      <c r="AL252" s="42">
        <f t="shared" si="99"/>
        <v>0</v>
      </c>
    </row>
    <row r="253" spans="1:38" ht="24" customHeight="1">
      <c r="A253" s="32" t="s">
        <v>347</v>
      </c>
      <c r="B253" s="445" t="s">
        <v>348</v>
      </c>
      <c r="C253" s="33" t="s">
        <v>349</v>
      </c>
      <c r="D253" s="34"/>
      <c r="E253" s="34"/>
      <c r="F253" s="34"/>
      <c r="G253" s="36">
        <f>G222</f>
        <v>0</v>
      </c>
      <c r="H253" s="37">
        <f t="shared" ref="H253:R253" si="113">H222</f>
        <v>0</v>
      </c>
      <c r="I253" s="37">
        <f t="shared" si="113"/>
        <v>0</v>
      </c>
      <c r="J253" s="37">
        <f t="shared" si="113"/>
        <v>0</v>
      </c>
      <c r="K253" s="37">
        <f t="shared" si="113"/>
        <v>0</v>
      </c>
      <c r="L253" s="37">
        <f t="shared" si="113"/>
        <v>0</v>
      </c>
      <c r="M253" s="37">
        <f t="shared" si="113"/>
        <v>0</v>
      </c>
      <c r="N253" s="37">
        <f t="shared" si="113"/>
        <v>0</v>
      </c>
      <c r="O253" s="37">
        <f t="shared" si="113"/>
        <v>0</v>
      </c>
      <c r="P253" s="37">
        <f t="shared" si="113"/>
        <v>0</v>
      </c>
      <c r="Q253" s="37">
        <f t="shared" si="113"/>
        <v>0</v>
      </c>
      <c r="R253" s="37">
        <f t="shared" si="113"/>
        <v>0</v>
      </c>
      <c r="S253" s="38">
        <f t="shared" si="94"/>
        <v>0</v>
      </c>
      <c r="T253" s="39">
        <f>SUM($G253:H253)</f>
        <v>0</v>
      </c>
      <c r="U253" s="39">
        <f>SUM($G253:I253)</f>
        <v>0</v>
      </c>
      <c r="V253" s="39">
        <f>SUM($G253:J253)</f>
        <v>0</v>
      </c>
      <c r="W253" s="39">
        <f>SUM($G253:K253)</f>
        <v>0</v>
      </c>
      <c r="X253" s="39">
        <f>SUM($G253:L253)</f>
        <v>0</v>
      </c>
      <c r="Y253" s="39">
        <f>SUM($G253:M253)</f>
        <v>0</v>
      </c>
      <c r="Z253" s="39">
        <f>SUM($G253:N253)</f>
        <v>0</v>
      </c>
      <c r="AA253" s="39">
        <f>SUM($G253:O253)</f>
        <v>0</v>
      </c>
      <c r="AB253" s="39">
        <f>SUM($G253:P253)</f>
        <v>0</v>
      </c>
      <c r="AC253" s="39">
        <f>SUM($G253:Q253)</f>
        <v>0</v>
      </c>
      <c r="AD253" s="40">
        <f>SUM($G253:R253)</f>
        <v>0</v>
      </c>
      <c r="AE253" s="41">
        <f t="shared" si="95"/>
        <v>0</v>
      </c>
      <c r="AF253" s="41">
        <f t="shared" si="96"/>
        <v>0</v>
      </c>
      <c r="AG253" s="41">
        <f t="shared" si="97"/>
        <v>0</v>
      </c>
      <c r="AH253" s="41">
        <f t="shared" si="98"/>
        <v>0</v>
      </c>
      <c r="AI253" s="41">
        <f t="shared" si="107"/>
        <v>0</v>
      </c>
      <c r="AJ253" s="41">
        <f t="shared" si="108"/>
        <v>0</v>
      </c>
      <c r="AK253" s="41">
        <f t="shared" si="109"/>
        <v>0</v>
      </c>
      <c r="AL253" s="42">
        <f t="shared" si="99"/>
        <v>0</v>
      </c>
    </row>
    <row r="254" spans="1:38" ht="24" customHeight="1">
      <c r="A254" s="32" t="s">
        <v>350</v>
      </c>
      <c r="B254" s="445" t="s">
        <v>351</v>
      </c>
      <c r="C254" s="33" t="s">
        <v>352</v>
      </c>
      <c r="D254" s="34"/>
      <c r="E254" s="34"/>
      <c r="F254" s="34"/>
      <c r="G254" s="36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8">
        <f t="shared" si="94"/>
        <v>0</v>
      </c>
      <c r="T254" s="39">
        <f>SUM($G254:H254)</f>
        <v>0</v>
      </c>
      <c r="U254" s="39">
        <f>SUM($G254:I254)</f>
        <v>0</v>
      </c>
      <c r="V254" s="39">
        <f>SUM($G254:J254)</f>
        <v>0</v>
      </c>
      <c r="W254" s="39">
        <f>SUM($G254:K254)</f>
        <v>0</v>
      </c>
      <c r="X254" s="39">
        <f>SUM($G254:L254)</f>
        <v>0</v>
      </c>
      <c r="Y254" s="39">
        <f>SUM($G254:M254)</f>
        <v>0</v>
      </c>
      <c r="Z254" s="39">
        <f>SUM($G254:N254)</f>
        <v>0</v>
      </c>
      <c r="AA254" s="39">
        <f>SUM($G254:O254)</f>
        <v>0</v>
      </c>
      <c r="AB254" s="39">
        <f>SUM($G254:P254)</f>
        <v>0</v>
      </c>
      <c r="AC254" s="39">
        <f>SUM($G254:Q254)</f>
        <v>0</v>
      </c>
      <c r="AD254" s="40">
        <f>SUM($G254:R254)</f>
        <v>0</v>
      </c>
      <c r="AE254" s="41">
        <f t="shared" si="95"/>
        <v>0</v>
      </c>
      <c r="AF254" s="41">
        <f t="shared" si="96"/>
        <v>0</v>
      </c>
      <c r="AG254" s="41">
        <f t="shared" si="97"/>
        <v>0</v>
      </c>
      <c r="AH254" s="41">
        <f t="shared" si="98"/>
        <v>0</v>
      </c>
      <c r="AI254" s="41">
        <f t="shared" si="107"/>
        <v>0</v>
      </c>
      <c r="AJ254" s="41">
        <f t="shared" si="108"/>
        <v>0</v>
      </c>
      <c r="AK254" s="41">
        <f t="shared" si="109"/>
        <v>0</v>
      </c>
      <c r="AL254" s="42">
        <f t="shared" si="99"/>
        <v>0</v>
      </c>
    </row>
    <row r="255" spans="1:38" ht="24" hidden="1" customHeight="1" outlineLevel="1">
      <c r="A255" s="32" t="s">
        <v>257</v>
      </c>
      <c r="B255" s="445" t="s">
        <v>353</v>
      </c>
      <c r="C255" s="33"/>
      <c r="D255" s="34"/>
      <c r="E255" s="34"/>
      <c r="F255" s="34"/>
      <c r="G255" s="36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8">
        <f t="shared" si="94"/>
        <v>0</v>
      </c>
      <c r="T255" s="39">
        <f>SUM($G255:H255)</f>
        <v>0</v>
      </c>
      <c r="U255" s="39">
        <f>SUM($G255:I255)</f>
        <v>0</v>
      </c>
      <c r="V255" s="39">
        <f>SUM($G255:J255)</f>
        <v>0</v>
      </c>
      <c r="W255" s="39">
        <f>SUM($G255:K255)</f>
        <v>0</v>
      </c>
      <c r="X255" s="39">
        <f>SUM($G255:L255)</f>
        <v>0</v>
      </c>
      <c r="Y255" s="39">
        <f>SUM($G255:M255)</f>
        <v>0</v>
      </c>
      <c r="Z255" s="39">
        <f>SUM($G255:N255)</f>
        <v>0</v>
      </c>
      <c r="AA255" s="39">
        <f>SUM($G255:O255)</f>
        <v>0</v>
      </c>
      <c r="AB255" s="39">
        <f>SUM($G255:P255)</f>
        <v>0</v>
      </c>
      <c r="AC255" s="39">
        <f>SUM($G255:Q255)</f>
        <v>0</v>
      </c>
      <c r="AD255" s="40">
        <f>SUM($G255:R255)</f>
        <v>0</v>
      </c>
      <c r="AE255" s="41">
        <f t="shared" si="95"/>
        <v>0</v>
      </c>
      <c r="AF255" s="41">
        <f t="shared" si="96"/>
        <v>0</v>
      </c>
      <c r="AG255" s="41">
        <f t="shared" si="97"/>
        <v>0</v>
      </c>
      <c r="AH255" s="41">
        <f t="shared" si="98"/>
        <v>0</v>
      </c>
      <c r="AI255" s="41">
        <f t="shared" si="107"/>
        <v>0</v>
      </c>
      <c r="AJ255" s="41">
        <f t="shared" si="108"/>
        <v>0</v>
      </c>
      <c r="AK255" s="41">
        <f t="shared" si="109"/>
        <v>0</v>
      </c>
      <c r="AL255" s="42">
        <f t="shared" ref="AL255:AL259" si="114">SUM(G255:R255)-AK255</f>
        <v>0</v>
      </c>
    </row>
    <row r="256" spans="1:38" ht="24" hidden="1" customHeight="1" outlineLevel="1">
      <c r="A256" s="32" t="s">
        <v>257</v>
      </c>
      <c r="B256" s="445" t="s">
        <v>354</v>
      </c>
      <c r="C256" s="33"/>
      <c r="D256" s="34"/>
      <c r="E256" s="34"/>
      <c r="F256" s="34"/>
      <c r="G256" s="36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8">
        <f t="shared" si="94"/>
        <v>0</v>
      </c>
      <c r="T256" s="39">
        <f>SUM($G256:H256)</f>
        <v>0</v>
      </c>
      <c r="U256" s="39">
        <f>SUM($G256:I256)</f>
        <v>0</v>
      </c>
      <c r="V256" s="39">
        <f>SUM($G256:J256)</f>
        <v>0</v>
      </c>
      <c r="W256" s="39">
        <f>SUM($G256:K256)</f>
        <v>0</v>
      </c>
      <c r="X256" s="39">
        <f>SUM($G256:L256)</f>
        <v>0</v>
      </c>
      <c r="Y256" s="39">
        <f>SUM($G256:M256)</f>
        <v>0</v>
      </c>
      <c r="Z256" s="39">
        <f>SUM($G256:N256)</f>
        <v>0</v>
      </c>
      <c r="AA256" s="39">
        <f>SUM($G256:O256)</f>
        <v>0</v>
      </c>
      <c r="AB256" s="39">
        <f>SUM($G256:P256)</f>
        <v>0</v>
      </c>
      <c r="AC256" s="39">
        <f>SUM($G256:Q256)</f>
        <v>0</v>
      </c>
      <c r="AD256" s="40">
        <f>SUM($G256:R256)</f>
        <v>0</v>
      </c>
      <c r="AE256" s="41">
        <f t="shared" si="95"/>
        <v>0</v>
      </c>
      <c r="AF256" s="41">
        <f t="shared" si="96"/>
        <v>0</v>
      </c>
      <c r="AG256" s="41">
        <f t="shared" si="97"/>
        <v>0</v>
      </c>
      <c r="AH256" s="41">
        <f t="shared" si="98"/>
        <v>0</v>
      </c>
      <c r="AI256" s="41">
        <f t="shared" si="107"/>
        <v>0</v>
      </c>
      <c r="AJ256" s="41">
        <f t="shared" si="108"/>
        <v>0</v>
      </c>
      <c r="AK256" s="41">
        <f t="shared" si="109"/>
        <v>0</v>
      </c>
      <c r="AL256" s="42">
        <f t="shared" si="114"/>
        <v>0</v>
      </c>
    </row>
    <row r="257" spans="1:38" ht="24" hidden="1" customHeight="1" outlineLevel="1">
      <c r="A257" s="32" t="s">
        <v>257</v>
      </c>
      <c r="B257" s="445" t="s">
        <v>355</v>
      </c>
      <c r="C257" s="33"/>
      <c r="D257" s="34"/>
      <c r="E257" s="34"/>
      <c r="F257" s="34"/>
      <c r="G257" s="36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8">
        <f t="shared" si="94"/>
        <v>0</v>
      </c>
      <c r="T257" s="39">
        <f>SUM($G257:H257)</f>
        <v>0</v>
      </c>
      <c r="U257" s="39">
        <f>SUM($G257:I257)</f>
        <v>0</v>
      </c>
      <c r="V257" s="39">
        <f>SUM($G257:J257)</f>
        <v>0</v>
      </c>
      <c r="W257" s="39">
        <f>SUM($G257:K257)</f>
        <v>0</v>
      </c>
      <c r="X257" s="39">
        <f>SUM($G257:L257)</f>
        <v>0</v>
      </c>
      <c r="Y257" s="39">
        <f>SUM($G257:M257)</f>
        <v>0</v>
      </c>
      <c r="Z257" s="39">
        <f>SUM($G257:N257)</f>
        <v>0</v>
      </c>
      <c r="AA257" s="39">
        <f>SUM($G257:O257)</f>
        <v>0</v>
      </c>
      <c r="AB257" s="39">
        <f>SUM($G257:P257)</f>
        <v>0</v>
      </c>
      <c r="AC257" s="39">
        <f>SUM($G257:Q257)</f>
        <v>0</v>
      </c>
      <c r="AD257" s="40">
        <f>SUM($G257:R257)</f>
        <v>0</v>
      </c>
      <c r="AE257" s="41">
        <f t="shared" si="95"/>
        <v>0</v>
      </c>
      <c r="AF257" s="41">
        <f t="shared" si="96"/>
        <v>0</v>
      </c>
      <c r="AG257" s="41">
        <f t="shared" si="97"/>
        <v>0</v>
      </c>
      <c r="AH257" s="41">
        <f t="shared" si="98"/>
        <v>0</v>
      </c>
      <c r="AI257" s="41">
        <f t="shared" si="107"/>
        <v>0</v>
      </c>
      <c r="AJ257" s="41">
        <f t="shared" si="108"/>
        <v>0</v>
      </c>
      <c r="AK257" s="41">
        <f t="shared" si="109"/>
        <v>0</v>
      </c>
      <c r="AL257" s="42">
        <f t="shared" si="114"/>
        <v>0</v>
      </c>
    </row>
    <row r="258" spans="1:38" ht="24" hidden="1" customHeight="1" outlineLevel="1">
      <c r="A258" s="32" t="s">
        <v>257</v>
      </c>
      <c r="B258" s="445" t="s">
        <v>356</v>
      </c>
      <c r="C258" s="33"/>
      <c r="D258" s="34"/>
      <c r="E258" s="34"/>
      <c r="F258" s="34"/>
      <c r="G258" s="36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8">
        <f t="shared" si="94"/>
        <v>0</v>
      </c>
      <c r="T258" s="39">
        <f>SUM($G258:H258)</f>
        <v>0</v>
      </c>
      <c r="U258" s="39">
        <f>SUM($G258:I258)</f>
        <v>0</v>
      </c>
      <c r="V258" s="39">
        <f>SUM($G258:J258)</f>
        <v>0</v>
      </c>
      <c r="W258" s="39">
        <f>SUM($G258:K258)</f>
        <v>0</v>
      </c>
      <c r="X258" s="39">
        <f>SUM($G258:L258)</f>
        <v>0</v>
      </c>
      <c r="Y258" s="39">
        <f>SUM($G258:M258)</f>
        <v>0</v>
      </c>
      <c r="Z258" s="39">
        <f>SUM($G258:N258)</f>
        <v>0</v>
      </c>
      <c r="AA258" s="39">
        <f>SUM($G258:O258)</f>
        <v>0</v>
      </c>
      <c r="AB258" s="39">
        <f>SUM($G258:P258)</f>
        <v>0</v>
      </c>
      <c r="AC258" s="39">
        <f>SUM($G258:Q258)</f>
        <v>0</v>
      </c>
      <c r="AD258" s="40">
        <f>SUM($G258:R258)</f>
        <v>0</v>
      </c>
      <c r="AE258" s="41">
        <f t="shared" si="95"/>
        <v>0</v>
      </c>
      <c r="AF258" s="41">
        <f t="shared" si="96"/>
        <v>0</v>
      </c>
      <c r="AG258" s="41">
        <f t="shared" si="97"/>
        <v>0</v>
      </c>
      <c r="AH258" s="41">
        <f t="shared" si="98"/>
        <v>0</v>
      </c>
      <c r="AI258" s="41">
        <f t="shared" si="107"/>
        <v>0</v>
      </c>
      <c r="AJ258" s="41">
        <f t="shared" si="108"/>
        <v>0</v>
      </c>
      <c r="AK258" s="41">
        <f t="shared" si="109"/>
        <v>0</v>
      </c>
      <c r="AL258" s="42">
        <f t="shared" si="114"/>
        <v>0</v>
      </c>
    </row>
    <row r="259" spans="1:38" ht="24" hidden="1" customHeight="1" outlineLevel="1">
      <c r="A259" s="32" t="s">
        <v>257</v>
      </c>
      <c r="B259" s="445" t="s">
        <v>357</v>
      </c>
      <c r="C259" s="33"/>
      <c r="D259" s="34"/>
      <c r="E259" s="34"/>
      <c r="F259" s="34"/>
      <c r="G259" s="36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8">
        <f t="shared" si="94"/>
        <v>0</v>
      </c>
      <c r="T259" s="39">
        <f>SUM($G259:H259)</f>
        <v>0</v>
      </c>
      <c r="U259" s="39">
        <f>SUM($G259:I259)</f>
        <v>0</v>
      </c>
      <c r="V259" s="39">
        <f>SUM($G259:J259)</f>
        <v>0</v>
      </c>
      <c r="W259" s="39">
        <f>SUM($G259:K259)</f>
        <v>0</v>
      </c>
      <c r="X259" s="39">
        <f>SUM($G259:L259)</f>
        <v>0</v>
      </c>
      <c r="Y259" s="39">
        <f>SUM($G259:M259)</f>
        <v>0</v>
      </c>
      <c r="Z259" s="39">
        <f>SUM($G259:N259)</f>
        <v>0</v>
      </c>
      <c r="AA259" s="39">
        <f>SUM($G259:O259)</f>
        <v>0</v>
      </c>
      <c r="AB259" s="39">
        <f>SUM($G259:P259)</f>
        <v>0</v>
      </c>
      <c r="AC259" s="39">
        <f>SUM($G259:Q259)</f>
        <v>0</v>
      </c>
      <c r="AD259" s="40">
        <f>SUM($G259:R259)</f>
        <v>0</v>
      </c>
      <c r="AE259" s="41">
        <f t="shared" si="95"/>
        <v>0</v>
      </c>
      <c r="AF259" s="41">
        <f t="shared" si="96"/>
        <v>0</v>
      </c>
      <c r="AG259" s="41">
        <f t="shared" si="97"/>
        <v>0</v>
      </c>
      <c r="AH259" s="41">
        <f t="shared" si="98"/>
        <v>0</v>
      </c>
      <c r="AI259" s="41">
        <f t="shared" si="107"/>
        <v>0</v>
      </c>
      <c r="AJ259" s="41">
        <f t="shared" si="108"/>
        <v>0</v>
      </c>
      <c r="AK259" s="41">
        <f t="shared" si="109"/>
        <v>0</v>
      </c>
      <c r="AL259" s="42">
        <f t="shared" si="114"/>
        <v>0</v>
      </c>
    </row>
    <row r="260" spans="1:38" ht="24" hidden="1" customHeight="1" outlineLevel="1">
      <c r="A260" s="32" t="s">
        <v>257</v>
      </c>
      <c r="B260" s="445" t="s">
        <v>358</v>
      </c>
      <c r="C260" s="33"/>
      <c r="D260" s="34"/>
      <c r="E260" s="34"/>
      <c r="F260" s="34"/>
      <c r="G260" s="36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8">
        <f t="shared" si="94"/>
        <v>0</v>
      </c>
      <c r="T260" s="39">
        <f>SUM($G260:H260)</f>
        <v>0</v>
      </c>
      <c r="U260" s="39">
        <f>SUM($G260:I260)</f>
        <v>0</v>
      </c>
      <c r="V260" s="39">
        <f>SUM($G260:J260)</f>
        <v>0</v>
      </c>
      <c r="W260" s="39">
        <f>SUM($G260:K260)</f>
        <v>0</v>
      </c>
      <c r="X260" s="39">
        <f>SUM($G260:L260)</f>
        <v>0</v>
      </c>
      <c r="Y260" s="39">
        <f>SUM($G260:M260)</f>
        <v>0</v>
      </c>
      <c r="Z260" s="39">
        <f>SUM($G260:N260)</f>
        <v>0</v>
      </c>
      <c r="AA260" s="39">
        <f>SUM($G260:O260)</f>
        <v>0</v>
      </c>
      <c r="AB260" s="39">
        <f>SUM($G260:P260)</f>
        <v>0</v>
      </c>
      <c r="AC260" s="39">
        <f>SUM($G260:Q260)</f>
        <v>0</v>
      </c>
      <c r="AD260" s="40">
        <f>SUM($G260:R260)</f>
        <v>0</v>
      </c>
      <c r="AE260" s="41">
        <f t="shared" si="95"/>
        <v>0</v>
      </c>
      <c r="AF260" s="41">
        <f t="shared" si="96"/>
        <v>0</v>
      </c>
      <c r="AG260" s="41">
        <f t="shared" si="97"/>
        <v>0</v>
      </c>
      <c r="AH260" s="41">
        <f t="shared" si="98"/>
        <v>0</v>
      </c>
      <c r="AI260" s="41">
        <f t="shared" si="107"/>
        <v>0</v>
      </c>
      <c r="AJ260" s="41">
        <f t="shared" si="108"/>
        <v>0</v>
      </c>
      <c r="AK260" s="41">
        <f t="shared" si="109"/>
        <v>0</v>
      </c>
      <c r="AL260" s="42">
        <f t="shared" si="99"/>
        <v>0</v>
      </c>
    </row>
    <row r="261" spans="1:38" ht="24" hidden="1" customHeight="1" outlineLevel="1">
      <c r="A261" s="32" t="s">
        <v>257</v>
      </c>
      <c r="B261" s="445" t="s">
        <v>359</v>
      </c>
      <c r="C261" s="33"/>
      <c r="D261" s="34"/>
      <c r="E261" s="34"/>
      <c r="F261" s="34"/>
      <c r="G261" s="36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8">
        <f t="shared" si="94"/>
        <v>0</v>
      </c>
      <c r="T261" s="39">
        <f>SUM($G261:H261)</f>
        <v>0</v>
      </c>
      <c r="U261" s="39">
        <f>SUM($G261:I261)</f>
        <v>0</v>
      </c>
      <c r="V261" s="39">
        <f>SUM($G261:J261)</f>
        <v>0</v>
      </c>
      <c r="W261" s="39">
        <f>SUM($G261:K261)</f>
        <v>0</v>
      </c>
      <c r="X261" s="39">
        <f>SUM($G261:L261)</f>
        <v>0</v>
      </c>
      <c r="Y261" s="39">
        <f>SUM($G261:M261)</f>
        <v>0</v>
      </c>
      <c r="Z261" s="39">
        <f>SUM($G261:N261)</f>
        <v>0</v>
      </c>
      <c r="AA261" s="39">
        <f>SUM($G261:O261)</f>
        <v>0</v>
      </c>
      <c r="AB261" s="39">
        <f>SUM($G261:P261)</f>
        <v>0</v>
      </c>
      <c r="AC261" s="39">
        <f>SUM($G261:Q261)</f>
        <v>0</v>
      </c>
      <c r="AD261" s="40">
        <f>SUM($G261:R261)</f>
        <v>0</v>
      </c>
      <c r="AE261" s="41">
        <f t="shared" si="95"/>
        <v>0</v>
      </c>
      <c r="AF261" s="41">
        <f t="shared" si="96"/>
        <v>0</v>
      </c>
      <c r="AG261" s="41">
        <f t="shared" si="97"/>
        <v>0</v>
      </c>
      <c r="AH261" s="41">
        <f t="shared" si="98"/>
        <v>0</v>
      </c>
      <c r="AI261" s="41">
        <f t="shared" si="107"/>
        <v>0</v>
      </c>
      <c r="AJ261" s="41">
        <f t="shared" si="108"/>
        <v>0</v>
      </c>
      <c r="AK261" s="41">
        <f t="shared" si="109"/>
        <v>0</v>
      </c>
      <c r="AL261" s="42">
        <f t="shared" si="99"/>
        <v>0</v>
      </c>
    </row>
    <row r="262" spans="1:38" ht="24" hidden="1" customHeight="1" outlineLevel="1">
      <c r="A262" s="32" t="s">
        <v>257</v>
      </c>
      <c r="B262" s="445" t="s">
        <v>360</v>
      </c>
      <c r="C262" s="33"/>
      <c r="D262" s="34"/>
      <c r="E262" s="34"/>
      <c r="F262" s="34"/>
      <c r="G262" s="36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8">
        <f t="shared" si="94"/>
        <v>0</v>
      </c>
      <c r="T262" s="39">
        <f>SUM($G262:H262)</f>
        <v>0</v>
      </c>
      <c r="U262" s="39">
        <f>SUM($G262:I262)</f>
        <v>0</v>
      </c>
      <c r="V262" s="39">
        <f>SUM($G262:J262)</f>
        <v>0</v>
      </c>
      <c r="W262" s="39">
        <f>SUM($G262:K262)</f>
        <v>0</v>
      </c>
      <c r="X262" s="39">
        <f>SUM($G262:L262)</f>
        <v>0</v>
      </c>
      <c r="Y262" s="39">
        <f>SUM($G262:M262)</f>
        <v>0</v>
      </c>
      <c r="Z262" s="39">
        <f>SUM($G262:N262)</f>
        <v>0</v>
      </c>
      <c r="AA262" s="39">
        <f>SUM($G262:O262)</f>
        <v>0</v>
      </c>
      <c r="AB262" s="39">
        <f>SUM($G262:P262)</f>
        <v>0</v>
      </c>
      <c r="AC262" s="39">
        <f>SUM($G262:Q262)</f>
        <v>0</v>
      </c>
      <c r="AD262" s="40">
        <f>SUM($G262:R262)</f>
        <v>0</v>
      </c>
      <c r="AE262" s="41">
        <f t="shared" si="95"/>
        <v>0</v>
      </c>
      <c r="AF262" s="41">
        <f t="shared" si="96"/>
        <v>0</v>
      </c>
      <c r="AG262" s="41">
        <f t="shared" si="97"/>
        <v>0</v>
      </c>
      <c r="AH262" s="41">
        <f t="shared" si="98"/>
        <v>0</v>
      </c>
      <c r="AI262" s="41">
        <f t="shared" si="107"/>
        <v>0</v>
      </c>
      <c r="AJ262" s="41">
        <f t="shared" si="108"/>
        <v>0</v>
      </c>
      <c r="AK262" s="41">
        <f t="shared" si="109"/>
        <v>0</v>
      </c>
      <c r="AL262" s="42">
        <f t="shared" si="99"/>
        <v>0</v>
      </c>
    </row>
    <row r="263" spans="1:38" ht="24" hidden="1" customHeight="1" outlineLevel="1">
      <c r="A263" s="32" t="s">
        <v>257</v>
      </c>
      <c r="B263" s="445" t="s">
        <v>361</v>
      </c>
      <c r="C263" s="33"/>
      <c r="D263" s="34"/>
      <c r="E263" s="34"/>
      <c r="F263" s="34"/>
      <c r="G263" s="36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8">
        <f t="shared" ref="S263:S328" si="115">G263</f>
        <v>0</v>
      </c>
      <c r="T263" s="39">
        <f>SUM($G263:H263)</f>
        <v>0</v>
      </c>
      <c r="U263" s="39">
        <f>SUM($G263:I263)</f>
        <v>0</v>
      </c>
      <c r="V263" s="39">
        <f>SUM($G263:J263)</f>
        <v>0</v>
      </c>
      <c r="W263" s="39">
        <f>SUM($G263:K263)</f>
        <v>0</v>
      </c>
      <c r="X263" s="39">
        <f>SUM($G263:L263)</f>
        <v>0</v>
      </c>
      <c r="Y263" s="39">
        <f>SUM($G263:M263)</f>
        <v>0</v>
      </c>
      <c r="Z263" s="39">
        <f>SUM($G263:N263)</f>
        <v>0</v>
      </c>
      <c r="AA263" s="39">
        <f>SUM($G263:O263)</f>
        <v>0</v>
      </c>
      <c r="AB263" s="39">
        <f>SUM($G263:P263)</f>
        <v>0</v>
      </c>
      <c r="AC263" s="39">
        <f>SUM($G263:Q263)</f>
        <v>0</v>
      </c>
      <c r="AD263" s="40">
        <f>SUM($G263:R263)</f>
        <v>0</v>
      </c>
      <c r="AE263" s="41">
        <f t="shared" ref="AE263:AE328" si="116">U263</f>
        <v>0</v>
      </c>
      <c r="AF263" s="41">
        <f t="shared" ref="AF263:AF328" si="117">X263-AE263</f>
        <v>0</v>
      </c>
      <c r="AG263" s="41">
        <f t="shared" ref="AG263:AG328" si="118">AA263-AF263-AE263</f>
        <v>0</v>
      </c>
      <c r="AH263" s="41">
        <f t="shared" ref="AH263:AH328" si="119">AD263-AG263-AF263-AE263</f>
        <v>0</v>
      </c>
      <c r="AI263" s="41">
        <f t="shared" si="107"/>
        <v>0</v>
      </c>
      <c r="AJ263" s="41">
        <f t="shared" si="108"/>
        <v>0</v>
      </c>
      <c r="AK263" s="41">
        <f t="shared" si="109"/>
        <v>0</v>
      </c>
      <c r="AL263" s="42">
        <f t="shared" si="99"/>
        <v>0</v>
      </c>
    </row>
    <row r="264" spans="1:38" ht="24" hidden="1" customHeight="1" outlineLevel="1">
      <c r="A264" s="32" t="s">
        <v>257</v>
      </c>
      <c r="B264" s="445" t="s">
        <v>362</v>
      </c>
      <c r="C264" s="33"/>
      <c r="D264" s="34"/>
      <c r="E264" s="34"/>
      <c r="F264" s="34"/>
      <c r="G264" s="36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8">
        <f t="shared" si="115"/>
        <v>0</v>
      </c>
      <c r="T264" s="39">
        <f>SUM($G264:H264)</f>
        <v>0</v>
      </c>
      <c r="U264" s="39">
        <f>SUM($G264:I264)</f>
        <v>0</v>
      </c>
      <c r="V264" s="39">
        <f>SUM($G264:J264)</f>
        <v>0</v>
      </c>
      <c r="W264" s="39">
        <f>SUM($G264:K264)</f>
        <v>0</v>
      </c>
      <c r="X264" s="39">
        <f>SUM($G264:L264)</f>
        <v>0</v>
      </c>
      <c r="Y264" s="39">
        <f>SUM($G264:M264)</f>
        <v>0</v>
      </c>
      <c r="Z264" s="39">
        <f>SUM($G264:N264)</f>
        <v>0</v>
      </c>
      <c r="AA264" s="39">
        <f>SUM($G264:O264)</f>
        <v>0</v>
      </c>
      <c r="AB264" s="39">
        <f>SUM($G264:P264)</f>
        <v>0</v>
      </c>
      <c r="AC264" s="39">
        <f>SUM($G264:Q264)</f>
        <v>0</v>
      </c>
      <c r="AD264" s="40">
        <f>SUM($G264:R264)</f>
        <v>0</v>
      </c>
      <c r="AE264" s="41">
        <f t="shared" si="116"/>
        <v>0</v>
      </c>
      <c r="AF264" s="41">
        <f t="shared" si="117"/>
        <v>0</v>
      </c>
      <c r="AG264" s="41">
        <f t="shared" si="118"/>
        <v>0</v>
      </c>
      <c r="AH264" s="41">
        <f t="shared" si="119"/>
        <v>0</v>
      </c>
      <c r="AI264" s="41">
        <f t="shared" si="107"/>
        <v>0</v>
      </c>
      <c r="AJ264" s="41">
        <f t="shared" si="108"/>
        <v>0</v>
      </c>
      <c r="AK264" s="41">
        <f t="shared" si="109"/>
        <v>0</v>
      </c>
      <c r="AL264" s="42">
        <f t="shared" si="99"/>
        <v>0</v>
      </c>
    </row>
    <row r="265" spans="1:38" ht="24" hidden="1" customHeight="1" outlineLevel="1">
      <c r="A265" s="32" t="s">
        <v>257</v>
      </c>
      <c r="B265" s="445" t="s">
        <v>363</v>
      </c>
      <c r="C265" s="33"/>
      <c r="D265" s="34"/>
      <c r="E265" s="34"/>
      <c r="F265" s="34"/>
      <c r="G265" s="36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8">
        <f t="shared" si="115"/>
        <v>0</v>
      </c>
      <c r="T265" s="39">
        <f>SUM($G265:H265)</f>
        <v>0</v>
      </c>
      <c r="U265" s="39">
        <f>SUM($G265:I265)</f>
        <v>0</v>
      </c>
      <c r="V265" s="39">
        <f>SUM($G265:J265)</f>
        <v>0</v>
      </c>
      <c r="W265" s="39">
        <f>SUM($G265:K265)</f>
        <v>0</v>
      </c>
      <c r="X265" s="39">
        <f>SUM($G265:L265)</f>
        <v>0</v>
      </c>
      <c r="Y265" s="39">
        <f>SUM($G265:M265)</f>
        <v>0</v>
      </c>
      <c r="Z265" s="39">
        <f>SUM($G265:N265)</f>
        <v>0</v>
      </c>
      <c r="AA265" s="39">
        <f>SUM($G265:O265)</f>
        <v>0</v>
      </c>
      <c r="AB265" s="39">
        <f>SUM($G265:P265)</f>
        <v>0</v>
      </c>
      <c r="AC265" s="39">
        <f>SUM($G265:Q265)</f>
        <v>0</v>
      </c>
      <c r="AD265" s="40">
        <f>SUM($G265:R265)</f>
        <v>0</v>
      </c>
      <c r="AE265" s="41">
        <f t="shared" si="116"/>
        <v>0</v>
      </c>
      <c r="AF265" s="41">
        <f t="shared" si="117"/>
        <v>0</v>
      </c>
      <c r="AG265" s="41">
        <f t="shared" si="118"/>
        <v>0</v>
      </c>
      <c r="AH265" s="41">
        <f t="shared" si="119"/>
        <v>0</v>
      </c>
      <c r="AI265" s="41">
        <f t="shared" si="107"/>
        <v>0</v>
      </c>
      <c r="AJ265" s="41">
        <f t="shared" si="108"/>
        <v>0</v>
      </c>
      <c r="AK265" s="41">
        <f t="shared" si="109"/>
        <v>0</v>
      </c>
      <c r="AL265" s="42">
        <f t="shared" si="99"/>
        <v>0</v>
      </c>
    </row>
    <row r="266" spans="1:38" ht="24" hidden="1" customHeight="1" outlineLevel="1">
      <c r="A266" s="32" t="s">
        <v>257</v>
      </c>
      <c r="B266" s="445" t="s">
        <v>364</v>
      </c>
      <c r="C266" s="33"/>
      <c r="D266" s="34"/>
      <c r="E266" s="34"/>
      <c r="F266" s="34"/>
      <c r="G266" s="36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8">
        <f t="shared" si="115"/>
        <v>0</v>
      </c>
      <c r="T266" s="39">
        <f>SUM($G266:H266)</f>
        <v>0</v>
      </c>
      <c r="U266" s="39">
        <f>SUM($G266:I266)</f>
        <v>0</v>
      </c>
      <c r="V266" s="39">
        <f>SUM($G266:J266)</f>
        <v>0</v>
      </c>
      <c r="W266" s="39">
        <f>SUM($G266:K266)</f>
        <v>0</v>
      </c>
      <c r="X266" s="39">
        <f>SUM($G266:L266)</f>
        <v>0</v>
      </c>
      <c r="Y266" s="39">
        <f>SUM($G266:M266)</f>
        <v>0</v>
      </c>
      <c r="Z266" s="39">
        <f>SUM($G266:N266)</f>
        <v>0</v>
      </c>
      <c r="AA266" s="39">
        <f>SUM($G266:O266)</f>
        <v>0</v>
      </c>
      <c r="AB266" s="39">
        <f>SUM($G266:P266)</f>
        <v>0</v>
      </c>
      <c r="AC266" s="39">
        <f>SUM($G266:Q266)</f>
        <v>0</v>
      </c>
      <c r="AD266" s="40">
        <f>SUM($G266:R266)</f>
        <v>0</v>
      </c>
      <c r="AE266" s="41">
        <f t="shared" si="116"/>
        <v>0</v>
      </c>
      <c r="AF266" s="41">
        <f t="shared" si="117"/>
        <v>0</v>
      </c>
      <c r="AG266" s="41">
        <f t="shared" si="118"/>
        <v>0</v>
      </c>
      <c r="AH266" s="41">
        <f t="shared" si="119"/>
        <v>0</v>
      </c>
      <c r="AI266" s="41">
        <f t="shared" si="107"/>
        <v>0</v>
      </c>
      <c r="AJ266" s="41">
        <f t="shared" si="108"/>
        <v>0</v>
      </c>
      <c r="AK266" s="41">
        <f t="shared" si="109"/>
        <v>0</v>
      </c>
      <c r="AL266" s="42">
        <f t="shared" si="99"/>
        <v>0</v>
      </c>
    </row>
    <row r="267" spans="1:38" ht="24" customHeight="1" collapsed="1">
      <c r="A267" s="32" t="s">
        <v>365</v>
      </c>
      <c r="B267" s="445" t="s">
        <v>366</v>
      </c>
      <c r="C267" s="33" t="s">
        <v>367</v>
      </c>
      <c r="D267" s="34"/>
      <c r="E267" s="34"/>
      <c r="F267" s="34"/>
      <c r="G267" s="36">
        <f>G166</f>
        <v>0</v>
      </c>
      <c r="H267" s="37">
        <f t="shared" ref="H267:R267" si="120">H166</f>
        <v>0</v>
      </c>
      <c r="I267" s="37">
        <f t="shared" si="120"/>
        <v>0</v>
      </c>
      <c r="J267" s="37">
        <f t="shared" si="120"/>
        <v>0</v>
      </c>
      <c r="K267" s="37">
        <f t="shared" si="120"/>
        <v>0</v>
      </c>
      <c r="L267" s="37">
        <f t="shared" si="120"/>
        <v>0</v>
      </c>
      <c r="M267" s="37">
        <f t="shared" si="120"/>
        <v>0</v>
      </c>
      <c r="N267" s="37">
        <f t="shared" si="120"/>
        <v>0</v>
      </c>
      <c r="O267" s="37">
        <f t="shared" si="120"/>
        <v>0</v>
      </c>
      <c r="P267" s="37">
        <f t="shared" si="120"/>
        <v>0</v>
      </c>
      <c r="Q267" s="37">
        <f t="shared" si="120"/>
        <v>0</v>
      </c>
      <c r="R267" s="37">
        <f t="shared" si="120"/>
        <v>0</v>
      </c>
      <c r="S267" s="38">
        <f t="shared" si="115"/>
        <v>0</v>
      </c>
      <c r="T267" s="39">
        <f>SUM($G267:H267)</f>
        <v>0</v>
      </c>
      <c r="U267" s="39">
        <f>SUM($G267:I267)</f>
        <v>0</v>
      </c>
      <c r="V267" s="39">
        <f>SUM($G267:J267)</f>
        <v>0</v>
      </c>
      <c r="W267" s="39">
        <f>SUM($G267:K267)</f>
        <v>0</v>
      </c>
      <c r="X267" s="39">
        <f>SUM($G267:L267)</f>
        <v>0</v>
      </c>
      <c r="Y267" s="39">
        <f>SUM($G267:M267)</f>
        <v>0</v>
      </c>
      <c r="Z267" s="39">
        <f>SUM($G267:N267)</f>
        <v>0</v>
      </c>
      <c r="AA267" s="39">
        <f>SUM($G267:O267)</f>
        <v>0</v>
      </c>
      <c r="AB267" s="39">
        <f>SUM($G267:P267)</f>
        <v>0</v>
      </c>
      <c r="AC267" s="39">
        <f>SUM($G267:Q267)</f>
        <v>0</v>
      </c>
      <c r="AD267" s="40">
        <f>SUM($G267:R267)</f>
        <v>0</v>
      </c>
      <c r="AE267" s="41">
        <f t="shared" si="116"/>
        <v>0</v>
      </c>
      <c r="AF267" s="41">
        <f t="shared" si="117"/>
        <v>0</v>
      </c>
      <c r="AG267" s="41">
        <f t="shared" si="118"/>
        <v>0</v>
      </c>
      <c r="AH267" s="41">
        <f t="shared" si="119"/>
        <v>0</v>
      </c>
      <c r="AI267" s="41">
        <f t="shared" si="107"/>
        <v>0</v>
      </c>
      <c r="AJ267" s="41">
        <f t="shared" si="108"/>
        <v>0</v>
      </c>
      <c r="AK267" s="41">
        <f t="shared" si="109"/>
        <v>0</v>
      </c>
      <c r="AL267" s="42">
        <f t="shared" ref="AL267:AL328" si="121">SUM(G267:R267)-AK267</f>
        <v>0</v>
      </c>
    </row>
    <row r="268" spans="1:38" ht="24" customHeight="1">
      <c r="A268" s="32" t="s">
        <v>368</v>
      </c>
      <c r="B268" s="445" t="s">
        <v>369</v>
      </c>
      <c r="C268" s="33" t="s">
        <v>370</v>
      </c>
      <c r="D268" s="34"/>
      <c r="E268" s="34"/>
      <c r="F268" s="34"/>
      <c r="G268" s="36">
        <f>G228</f>
        <v>0</v>
      </c>
      <c r="H268" s="37">
        <f t="shared" ref="H268:R268" si="122">H228</f>
        <v>0</v>
      </c>
      <c r="I268" s="37">
        <f t="shared" si="122"/>
        <v>0</v>
      </c>
      <c r="J268" s="37">
        <f t="shared" si="122"/>
        <v>0</v>
      </c>
      <c r="K268" s="37">
        <f t="shared" si="122"/>
        <v>0</v>
      </c>
      <c r="L268" s="37">
        <f t="shared" si="122"/>
        <v>0</v>
      </c>
      <c r="M268" s="37">
        <f t="shared" si="122"/>
        <v>0</v>
      </c>
      <c r="N268" s="37">
        <f t="shared" si="122"/>
        <v>0</v>
      </c>
      <c r="O268" s="37">
        <f t="shared" si="122"/>
        <v>0</v>
      </c>
      <c r="P268" s="37">
        <f t="shared" si="122"/>
        <v>0</v>
      </c>
      <c r="Q268" s="37">
        <f t="shared" si="122"/>
        <v>0</v>
      </c>
      <c r="R268" s="37">
        <f t="shared" si="122"/>
        <v>0</v>
      </c>
      <c r="S268" s="38">
        <f t="shared" si="115"/>
        <v>0</v>
      </c>
      <c r="T268" s="39">
        <f>SUM($G268:H268)</f>
        <v>0</v>
      </c>
      <c r="U268" s="39">
        <f>SUM($G268:I268)</f>
        <v>0</v>
      </c>
      <c r="V268" s="39">
        <f>SUM($G268:J268)</f>
        <v>0</v>
      </c>
      <c r="W268" s="39">
        <f>SUM($G268:K268)</f>
        <v>0</v>
      </c>
      <c r="X268" s="39">
        <f>SUM($G268:L268)</f>
        <v>0</v>
      </c>
      <c r="Y268" s="39">
        <f>SUM($G268:M268)</f>
        <v>0</v>
      </c>
      <c r="Z268" s="39">
        <f>SUM($G268:N268)</f>
        <v>0</v>
      </c>
      <c r="AA268" s="39">
        <f>SUM($G268:O268)</f>
        <v>0</v>
      </c>
      <c r="AB268" s="39">
        <f>SUM($G268:P268)</f>
        <v>0</v>
      </c>
      <c r="AC268" s="39">
        <f>SUM($G268:Q268)</f>
        <v>0</v>
      </c>
      <c r="AD268" s="40">
        <f>SUM($G268:R268)</f>
        <v>0</v>
      </c>
      <c r="AE268" s="41">
        <f t="shared" si="116"/>
        <v>0</v>
      </c>
      <c r="AF268" s="41">
        <f t="shared" si="117"/>
        <v>0</v>
      </c>
      <c r="AG268" s="41">
        <f t="shared" si="118"/>
        <v>0</v>
      </c>
      <c r="AH268" s="41">
        <f t="shared" si="119"/>
        <v>0</v>
      </c>
      <c r="AI268" s="41">
        <f t="shared" si="107"/>
        <v>0</v>
      </c>
      <c r="AJ268" s="41">
        <f t="shared" si="108"/>
        <v>0</v>
      </c>
      <c r="AK268" s="41">
        <f t="shared" si="109"/>
        <v>0</v>
      </c>
      <c r="AL268" s="42">
        <f t="shared" si="121"/>
        <v>0</v>
      </c>
    </row>
    <row r="269" spans="1:38" ht="24" customHeight="1">
      <c r="A269" s="32" t="s">
        <v>371</v>
      </c>
      <c r="B269" s="445" t="s">
        <v>372</v>
      </c>
      <c r="C269" s="33" t="s">
        <v>373</v>
      </c>
      <c r="D269" s="34"/>
      <c r="E269" s="34"/>
      <c r="F269" s="34"/>
      <c r="G269" s="36">
        <f>G224</f>
        <v>0</v>
      </c>
      <c r="H269" s="37">
        <f t="shared" ref="H269:R269" si="123">H224</f>
        <v>0</v>
      </c>
      <c r="I269" s="37">
        <f t="shared" si="123"/>
        <v>0</v>
      </c>
      <c r="J269" s="37">
        <f t="shared" si="123"/>
        <v>0</v>
      </c>
      <c r="K269" s="37">
        <f t="shared" si="123"/>
        <v>0</v>
      </c>
      <c r="L269" s="37">
        <f t="shared" si="123"/>
        <v>0</v>
      </c>
      <c r="M269" s="37">
        <f t="shared" si="123"/>
        <v>0</v>
      </c>
      <c r="N269" s="37">
        <f t="shared" si="123"/>
        <v>0</v>
      </c>
      <c r="O269" s="37">
        <f t="shared" si="123"/>
        <v>0</v>
      </c>
      <c r="P269" s="37">
        <f t="shared" si="123"/>
        <v>0</v>
      </c>
      <c r="Q269" s="37">
        <f t="shared" si="123"/>
        <v>0</v>
      </c>
      <c r="R269" s="37">
        <f t="shared" si="123"/>
        <v>0</v>
      </c>
      <c r="S269" s="38">
        <f t="shared" si="115"/>
        <v>0</v>
      </c>
      <c r="T269" s="39">
        <f>SUM($G269:H269)</f>
        <v>0</v>
      </c>
      <c r="U269" s="39">
        <f>SUM($G269:I269)</f>
        <v>0</v>
      </c>
      <c r="V269" s="39">
        <f>SUM($G269:J269)</f>
        <v>0</v>
      </c>
      <c r="W269" s="39">
        <f>SUM($G269:K269)</f>
        <v>0</v>
      </c>
      <c r="X269" s="39">
        <f>SUM($G269:L269)</f>
        <v>0</v>
      </c>
      <c r="Y269" s="39">
        <f>SUM($G269:M269)</f>
        <v>0</v>
      </c>
      <c r="Z269" s="39">
        <f>SUM($G269:N269)</f>
        <v>0</v>
      </c>
      <c r="AA269" s="39">
        <f>SUM($G269:O269)</f>
        <v>0</v>
      </c>
      <c r="AB269" s="39">
        <f>SUM($G269:P269)</f>
        <v>0</v>
      </c>
      <c r="AC269" s="39">
        <f>SUM($G269:Q269)</f>
        <v>0</v>
      </c>
      <c r="AD269" s="40">
        <f>SUM($G269:R269)</f>
        <v>0</v>
      </c>
      <c r="AE269" s="41">
        <f t="shared" si="116"/>
        <v>0</v>
      </c>
      <c r="AF269" s="41">
        <f t="shared" si="117"/>
        <v>0</v>
      </c>
      <c r="AG269" s="41">
        <f t="shared" si="118"/>
        <v>0</v>
      </c>
      <c r="AH269" s="41">
        <f t="shared" si="119"/>
        <v>0</v>
      </c>
      <c r="AI269" s="41">
        <f t="shared" si="107"/>
        <v>0</v>
      </c>
      <c r="AJ269" s="41">
        <f t="shared" si="108"/>
        <v>0</v>
      </c>
      <c r="AK269" s="41">
        <f t="shared" si="109"/>
        <v>0</v>
      </c>
      <c r="AL269" s="42">
        <f t="shared" si="121"/>
        <v>0</v>
      </c>
    </row>
    <row r="270" spans="1:38" ht="24" hidden="1" customHeight="1" outlineLevel="1">
      <c r="A270" s="32" t="s">
        <v>257</v>
      </c>
      <c r="B270" s="445" t="s">
        <v>374</v>
      </c>
      <c r="C270" s="33"/>
      <c r="D270" s="34"/>
      <c r="E270" s="34"/>
      <c r="F270" s="34"/>
      <c r="G270" s="36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8">
        <f t="shared" si="115"/>
        <v>0</v>
      </c>
      <c r="T270" s="39">
        <f>SUM($G270:H270)</f>
        <v>0</v>
      </c>
      <c r="U270" s="39">
        <f>SUM($G270:I270)</f>
        <v>0</v>
      </c>
      <c r="V270" s="39">
        <f>SUM($G270:J270)</f>
        <v>0</v>
      </c>
      <c r="W270" s="39">
        <f>SUM($G270:K270)</f>
        <v>0</v>
      </c>
      <c r="X270" s="39">
        <f>SUM($G270:L270)</f>
        <v>0</v>
      </c>
      <c r="Y270" s="39">
        <f>SUM($G270:M270)</f>
        <v>0</v>
      </c>
      <c r="Z270" s="39">
        <f>SUM($G270:N270)</f>
        <v>0</v>
      </c>
      <c r="AA270" s="39">
        <f>SUM($G270:O270)</f>
        <v>0</v>
      </c>
      <c r="AB270" s="39">
        <f>SUM($G270:P270)</f>
        <v>0</v>
      </c>
      <c r="AC270" s="39">
        <f>SUM($G270:Q270)</f>
        <v>0</v>
      </c>
      <c r="AD270" s="40">
        <f>SUM($G270:R270)</f>
        <v>0</v>
      </c>
      <c r="AE270" s="41">
        <f t="shared" si="116"/>
        <v>0</v>
      </c>
      <c r="AF270" s="41">
        <f t="shared" si="117"/>
        <v>0</v>
      </c>
      <c r="AG270" s="41">
        <f t="shared" si="118"/>
        <v>0</v>
      </c>
      <c r="AH270" s="41">
        <f t="shared" si="119"/>
        <v>0</v>
      </c>
      <c r="AI270" s="41">
        <f t="shared" si="107"/>
        <v>0</v>
      </c>
      <c r="AJ270" s="41">
        <f t="shared" si="108"/>
        <v>0</v>
      </c>
      <c r="AK270" s="41">
        <f t="shared" si="109"/>
        <v>0</v>
      </c>
      <c r="AL270" s="42">
        <f t="shared" ref="AL270:AL274" si="124">SUM(G270:R270)-AK270</f>
        <v>0</v>
      </c>
    </row>
    <row r="271" spans="1:38" ht="24" hidden="1" customHeight="1" outlineLevel="1">
      <c r="A271" s="32" t="s">
        <v>257</v>
      </c>
      <c r="B271" s="445" t="s">
        <v>375</v>
      </c>
      <c r="C271" s="33"/>
      <c r="D271" s="34"/>
      <c r="E271" s="34"/>
      <c r="F271" s="34"/>
      <c r="G271" s="36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8">
        <f t="shared" si="115"/>
        <v>0</v>
      </c>
      <c r="T271" s="39">
        <f>SUM($G271:H271)</f>
        <v>0</v>
      </c>
      <c r="U271" s="39">
        <f>SUM($G271:I271)</f>
        <v>0</v>
      </c>
      <c r="V271" s="39">
        <f>SUM($G271:J271)</f>
        <v>0</v>
      </c>
      <c r="W271" s="39">
        <f>SUM($G271:K271)</f>
        <v>0</v>
      </c>
      <c r="X271" s="39">
        <f>SUM($G271:L271)</f>
        <v>0</v>
      </c>
      <c r="Y271" s="39">
        <f>SUM($G271:M271)</f>
        <v>0</v>
      </c>
      <c r="Z271" s="39">
        <f>SUM($G271:N271)</f>
        <v>0</v>
      </c>
      <c r="AA271" s="39">
        <f>SUM($G271:O271)</f>
        <v>0</v>
      </c>
      <c r="AB271" s="39">
        <f>SUM($G271:P271)</f>
        <v>0</v>
      </c>
      <c r="AC271" s="39">
        <f>SUM($G271:Q271)</f>
        <v>0</v>
      </c>
      <c r="AD271" s="40">
        <f>SUM($G271:R271)</f>
        <v>0</v>
      </c>
      <c r="AE271" s="41">
        <f t="shared" si="116"/>
        <v>0</v>
      </c>
      <c r="AF271" s="41">
        <f t="shared" si="117"/>
        <v>0</v>
      </c>
      <c r="AG271" s="41">
        <f t="shared" si="118"/>
        <v>0</v>
      </c>
      <c r="AH271" s="41">
        <f t="shared" si="119"/>
        <v>0</v>
      </c>
      <c r="AI271" s="41">
        <f t="shared" si="107"/>
        <v>0</v>
      </c>
      <c r="AJ271" s="41">
        <f t="shared" si="108"/>
        <v>0</v>
      </c>
      <c r="AK271" s="41">
        <f t="shared" si="109"/>
        <v>0</v>
      </c>
      <c r="AL271" s="42">
        <f t="shared" si="124"/>
        <v>0</v>
      </c>
    </row>
    <row r="272" spans="1:38" ht="24" hidden="1" customHeight="1" outlineLevel="1">
      <c r="A272" s="32" t="s">
        <v>257</v>
      </c>
      <c r="B272" s="445" t="s">
        <v>376</v>
      </c>
      <c r="C272" s="33"/>
      <c r="D272" s="34"/>
      <c r="E272" s="34"/>
      <c r="F272" s="34"/>
      <c r="G272" s="36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8">
        <f t="shared" si="115"/>
        <v>0</v>
      </c>
      <c r="T272" s="39">
        <f>SUM($G272:H272)</f>
        <v>0</v>
      </c>
      <c r="U272" s="39">
        <f>SUM($G272:I272)</f>
        <v>0</v>
      </c>
      <c r="V272" s="39">
        <f>SUM($G272:J272)</f>
        <v>0</v>
      </c>
      <c r="W272" s="39">
        <f>SUM($G272:K272)</f>
        <v>0</v>
      </c>
      <c r="X272" s="39">
        <f>SUM($G272:L272)</f>
        <v>0</v>
      </c>
      <c r="Y272" s="39">
        <f>SUM($G272:M272)</f>
        <v>0</v>
      </c>
      <c r="Z272" s="39">
        <f>SUM($G272:N272)</f>
        <v>0</v>
      </c>
      <c r="AA272" s="39">
        <f>SUM($G272:O272)</f>
        <v>0</v>
      </c>
      <c r="AB272" s="39">
        <f>SUM($G272:P272)</f>
        <v>0</v>
      </c>
      <c r="AC272" s="39">
        <f>SUM($G272:Q272)</f>
        <v>0</v>
      </c>
      <c r="AD272" s="40">
        <f>SUM($G272:R272)</f>
        <v>0</v>
      </c>
      <c r="AE272" s="41">
        <f t="shared" si="116"/>
        <v>0</v>
      </c>
      <c r="AF272" s="41">
        <f t="shared" si="117"/>
        <v>0</v>
      </c>
      <c r="AG272" s="41">
        <f t="shared" si="118"/>
        <v>0</v>
      </c>
      <c r="AH272" s="41">
        <f t="shared" si="119"/>
        <v>0</v>
      </c>
      <c r="AI272" s="41">
        <f t="shared" si="107"/>
        <v>0</v>
      </c>
      <c r="AJ272" s="41">
        <f t="shared" si="108"/>
        <v>0</v>
      </c>
      <c r="AK272" s="41">
        <f t="shared" si="109"/>
        <v>0</v>
      </c>
      <c r="AL272" s="42">
        <f t="shared" si="124"/>
        <v>0</v>
      </c>
    </row>
    <row r="273" spans="1:38" ht="24" hidden="1" customHeight="1" outlineLevel="1">
      <c r="A273" s="32" t="s">
        <v>257</v>
      </c>
      <c r="B273" s="445" t="s">
        <v>377</v>
      </c>
      <c r="C273" s="33"/>
      <c r="D273" s="34"/>
      <c r="E273" s="34"/>
      <c r="F273" s="34"/>
      <c r="G273" s="36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8">
        <f t="shared" si="115"/>
        <v>0</v>
      </c>
      <c r="T273" s="39">
        <f>SUM($G273:H273)</f>
        <v>0</v>
      </c>
      <c r="U273" s="39">
        <f>SUM($G273:I273)</f>
        <v>0</v>
      </c>
      <c r="V273" s="39">
        <f>SUM($G273:J273)</f>
        <v>0</v>
      </c>
      <c r="W273" s="39">
        <f>SUM($G273:K273)</f>
        <v>0</v>
      </c>
      <c r="X273" s="39">
        <f>SUM($G273:L273)</f>
        <v>0</v>
      </c>
      <c r="Y273" s="39">
        <f>SUM($G273:M273)</f>
        <v>0</v>
      </c>
      <c r="Z273" s="39">
        <f>SUM($G273:N273)</f>
        <v>0</v>
      </c>
      <c r="AA273" s="39">
        <f>SUM($G273:O273)</f>
        <v>0</v>
      </c>
      <c r="AB273" s="39">
        <f>SUM($G273:P273)</f>
        <v>0</v>
      </c>
      <c r="AC273" s="39">
        <f>SUM($G273:Q273)</f>
        <v>0</v>
      </c>
      <c r="AD273" s="40">
        <f>SUM($G273:R273)</f>
        <v>0</v>
      </c>
      <c r="AE273" s="41">
        <f t="shared" si="116"/>
        <v>0</v>
      </c>
      <c r="AF273" s="41">
        <f t="shared" si="117"/>
        <v>0</v>
      </c>
      <c r="AG273" s="41">
        <f t="shared" si="118"/>
        <v>0</v>
      </c>
      <c r="AH273" s="41">
        <f t="shared" si="119"/>
        <v>0</v>
      </c>
      <c r="AI273" s="41">
        <f t="shared" si="107"/>
        <v>0</v>
      </c>
      <c r="AJ273" s="41">
        <f t="shared" si="108"/>
        <v>0</v>
      </c>
      <c r="AK273" s="41">
        <f t="shared" si="109"/>
        <v>0</v>
      </c>
      <c r="AL273" s="42">
        <f t="shared" si="124"/>
        <v>0</v>
      </c>
    </row>
    <row r="274" spans="1:38" ht="24" hidden="1" customHeight="1" outlineLevel="1">
      <c r="A274" s="32" t="s">
        <v>257</v>
      </c>
      <c r="B274" s="445" t="s">
        <v>378</v>
      </c>
      <c r="C274" s="33"/>
      <c r="D274" s="34"/>
      <c r="E274" s="34"/>
      <c r="F274" s="34"/>
      <c r="G274" s="36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8">
        <f t="shared" si="115"/>
        <v>0</v>
      </c>
      <c r="T274" s="39">
        <f>SUM($G274:H274)</f>
        <v>0</v>
      </c>
      <c r="U274" s="39">
        <f>SUM($G274:I274)</f>
        <v>0</v>
      </c>
      <c r="V274" s="39">
        <f>SUM($G274:J274)</f>
        <v>0</v>
      </c>
      <c r="W274" s="39">
        <f>SUM($G274:K274)</f>
        <v>0</v>
      </c>
      <c r="X274" s="39">
        <f>SUM($G274:L274)</f>
        <v>0</v>
      </c>
      <c r="Y274" s="39">
        <f>SUM($G274:M274)</f>
        <v>0</v>
      </c>
      <c r="Z274" s="39">
        <f>SUM($G274:N274)</f>
        <v>0</v>
      </c>
      <c r="AA274" s="39">
        <f>SUM($G274:O274)</f>
        <v>0</v>
      </c>
      <c r="AB274" s="39">
        <f>SUM($G274:P274)</f>
        <v>0</v>
      </c>
      <c r="AC274" s="39">
        <f>SUM($G274:Q274)</f>
        <v>0</v>
      </c>
      <c r="AD274" s="40">
        <f>SUM($G274:R274)</f>
        <v>0</v>
      </c>
      <c r="AE274" s="41">
        <f t="shared" si="116"/>
        <v>0</v>
      </c>
      <c r="AF274" s="41">
        <f t="shared" si="117"/>
        <v>0</v>
      </c>
      <c r="AG274" s="41">
        <f t="shared" si="118"/>
        <v>0</v>
      </c>
      <c r="AH274" s="41">
        <f t="shared" si="119"/>
        <v>0</v>
      </c>
      <c r="AI274" s="41">
        <f t="shared" si="107"/>
        <v>0</v>
      </c>
      <c r="AJ274" s="41">
        <f t="shared" si="108"/>
        <v>0</v>
      </c>
      <c r="AK274" s="41">
        <f t="shared" si="109"/>
        <v>0</v>
      </c>
      <c r="AL274" s="42">
        <f t="shared" si="124"/>
        <v>0</v>
      </c>
    </row>
    <row r="275" spans="1:38" ht="24" hidden="1" customHeight="1" outlineLevel="1">
      <c r="A275" s="32" t="s">
        <v>257</v>
      </c>
      <c r="B275" s="445" t="s">
        <v>379</v>
      </c>
      <c r="C275" s="33"/>
      <c r="D275" s="34"/>
      <c r="E275" s="34"/>
      <c r="F275" s="34"/>
      <c r="G275" s="36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8">
        <f t="shared" si="115"/>
        <v>0</v>
      </c>
      <c r="T275" s="39">
        <f>SUM($G275:H275)</f>
        <v>0</v>
      </c>
      <c r="U275" s="39">
        <f>SUM($G275:I275)</f>
        <v>0</v>
      </c>
      <c r="V275" s="39">
        <f>SUM($G275:J275)</f>
        <v>0</v>
      </c>
      <c r="W275" s="39">
        <f>SUM($G275:K275)</f>
        <v>0</v>
      </c>
      <c r="X275" s="39">
        <f>SUM($G275:L275)</f>
        <v>0</v>
      </c>
      <c r="Y275" s="39">
        <f>SUM($G275:M275)</f>
        <v>0</v>
      </c>
      <c r="Z275" s="39">
        <f>SUM($G275:N275)</f>
        <v>0</v>
      </c>
      <c r="AA275" s="39">
        <f>SUM($G275:O275)</f>
        <v>0</v>
      </c>
      <c r="AB275" s="39">
        <f>SUM($G275:P275)</f>
        <v>0</v>
      </c>
      <c r="AC275" s="39">
        <f>SUM($G275:Q275)</f>
        <v>0</v>
      </c>
      <c r="AD275" s="40">
        <f>SUM($G275:R275)</f>
        <v>0</v>
      </c>
      <c r="AE275" s="41">
        <f t="shared" si="116"/>
        <v>0</v>
      </c>
      <c r="AF275" s="41">
        <f t="shared" si="117"/>
        <v>0</v>
      </c>
      <c r="AG275" s="41">
        <f t="shared" si="118"/>
        <v>0</v>
      </c>
      <c r="AH275" s="41">
        <f t="shared" si="119"/>
        <v>0</v>
      </c>
      <c r="AI275" s="41">
        <f t="shared" si="107"/>
        <v>0</v>
      </c>
      <c r="AJ275" s="41">
        <f t="shared" si="108"/>
        <v>0</v>
      </c>
      <c r="AK275" s="41">
        <f t="shared" si="109"/>
        <v>0</v>
      </c>
      <c r="AL275" s="42">
        <f t="shared" si="121"/>
        <v>0</v>
      </c>
    </row>
    <row r="276" spans="1:38" ht="24" hidden="1" customHeight="1" outlineLevel="1">
      <c r="A276" s="32" t="s">
        <v>257</v>
      </c>
      <c r="B276" s="445" t="s">
        <v>380</v>
      </c>
      <c r="C276" s="33"/>
      <c r="D276" s="34"/>
      <c r="E276" s="34"/>
      <c r="F276" s="34"/>
      <c r="G276" s="36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8">
        <f t="shared" si="115"/>
        <v>0</v>
      </c>
      <c r="T276" s="39">
        <f>SUM($G276:H276)</f>
        <v>0</v>
      </c>
      <c r="U276" s="39">
        <f>SUM($G276:I276)</f>
        <v>0</v>
      </c>
      <c r="V276" s="39">
        <f>SUM($G276:J276)</f>
        <v>0</v>
      </c>
      <c r="W276" s="39">
        <f>SUM($G276:K276)</f>
        <v>0</v>
      </c>
      <c r="X276" s="39">
        <f>SUM($G276:L276)</f>
        <v>0</v>
      </c>
      <c r="Y276" s="39">
        <f>SUM($G276:M276)</f>
        <v>0</v>
      </c>
      <c r="Z276" s="39">
        <f>SUM($G276:N276)</f>
        <v>0</v>
      </c>
      <c r="AA276" s="39">
        <f>SUM($G276:O276)</f>
        <v>0</v>
      </c>
      <c r="AB276" s="39">
        <f>SUM($G276:P276)</f>
        <v>0</v>
      </c>
      <c r="AC276" s="39">
        <f>SUM($G276:Q276)</f>
        <v>0</v>
      </c>
      <c r="AD276" s="40">
        <f>SUM($G276:R276)</f>
        <v>0</v>
      </c>
      <c r="AE276" s="41">
        <f t="shared" si="116"/>
        <v>0</v>
      </c>
      <c r="AF276" s="41">
        <f t="shared" si="117"/>
        <v>0</v>
      </c>
      <c r="AG276" s="41">
        <f t="shared" si="118"/>
        <v>0</v>
      </c>
      <c r="AH276" s="41">
        <f t="shared" si="119"/>
        <v>0</v>
      </c>
      <c r="AI276" s="41">
        <f t="shared" si="107"/>
        <v>0</v>
      </c>
      <c r="AJ276" s="41">
        <f t="shared" si="108"/>
        <v>0</v>
      </c>
      <c r="AK276" s="41">
        <f t="shared" si="109"/>
        <v>0</v>
      </c>
      <c r="AL276" s="42">
        <f t="shared" si="121"/>
        <v>0</v>
      </c>
    </row>
    <row r="277" spans="1:38" ht="24" hidden="1" customHeight="1" outlineLevel="1">
      <c r="A277" s="32" t="s">
        <v>257</v>
      </c>
      <c r="B277" s="445" t="s">
        <v>381</v>
      </c>
      <c r="C277" s="33"/>
      <c r="D277" s="34"/>
      <c r="E277" s="34"/>
      <c r="F277" s="34"/>
      <c r="G277" s="36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8">
        <f t="shared" si="115"/>
        <v>0</v>
      </c>
      <c r="T277" s="39">
        <f>SUM($G277:H277)</f>
        <v>0</v>
      </c>
      <c r="U277" s="39">
        <f>SUM($G277:I277)</f>
        <v>0</v>
      </c>
      <c r="V277" s="39">
        <f>SUM($G277:J277)</f>
        <v>0</v>
      </c>
      <c r="W277" s="39">
        <f>SUM($G277:K277)</f>
        <v>0</v>
      </c>
      <c r="X277" s="39">
        <f>SUM($G277:L277)</f>
        <v>0</v>
      </c>
      <c r="Y277" s="39">
        <f>SUM($G277:M277)</f>
        <v>0</v>
      </c>
      <c r="Z277" s="39">
        <f>SUM($G277:N277)</f>
        <v>0</v>
      </c>
      <c r="AA277" s="39">
        <f>SUM($G277:O277)</f>
        <v>0</v>
      </c>
      <c r="AB277" s="39">
        <f>SUM($G277:P277)</f>
        <v>0</v>
      </c>
      <c r="AC277" s="39">
        <f>SUM($G277:Q277)</f>
        <v>0</v>
      </c>
      <c r="AD277" s="40">
        <f>SUM($G277:R277)</f>
        <v>0</v>
      </c>
      <c r="AE277" s="41">
        <f t="shared" si="116"/>
        <v>0</v>
      </c>
      <c r="AF277" s="41">
        <f t="shared" si="117"/>
        <v>0</v>
      </c>
      <c r="AG277" s="41">
        <f t="shared" si="118"/>
        <v>0</v>
      </c>
      <c r="AH277" s="41">
        <f t="shared" si="119"/>
        <v>0</v>
      </c>
      <c r="AI277" s="41">
        <f t="shared" si="107"/>
        <v>0</v>
      </c>
      <c r="AJ277" s="41">
        <f t="shared" si="108"/>
        <v>0</v>
      </c>
      <c r="AK277" s="41">
        <f t="shared" si="109"/>
        <v>0</v>
      </c>
      <c r="AL277" s="42">
        <f t="shared" si="121"/>
        <v>0</v>
      </c>
    </row>
    <row r="278" spans="1:38" ht="24" hidden="1" customHeight="1" outlineLevel="1">
      <c r="A278" s="32" t="s">
        <v>257</v>
      </c>
      <c r="B278" s="445" t="s">
        <v>382</v>
      </c>
      <c r="C278" s="33"/>
      <c r="D278" s="34"/>
      <c r="E278" s="34"/>
      <c r="F278" s="34"/>
      <c r="G278" s="36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8">
        <f t="shared" si="115"/>
        <v>0</v>
      </c>
      <c r="T278" s="39">
        <f>SUM($G278:H278)</f>
        <v>0</v>
      </c>
      <c r="U278" s="39">
        <f>SUM($G278:I278)</f>
        <v>0</v>
      </c>
      <c r="V278" s="39">
        <f>SUM($G278:J278)</f>
        <v>0</v>
      </c>
      <c r="W278" s="39">
        <f>SUM($G278:K278)</f>
        <v>0</v>
      </c>
      <c r="X278" s="39">
        <f>SUM($G278:L278)</f>
        <v>0</v>
      </c>
      <c r="Y278" s="39">
        <f>SUM($G278:M278)</f>
        <v>0</v>
      </c>
      <c r="Z278" s="39">
        <f>SUM($G278:N278)</f>
        <v>0</v>
      </c>
      <c r="AA278" s="39">
        <f>SUM($G278:O278)</f>
        <v>0</v>
      </c>
      <c r="AB278" s="39">
        <f>SUM($G278:P278)</f>
        <v>0</v>
      </c>
      <c r="AC278" s="39">
        <f>SUM($G278:Q278)</f>
        <v>0</v>
      </c>
      <c r="AD278" s="40">
        <f>SUM($G278:R278)</f>
        <v>0</v>
      </c>
      <c r="AE278" s="41">
        <f t="shared" si="116"/>
        <v>0</v>
      </c>
      <c r="AF278" s="41">
        <f t="shared" si="117"/>
        <v>0</v>
      </c>
      <c r="AG278" s="41">
        <f t="shared" si="118"/>
        <v>0</v>
      </c>
      <c r="AH278" s="41">
        <f t="shared" si="119"/>
        <v>0</v>
      </c>
      <c r="AI278" s="41">
        <f t="shared" si="107"/>
        <v>0</v>
      </c>
      <c r="AJ278" s="41">
        <f t="shared" si="108"/>
        <v>0</v>
      </c>
      <c r="AK278" s="41">
        <f t="shared" si="109"/>
        <v>0</v>
      </c>
      <c r="AL278" s="42">
        <f t="shared" si="121"/>
        <v>0</v>
      </c>
    </row>
    <row r="279" spans="1:38" ht="24" hidden="1" customHeight="1" outlineLevel="1">
      <c r="A279" s="32" t="s">
        <v>257</v>
      </c>
      <c r="B279" s="445" t="s">
        <v>383</v>
      </c>
      <c r="C279" s="33"/>
      <c r="D279" s="34"/>
      <c r="E279" s="34"/>
      <c r="F279" s="34"/>
      <c r="G279" s="36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8">
        <f t="shared" si="115"/>
        <v>0</v>
      </c>
      <c r="T279" s="39">
        <f>SUM($G279:H279)</f>
        <v>0</v>
      </c>
      <c r="U279" s="39">
        <f>SUM($G279:I279)</f>
        <v>0</v>
      </c>
      <c r="V279" s="39">
        <f>SUM($G279:J279)</f>
        <v>0</v>
      </c>
      <c r="W279" s="39">
        <f>SUM($G279:K279)</f>
        <v>0</v>
      </c>
      <c r="X279" s="39">
        <f>SUM($G279:L279)</f>
        <v>0</v>
      </c>
      <c r="Y279" s="39">
        <f>SUM($G279:M279)</f>
        <v>0</v>
      </c>
      <c r="Z279" s="39">
        <f>SUM($G279:N279)</f>
        <v>0</v>
      </c>
      <c r="AA279" s="39">
        <f>SUM($G279:O279)</f>
        <v>0</v>
      </c>
      <c r="AB279" s="39">
        <f>SUM($G279:P279)</f>
        <v>0</v>
      </c>
      <c r="AC279" s="39">
        <f>SUM($G279:Q279)</f>
        <v>0</v>
      </c>
      <c r="AD279" s="40">
        <f>SUM($G279:R279)</f>
        <v>0</v>
      </c>
      <c r="AE279" s="41">
        <f t="shared" si="116"/>
        <v>0</v>
      </c>
      <c r="AF279" s="41">
        <f t="shared" si="117"/>
        <v>0</v>
      </c>
      <c r="AG279" s="41">
        <f t="shared" si="118"/>
        <v>0</v>
      </c>
      <c r="AH279" s="41">
        <f t="shared" si="119"/>
        <v>0</v>
      </c>
      <c r="AI279" s="41">
        <f t="shared" si="107"/>
        <v>0</v>
      </c>
      <c r="AJ279" s="41">
        <f t="shared" si="108"/>
        <v>0</v>
      </c>
      <c r="AK279" s="41">
        <f t="shared" si="109"/>
        <v>0</v>
      </c>
      <c r="AL279" s="42">
        <f t="shared" si="121"/>
        <v>0</v>
      </c>
    </row>
    <row r="280" spans="1:38" ht="24" hidden="1" customHeight="1" outlineLevel="1">
      <c r="A280" s="32" t="s">
        <v>257</v>
      </c>
      <c r="B280" s="445" t="s">
        <v>384</v>
      </c>
      <c r="C280" s="33"/>
      <c r="D280" s="34"/>
      <c r="E280" s="34"/>
      <c r="F280" s="34"/>
      <c r="G280" s="36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8">
        <f t="shared" si="115"/>
        <v>0</v>
      </c>
      <c r="T280" s="39">
        <f>SUM($G280:H280)</f>
        <v>0</v>
      </c>
      <c r="U280" s="39">
        <f>SUM($G280:I280)</f>
        <v>0</v>
      </c>
      <c r="V280" s="39">
        <f>SUM($G280:J280)</f>
        <v>0</v>
      </c>
      <c r="W280" s="39">
        <f>SUM($G280:K280)</f>
        <v>0</v>
      </c>
      <c r="X280" s="39">
        <f>SUM($G280:L280)</f>
        <v>0</v>
      </c>
      <c r="Y280" s="39">
        <f>SUM($G280:M280)</f>
        <v>0</v>
      </c>
      <c r="Z280" s="39">
        <f>SUM($G280:N280)</f>
        <v>0</v>
      </c>
      <c r="AA280" s="39">
        <f>SUM($G280:O280)</f>
        <v>0</v>
      </c>
      <c r="AB280" s="39">
        <f>SUM($G280:P280)</f>
        <v>0</v>
      </c>
      <c r="AC280" s="39">
        <f>SUM($G280:Q280)</f>
        <v>0</v>
      </c>
      <c r="AD280" s="40">
        <f>SUM($G280:R280)</f>
        <v>0</v>
      </c>
      <c r="AE280" s="41">
        <f t="shared" si="116"/>
        <v>0</v>
      </c>
      <c r="AF280" s="41">
        <f t="shared" si="117"/>
        <v>0</v>
      </c>
      <c r="AG280" s="41">
        <f t="shared" si="118"/>
        <v>0</v>
      </c>
      <c r="AH280" s="41">
        <f t="shared" si="119"/>
        <v>0</v>
      </c>
      <c r="AI280" s="41">
        <f t="shared" si="107"/>
        <v>0</v>
      </c>
      <c r="AJ280" s="41">
        <f t="shared" si="108"/>
        <v>0</v>
      </c>
      <c r="AK280" s="41">
        <f t="shared" si="109"/>
        <v>0</v>
      </c>
      <c r="AL280" s="42">
        <f t="shared" si="121"/>
        <v>0</v>
      </c>
    </row>
    <row r="281" spans="1:38" ht="24" hidden="1" customHeight="1" outlineLevel="1">
      <c r="A281" s="32" t="s">
        <v>257</v>
      </c>
      <c r="B281" s="445" t="s">
        <v>385</v>
      </c>
      <c r="C281" s="33"/>
      <c r="D281" s="34"/>
      <c r="E281" s="34"/>
      <c r="F281" s="34"/>
      <c r="G281" s="36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8">
        <f t="shared" si="115"/>
        <v>0</v>
      </c>
      <c r="T281" s="39">
        <f>SUM($G281:H281)</f>
        <v>0</v>
      </c>
      <c r="U281" s="39">
        <f>SUM($G281:I281)</f>
        <v>0</v>
      </c>
      <c r="V281" s="39">
        <f>SUM($G281:J281)</f>
        <v>0</v>
      </c>
      <c r="W281" s="39">
        <f>SUM($G281:K281)</f>
        <v>0</v>
      </c>
      <c r="X281" s="39">
        <f>SUM($G281:L281)</f>
        <v>0</v>
      </c>
      <c r="Y281" s="39">
        <f>SUM($G281:M281)</f>
        <v>0</v>
      </c>
      <c r="Z281" s="39">
        <f>SUM($G281:N281)</f>
        <v>0</v>
      </c>
      <c r="AA281" s="39">
        <f>SUM($G281:O281)</f>
        <v>0</v>
      </c>
      <c r="AB281" s="39">
        <f>SUM($G281:P281)</f>
        <v>0</v>
      </c>
      <c r="AC281" s="39">
        <f>SUM($G281:Q281)</f>
        <v>0</v>
      </c>
      <c r="AD281" s="40">
        <f>SUM($G281:R281)</f>
        <v>0</v>
      </c>
      <c r="AE281" s="41">
        <f t="shared" si="116"/>
        <v>0</v>
      </c>
      <c r="AF281" s="41">
        <f t="shared" si="117"/>
        <v>0</v>
      </c>
      <c r="AG281" s="41">
        <f t="shared" si="118"/>
        <v>0</v>
      </c>
      <c r="AH281" s="41">
        <f t="shared" si="119"/>
        <v>0</v>
      </c>
      <c r="AI281" s="41">
        <f t="shared" si="107"/>
        <v>0</v>
      </c>
      <c r="AJ281" s="41">
        <f t="shared" si="108"/>
        <v>0</v>
      </c>
      <c r="AK281" s="41">
        <f t="shared" si="109"/>
        <v>0</v>
      </c>
      <c r="AL281" s="42">
        <f t="shared" si="121"/>
        <v>0</v>
      </c>
    </row>
    <row r="282" spans="1:38" ht="24" customHeight="1" collapsed="1">
      <c r="A282" s="32" t="s">
        <v>386</v>
      </c>
      <c r="B282" s="445" t="s">
        <v>387</v>
      </c>
      <c r="C282" s="33" t="s">
        <v>388</v>
      </c>
      <c r="D282" s="34"/>
      <c r="E282" s="34"/>
      <c r="F282" s="34"/>
      <c r="G282" s="36">
        <f>G229</f>
        <v>0</v>
      </c>
      <c r="H282" s="37">
        <f t="shared" ref="H282:R282" si="125">H229</f>
        <v>0</v>
      </c>
      <c r="I282" s="37">
        <f t="shared" si="125"/>
        <v>0</v>
      </c>
      <c r="J282" s="37">
        <f t="shared" si="125"/>
        <v>0</v>
      </c>
      <c r="K282" s="37">
        <f t="shared" si="125"/>
        <v>0</v>
      </c>
      <c r="L282" s="37">
        <f t="shared" si="125"/>
        <v>0</v>
      </c>
      <c r="M282" s="37">
        <f t="shared" si="125"/>
        <v>0</v>
      </c>
      <c r="N282" s="37">
        <f t="shared" si="125"/>
        <v>0</v>
      </c>
      <c r="O282" s="37">
        <f t="shared" si="125"/>
        <v>0</v>
      </c>
      <c r="P282" s="37">
        <f t="shared" si="125"/>
        <v>0</v>
      </c>
      <c r="Q282" s="37">
        <f t="shared" si="125"/>
        <v>0</v>
      </c>
      <c r="R282" s="37">
        <f t="shared" si="125"/>
        <v>0</v>
      </c>
      <c r="S282" s="38">
        <f t="shared" si="115"/>
        <v>0</v>
      </c>
      <c r="T282" s="39">
        <f>SUM($G282:H282)</f>
        <v>0</v>
      </c>
      <c r="U282" s="39">
        <f>SUM($G282:I282)</f>
        <v>0</v>
      </c>
      <c r="V282" s="39">
        <f>SUM($G282:J282)</f>
        <v>0</v>
      </c>
      <c r="W282" s="39">
        <f>SUM($G282:K282)</f>
        <v>0</v>
      </c>
      <c r="X282" s="39">
        <f>SUM($G282:L282)</f>
        <v>0</v>
      </c>
      <c r="Y282" s="39">
        <f>SUM($G282:M282)</f>
        <v>0</v>
      </c>
      <c r="Z282" s="39">
        <f>SUM($G282:N282)</f>
        <v>0</v>
      </c>
      <c r="AA282" s="39">
        <f>SUM($G282:O282)</f>
        <v>0</v>
      </c>
      <c r="AB282" s="39">
        <f>SUM($G282:P282)</f>
        <v>0</v>
      </c>
      <c r="AC282" s="39">
        <f>SUM($G282:Q282)</f>
        <v>0</v>
      </c>
      <c r="AD282" s="40">
        <f>SUM($G282:R282)</f>
        <v>0</v>
      </c>
      <c r="AE282" s="41">
        <f t="shared" si="116"/>
        <v>0</v>
      </c>
      <c r="AF282" s="41">
        <f t="shared" si="117"/>
        <v>0</v>
      </c>
      <c r="AG282" s="41">
        <f t="shared" si="118"/>
        <v>0</v>
      </c>
      <c r="AH282" s="41">
        <f t="shared" si="119"/>
        <v>0</v>
      </c>
      <c r="AI282" s="41">
        <f t="shared" si="107"/>
        <v>0</v>
      </c>
      <c r="AJ282" s="41">
        <f t="shared" si="108"/>
        <v>0</v>
      </c>
      <c r="AK282" s="41">
        <f t="shared" si="109"/>
        <v>0</v>
      </c>
      <c r="AL282" s="42">
        <f t="shared" si="121"/>
        <v>0</v>
      </c>
    </row>
    <row r="283" spans="1:38" ht="24" hidden="1" customHeight="1" outlineLevel="1">
      <c r="A283" s="32" t="s">
        <v>257</v>
      </c>
      <c r="B283" s="445" t="s">
        <v>389</v>
      </c>
      <c r="C283" s="33"/>
      <c r="D283" s="34"/>
      <c r="E283" s="34"/>
      <c r="F283" s="34"/>
      <c r="G283" s="36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8">
        <f t="shared" si="115"/>
        <v>0</v>
      </c>
      <c r="T283" s="39">
        <f>SUM($G283:H283)</f>
        <v>0</v>
      </c>
      <c r="U283" s="39">
        <f>SUM($G283:I283)</f>
        <v>0</v>
      </c>
      <c r="V283" s="39">
        <f>SUM($G283:J283)</f>
        <v>0</v>
      </c>
      <c r="W283" s="39">
        <f>SUM($G283:K283)</f>
        <v>0</v>
      </c>
      <c r="X283" s="39">
        <f>SUM($G283:L283)</f>
        <v>0</v>
      </c>
      <c r="Y283" s="39">
        <f>SUM($G283:M283)</f>
        <v>0</v>
      </c>
      <c r="Z283" s="39">
        <f>SUM($G283:N283)</f>
        <v>0</v>
      </c>
      <c r="AA283" s="39">
        <f>SUM($G283:O283)</f>
        <v>0</v>
      </c>
      <c r="AB283" s="39">
        <f>SUM($G283:P283)</f>
        <v>0</v>
      </c>
      <c r="AC283" s="39">
        <f>SUM($G283:Q283)</f>
        <v>0</v>
      </c>
      <c r="AD283" s="40">
        <f>SUM($G283:R283)</f>
        <v>0</v>
      </c>
      <c r="AE283" s="41">
        <f t="shared" si="116"/>
        <v>0</v>
      </c>
      <c r="AF283" s="41">
        <f t="shared" si="117"/>
        <v>0</v>
      </c>
      <c r="AG283" s="41">
        <f t="shared" si="118"/>
        <v>0</v>
      </c>
      <c r="AH283" s="41">
        <f t="shared" si="119"/>
        <v>0</v>
      </c>
      <c r="AI283" s="41">
        <f t="shared" si="107"/>
        <v>0</v>
      </c>
      <c r="AJ283" s="41">
        <f t="shared" si="108"/>
        <v>0</v>
      </c>
      <c r="AK283" s="41">
        <f t="shared" si="109"/>
        <v>0</v>
      </c>
      <c r="AL283" s="42">
        <f t="shared" si="121"/>
        <v>0</v>
      </c>
    </row>
    <row r="284" spans="1:38" ht="24" hidden="1" customHeight="1" outlineLevel="1">
      <c r="A284" s="32" t="s">
        <v>257</v>
      </c>
      <c r="B284" s="445" t="s">
        <v>390</v>
      </c>
      <c r="C284" s="33"/>
      <c r="D284" s="34"/>
      <c r="E284" s="34"/>
      <c r="F284" s="34"/>
      <c r="G284" s="36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8">
        <f t="shared" si="115"/>
        <v>0</v>
      </c>
      <c r="T284" s="39">
        <f>SUM($G284:H284)</f>
        <v>0</v>
      </c>
      <c r="U284" s="39">
        <f>SUM($G284:I284)</f>
        <v>0</v>
      </c>
      <c r="V284" s="39">
        <f>SUM($G284:J284)</f>
        <v>0</v>
      </c>
      <c r="W284" s="39">
        <f>SUM($G284:K284)</f>
        <v>0</v>
      </c>
      <c r="X284" s="39">
        <f>SUM($G284:L284)</f>
        <v>0</v>
      </c>
      <c r="Y284" s="39">
        <f>SUM($G284:M284)</f>
        <v>0</v>
      </c>
      <c r="Z284" s="39">
        <f>SUM($G284:N284)</f>
        <v>0</v>
      </c>
      <c r="AA284" s="39">
        <f>SUM($G284:O284)</f>
        <v>0</v>
      </c>
      <c r="AB284" s="39">
        <f>SUM($G284:P284)</f>
        <v>0</v>
      </c>
      <c r="AC284" s="39">
        <f>SUM($G284:Q284)</f>
        <v>0</v>
      </c>
      <c r="AD284" s="40">
        <f>SUM($G284:R284)</f>
        <v>0</v>
      </c>
      <c r="AE284" s="41">
        <f t="shared" si="116"/>
        <v>0</v>
      </c>
      <c r="AF284" s="41">
        <f t="shared" si="117"/>
        <v>0</v>
      </c>
      <c r="AG284" s="41">
        <f t="shared" si="118"/>
        <v>0</v>
      </c>
      <c r="AH284" s="41">
        <f t="shared" si="119"/>
        <v>0</v>
      </c>
      <c r="AI284" s="41">
        <f t="shared" si="107"/>
        <v>0</v>
      </c>
      <c r="AJ284" s="41">
        <f t="shared" si="108"/>
        <v>0</v>
      </c>
      <c r="AK284" s="41">
        <f t="shared" si="109"/>
        <v>0</v>
      </c>
      <c r="AL284" s="42">
        <f t="shared" ref="AL284:AL288" si="126">SUM(G284:R284)-AK284</f>
        <v>0</v>
      </c>
    </row>
    <row r="285" spans="1:38" ht="24" hidden="1" customHeight="1" outlineLevel="1">
      <c r="A285" s="32" t="s">
        <v>257</v>
      </c>
      <c r="B285" s="445" t="s">
        <v>391</v>
      </c>
      <c r="C285" s="33"/>
      <c r="D285" s="34"/>
      <c r="E285" s="34"/>
      <c r="F285" s="34"/>
      <c r="G285" s="36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8">
        <f t="shared" si="115"/>
        <v>0</v>
      </c>
      <c r="T285" s="39">
        <f>SUM($G285:H285)</f>
        <v>0</v>
      </c>
      <c r="U285" s="39">
        <f>SUM($G285:I285)</f>
        <v>0</v>
      </c>
      <c r="V285" s="39">
        <f>SUM($G285:J285)</f>
        <v>0</v>
      </c>
      <c r="W285" s="39">
        <f>SUM($G285:K285)</f>
        <v>0</v>
      </c>
      <c r="X285" s="39">
        <f>SUM($G285:L285)</f>
        <v>0</v>
      </c>
      <c r="Y285" s="39">
        <f>SUM($G285:M285)</f>
        <v>0</v>
      </c>
      <c r="Z285" s="39">
        <f>SUM($G285:N285)</f>
        <v>0</v>
      </c>
      <c r="AA285" s="39">
        <f>SUM($G285:O285)</f>
        <v>0</v>
      </c>
      <c r="AB285" s="39">
        <f>SUM($G285:P285)</f>
        <v>0</v>
      </c>
      <c r="AC285" s="39">
        <f>SUM($G285:Q285)</f>
        <v>0</v>
      </c>
      <c r="AD285" s="40">
        <f>SUM($G285:R285)</f>
        <v>0</v>
      </c>
      <c r="AE285" s="41">
        <f t="shared" si="116"/>
        <v>0</v>
      </c>
      <c r="AF285" s="41">
        <f t="shared" si="117"/>
        <v>0</v>
      </c>
      <c r="AG285" s="41">
        <f t="shared" si="118"/>
        <v>0</v>
      </c>
      <c r="AH285" s="41">
        <f t="shared" si="119"/>
        <v>0</v>
      </c>
      <c r="AI285" s="41">
        <f t="shared" si="107"/>
        <v>0</v>
      </c>
      <c r="AJ285" s="41">
        <f t="shared" si="108"/>
        <v>0</v>
      </c>
      <c r="AK285" s="41">
        <f t="shared" si="109"/>
        <v>0</v>
      </c>
      <c r="AL285" s="42">
        <f t="shared" si="126"/>
        <v>0</v>
      </c>
    </row>
    <row r="286" spans="1:38" ht="24" hidden="1" customHeight="1" outlineLevel="1">
      <c r="A286" s="32" t="s">
        <v>257</v>
      </c>
      <c r="B286" s="445" t="s">
        <v>392</v>
      </c>
      <c r="C286" s="33"/>
      <c r="D286" s="34"/>
      <c r="E286" s="34"/>
      <c r="F286" s="34"/>
      <c r="G286" s="36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8">
        <f t="shared" si="115"/>
        <v>0</v>
      </c>
      <c r="T286" s="39">
        <f>SUM($G286:H286)</f>
        <v>0</v>
      </c>
      <c r="U286" s="39">
        <f>SUM($G286:I286)</f>
        <v>0</v>
      </c>
      <c r="V286" s="39">
        <f>SUM($G286:J286)</f>
        <v>0</v>
      </c>
      <c r="W286" s="39">
        <f>SUM($G286:K286)</f>
        <v>0</v>
      </c>
      <c r="X286" s="39">
        <f>SUM($G286:L286)</f>
        <v>0</v>
      </c>
      <c r="Y286" s="39">
        <f>SUM($G286:M286)</f>
        <v>0</v>
      </c>
      <c r="Z286" s="39">
        <f>SUM($G286:N286)</f>
        <v>0</v>
      </c>
      <c r="AA286" s="39">
        <f>SUM($G286:O286)</f>
        <v>0</v>
      </c>
      <c r="AB286" s="39">
        <f>SUM($G286:P286)</f>
        <v>0</v>
      </c>
      <c r="AC286" s="39">
        <f>SUM($G286:Q286)</f>
        <v>0</v>
      </c>
      <c r="AD286" s="40">
        <f>SUM($G286:R286)</f>
        <v>0</v>
      </c>
      <c r="AE286" s="41">
        <f t="shared" si="116"/>
        <v>0</v>
      </c>
      <c r="AF286" s="41">
        <f t="shared" si="117"/>
        <v>0</v>
      </c>
      <c r="AG286" s="41">
        <f t="shared" si="118"/>
        <v>0</v>
      </c>
      <c r="AH286" s="41">
        <f t="shared" si="119"/>
        <v>0</v>
      </c>
      <c r="AI286" s="41">
        <f t="shared" si="107"/>
        <v>0</v>
      </c>
      <c r="AJ286" s="41">
        <f t="shared" si="108"/>
        <v>0</v>
      </c>
      <c r="AK286" s="41">
        <f t="shared" si="109"/>
        <v>0</v>
      </c>
      <c r="AL286" s="42">
        <f t="shared" si="126"/>
        <v>0</v>
      </c>
    </row>
    <row r="287" spans="1:38" ht="24" hidden="1" customHeight="1" outlineLevel="1">
      <c r="A287" s="32" t="s">
        <v>257</v>
      </c>
      <c r="B287" s="445" t="s">
        <v>393</v>
      </c>
      <c r="C287" s="33"/>
      <c r="D287" s="34"/>
      <c r="E287" s="34"/>
      <c r="F287" s="34"/>
      <c r="G287" s="36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8">
        <f t="shared" si="115"/>
        <v>0</v>
      </c>
      <c r="T287" s="39">
        <f>SUM($G287:H287)</f>
        <v>0</v>
      </c>
      <c r="U287" s="39">
        <f>SUM($G287:I287)</f>
        <v>0</v>
      </c>
      <c r="V287" s="39">
        <f>SUM($G287:J287)</f>
        <v>0</v>
      </c>
      <c r="W287" s="39">
        <f>SUM($G287:K287)</f>
        <v>0</v>
      </c>
      <c r="X287" s="39">
        <f>SUM($G287:L287)</f>
        <v>0</v>
      </c>
      <c r="Y287" s="39">
        <f>SUM($G287:M287)</f>
        <v>0</v>
      </c>
      <c r="Z287" s="39">
        <f>SUM($G287:N287)</f>
        <v>0</v>
      </c>
      <c r="AA287" s="39">
        <f>SUM($G287:O287)</f>
        <v>0</v>
      </c>
      <c r="AB287" s="39">
        <f>SUM($G287:P287)</f>
        <v>0</v>
      </c>
      <c r="AC287" s="39">
        <f>SUM($G287:Q287)</f>
        <v>0</v>
      </c>
      <c r="AD287" s="40">
        <f>SUM($G287:R287)</f>
        <v>0</v>
      </c>
      <c r="AE287" s="41">
        <f t="shared" si="116"/>
        <v>0</v>
      </c>
      <c r="AF287" s="41">
        <f t="shared" si="117"/>
        <v>0</v>
      </c>
      <c r="AG287" s="41">
        <f t="shared" si="118"/>
        <v>0</v>
      </c>
      <c r="AH287" s="41">
        <f t="shared" si="119"/>
        <v>0</v>
      </c>
      <c r="AI287" s="41">
        <f t="shared" si="107"/>
        <v>0</v>
      </c>
      <c r="AJ287" s="41">
        <f t="shared" si="108"/>
        <v>0</v>
      </c>
      <c r="AK287" s="41">
        <f t="shared" si="109"/>
        <v>0</v>
      </c>
      <c r="AL287" s="42">
        <f t="shared" si="126"/>
        <v>0</v>
      </c>
    </row>
    <row r="288" spans="1:38" ht="24" hidden="1" customHeight="1" outlineLevel="1">
      <c r="A288" s="32" t="s">
        <v>257</v>
      </c>
      <c r="B288" s="445" t="s">
        <v>394</v>
      </c>
      <c r="C288" s="33"/>
      <c r="D288" s="34"/>
      <c r="E288" s="34"/>
      <c r="F288" s="34"/>
      <c r="G288" s="36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8">
        <f t="shared" si="115"/>
        <v>0</v>
      </c>
      <c r="T288" s="39">
        <f>SUM($G288:H288)</f>
        <v>0</v>
      </c>
      <c r="U288" s="39">
        <f>SUM($G288:I288)</f>
        <v>0</v>
      </c>
      <c r="V288" s="39">
        <f>SUM($G288:J288)</f>
        <v>0</v>
      </c>
      <c r="W288" s="39">
        <f>SUM($G288:K288)</f>
        <v>0</v>
      </c>
      <c r="X288" s="39">
        <f>SUM($G288:L288)</f>
        <v>0</v>
      </c>
      <c r="Y288" s="39">
        <f>SUM($G288:M288)</f>
        <v>0</v>
      </c>
      <c r="Z288" s="39">
        <f>SUM($G288:N288)</f>
        <v>0</v>
      </c>
      <c r="AA288" s="39">
        <f>SUM($G288:O288)</f>
        <v>0</v>
      </c>
      <c r="AB288" s="39">
        <f>SUM($G288:P288)</f>
        <v>0</v>
      </c>
      <c r="AC288" s="39">
        <f>SUM($G288:Q288)</f>
        <v>0</v>
      </c>
      <c r="AD288" s="40">
        <f>SUM($G288:R288)</f>
        <v>0</v>
      </c>
      <c r="AE288" s="41">
        <f t="shared" si="116"/>
        <v>0</v>
      </c>
      <c r="AF288" s="41">
        <f t="shared" si="117"/>
        <v>0</v>
      </c>
      <c r="AG288" s="41">
        <f t="shared" si="118"/>
        <v>0</v>
      </c>
      <c r="AH288" s="41">
        <f t="shared" si="119"/>
        <v>0</v>
      </c>
      <c r="AI288" s="41">
        <f t="shared" si="107"/>
        <v>0</v>
      </c>
      <c r="AJ288" s="41">
        <f t="shared" si="108"/>
        <v>0</v>
      </c>
      <c r="AK288" s="41">
        <f t="shared" si="109"/>
        <v>0</v>
      </c>
      <c r="AL288" s="42">
        <f t="shared" si="126"/>
        <v>0</v>
      </c>
    </row>
    <row r="289" spans="1:38" ht="24" hidden="1" customHeight="1" outlineLevel="1">
      <c r="A289" s="32" t="s">
        <v>257</v>
      </c>
      <c r="B289" s="445" t="s">
        <v>395</v>
      </c>
      <c r="C289" s="33"/>
      <c r="D289" s="34"/>
      <c r="E289" s="34"/>
      <c r="F289" s="34"/>
      <c r="G289" s="36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8">
        <f t="shared" si="115"/>
        <v>0</v>
      </c>
      <c r="T289" s="39">
        <f>SUM($G289:H289)</f>
        <v>0</v>
      </c>
      <c r="U289" s="39">
        <f>SUM($G289:I289)</f>
        <v>0</v>
      </c>
      <c r="V289" s="39">
        <f>SUM($G289:J289)</f>
        <v>0</v>
      </c>
      <c r="W289" s="39">
        <f>SUM($G289:K289)</f>
        <v>0</v>
      </c>
      <c r="X289" s="39">
        <f>SUM($G289:L289)</f>
        <v>0</v>
      </c>
      <c r="Y289" s="39">
        <f>SUM($G289:M289)</f>
        <v>0</v>
      </c>
      <c r="Z289" s="39">
        <f>SUM($G289:N289)</f>
        <v>0</v>
      </c>
      <c r="AA289" s="39">
        <f>SUM($G289:O289)</f>
        <v>0</v>
      </c>
      <c r="AB289" s="39">
        <f>SUM($G289:P289)</f>
        <v>0</v>
      </c>
      <c r="AC289" s="39">
        <f>SUM($G289:Q289)</f>
        <v>0</v>
      </c>
      <c r="AD289" s="40">
        <f>SUM($G289:R289)</f>
        <v>0</v>
      </c>
      <c r="AE289" s="41">
        <f t="shared" si="116"/>
        <v>0</v>
      </c>
      <c r="AF289" s="41">
        <f t="shared" si="117"/>
        <v>0</v>
      </c>
      <c r="AG289" s="41">
        <f t="shared" si="118"/>
        <v>0</v>
      </c>
      <c r="AH289" s="41">
        <f t="shared" si="119"/>
        <v>0</v>
      </c>
      <c r="AI289" s="41">
        <f t="shared" si="107"/>
        <v>0</v>
      </c>
      <c r="AJ289" s="41">
        <f t="shared" si="108"/>
        <v>0</v>
      </c>
      <c r="AK289" s="41">
        <f t="shared" si="109"/>
        <v>0</v>
      </c>
      <c r="AL289" s="42">
        <f t="shared" si="121"/>
        <v>0</v>
      </c>
    </row>
    <row r="290" spans="1:38" ht="24" hidden="1" customHeight="1" outlineLevel="1">
      <c r="A290" s="32" t="s">
        <v>257</v>
      </c>
      <c r="B290" s="445" t="s">
        <v>396</v>
      </c>
      <c r="C290" s="33"/>
      <c r="D290" s="34"/>
      <c r="E290" s="34"/>
      <c r="F290" s="34"/>
      <c r="G290" s="36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8">
        <f t="shared" si="115"/>
        <v>0</v>
      </c>
      <c r="T290" s="39">
        <f>SUM($G290:H290)</f>
        <v>0</v>
      </c>
      <c r="U290" s="39">
        <f>SUM($G290:I290)</f>
        <v>0</v>
      </c>
      <c r="V290" s="39">
        <f>SUM($G290:J290)</f>
        <v>0</v>
      </c>
      <c r="W290" s="39">
        <f>SUM($G290:K290)</f>
        <v>0</v>
      </c>
      <c r="X290" s="39">
        <f>SUM($G290:L290)</f>
        <v>0</v>
      </c>
      <c r="Y290" s="39">
        <f>SUM($G290:M290)</f>
        <v>0</v>
      </c>
      <c r="Z290" s="39">
        <f>SUM($G290:N290)</f>
        <v>0</v>
      </c>
      <c r="AA290" s="39">
        <f>SUM($G290:O290)</f>
        <v>0</v>
      </c>
      <c r="AB290" s="39">
        <f>SUM($G290:P290)</f>
        <v>0</v>
      </c>
      <c r="AC290" s="39">
        <f>SUM($G290:Q290)</f>
        <v>0</v>
      </c>
      <c r="AD290" s="40">
        <f>SUM($G290:R290)</f>
        <v>0</v>
      </c>
      <c r="AE290" s="41">
        <f t="shared" si="116"/>
        <v>0</v>
      </c>
      <c r="AF290" s="41">
        <f t="shared" si="117"/>
        <v>0</v>
      </c>
      <c r="AG290" s="41">
        <f t="shared" si="118"/>
        <v>0</v>
      </c>
      <c r="AH290" s="41">
        <f t="shared" si="119"/>
        <v>0</v>
      </c>
      <c r="AI290" s="41">
        <f t="shared" si="107"/>
        <v>0</v>
      </c>
      <c r="AJ290" s="41">
        <f t="shared" si="108"/>
        <v>0</v>
      </c>
      <c r="AK290" s="41">
        <f t="shared" si="109"/>
        <v>0</v>
      </c>
      <c r="AL290" s="42">
        <f t="shared" si="121"/>
        <v>0</v>
      </c>
    </row>
    <row r="291" spans="1:38" ht="24" hidden="1" customHeight="1" outlineLevel="1">
      <c r="A291" s="32" t="s">
        <v>257</v>
      </c>
      <c r="B291" s="445" t="s">
        <v>397</v>
      </c>
      <c r="C291" s="33"/>
      <c r="D291" s="34"/>
      <c r="E291" s="34"/>
      <c r="F291" s="34"/>
      <c r="G291" s="36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8">
        <f t="shared" si="115"/>
        <v>0</v>
      </c>
      <c r="T291" s="39">
        <f>SUM($G291:H291)</f>
        <v>0</v>
      </c>
      <c r="U291" s="39">
        <f>SUM($G291:I291)</f>
        <v>0</v>
      </c>
      <c r="V291" s="39">
        <f>SUM($G291:J291)</f>
        <v>0</v>
      </c>
      <c r="W291" s="39">
        <f>SUM($G291:K291)</f>
        <v>0</v>
      </c>
      <c r="X291" s="39">
        <f>SUM($G291:L291)</f>
        <v>0</v>
      </c>
      <c r="Y291" s="39">
        <f>SUM($G291:M291)</f>
        <v>0</v>
      </c>
      <c r="Z291" s="39">
        <f>SUM($G291:N291)</f>
        <v>0</v>
      </c>
      <c r="AA291" s="39">
        <f>SUM($G291:O291)</f>
        <v>0</v>
      </c>
      <c r="AB291" s="39">
        <f>SUM($G291:P291)</f>
        <v>0</v>
      </c>
      <c r="AC291" s="39">
        <f>SUM($G291:Q291)</f>
        <v>0</v>
      </c>
      <c r="AD291" s="40">
        <f>SUM($G291:R291)</f>
        <v>0</v>
      </c>
      <c r="AE291" s="41">
        <f t="shared" si="116"/>
        <v>0</v>
      </c>
      <c r="AF291" s="41">
        <f t="shared" si="117"/>
        <v>0</v>
      </c>
      <c r="AG291" s="41">
        <f t="shared" si="118"/>
        <v>0</v>
      </c>
      <c r="AH291" s="41">
        <f t="shared" si="119"/>
        <v>0</v>
      </c>
      <c r="AI291" s="41">
        <f t="shared" si="107"/>
        <v>0</v>
      </c>
      <c r="AJ291" s="41">
        <f t="shared" si="108"/>
        <v>0</v>
      </c>
      <c r="AK291" s="41">
        <f t="shared" si="109"/>
        <v>0</v>
      </c>
      <c r="AL291" s="42">
        <f t="shared" si="121"/>
        <v>0</v>
      </c>
    </row>
    <row r="292" spans="1:38" ht="24" hidden="1" customHeight="1" outlineLevel="1">
      <c r="A292" s="32" t="s">
        <v>257</v>
      </c>
      <c r="B292" s="445" t="s">
        <v>398</v>
      </c>
      <c r="C292" s="33"/>
      <c r="D292" s="34"/>
      <c r="E292" s="34"/>
      <c r="F292" s="34"/>
      <c r="G292" s="36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8">
        <f t="shared" si="115"/>
        <v>0</v>
      </c>
      <c r="T292" s="39">
        <f>SUM($G292:H292)</f>
        <v>0</v>
      </c>
      <c r="U292" s="39">
        <f>SUM($G292:I292)</f>
        <v>0</v>
      </c>
      <c r="V292" s="39">
        <f>SUM($G292:J292)</f>
        <v>0</v>
      </c>
      <c r="W292" s="39">
        <f>SUM($G292:K292)</f>
        <v>0</v>
      </c>
      <c r="X292" s="39">
        <f>SUM($G292:L292)</f>
        <v>0</v>
      </c>
      <c r="Y292" s="39">
        <f>SUM($G292:M292)</f>
        <v>0</v>
      </c>
      <c r="Z292" s="39">
        <f>SUM($G292:N292)</f>
        <v>0</v>
      </c>
      <c r="AA292" s="39">
        <f>SUM($G292:O292)</f>
        <v>0</v>
      </c>
      <c r="AB292" s="39">
        <f>SUM($G292:P292)</f>
        <v>0</v>
      </c>
      <c r="AC292" s="39">
        <f>SUM($G292:Q292)</f>
        <v>0</v>
      </c>
      <c r="AD292" s="40">
        <f>SUM($G292:R292)</f>
        <v>0</v>
      </c>
      <c r="AE292" s="41">
        <f t="shared" si="116"/>
        <v>0</v>
      </c>
      <c r="AF292" s="41">
        <f t="shared" si="117"/>
        <v>0</v>
      </c>
      <c r="AG292" s="41">
        <f t="shared" si="118"/>
        <v>0</v>
      </c>
      <c r="AH292" s="41">
        <f t="shared" si="119"/>
        <v>0</v>
      </c>
      <c r="AI292" s="41">
        <f t="shared" si="107"/>
        <v>0</v>
      </c>
      <c r="AJ292" s="41">
        <f t="shared" si="108"/>
        <v>0</v>
      </c>
      <c r="AK292" s="41">
        <f t="shared" si="109"/>
        <v>0</v>
      </c>
      <c r="AL292" s="42">
        <f t="shared" si="121"/>
        <v>0</v>
      </c>
    </row>
    <row r="293" spans="1:38" ht="24" hidden="1" customHeight="1" outlineLevel="1">
      <c r="A293" s="32" t="s">
        <v>257</v>
      </c>
      <c r="B293" s="445" t="s">
        <v>399</v>
      </c>
      <c r="C293" s="33"/>
      <c r="D293" s="34"/>
      <c r="E293" s="34"/>
      <c r="F293" s="34"/>
      <c r="G293" s="36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8">
        <f t="shared" si="115"/>
        <v>0</v>
      </c>
      <c r="T293" s="39">
        <f>SUM($G293:H293)</f>
        <v>0</v>
      </c>
      <c r="U293" s="39">
        <f>SUM($G293:I293)</f>
        <v>0</v>
      </c>
      <c r="V293" s="39">
        <f>SUM($G293:J293)</f>
        <v>0</v>
      </c>
      <c r="W293" s="39">
        <f>SUM($G293:K293)</f>
        <v>0</v>
      </c>
      <c r="X293" s="39">
        <f>SUM($G293:L293)</f>
        <v>0</v>
      </c>
      <c r="Y293" s="39">
        <f>SUM($G293:M293)</f>
        <v>0</v>
      </c>
      <c r="Z293" s="39">
        <f>SUM($G293:N293)</f>
        <v>0</v>
      </c>
      <c r="AA293" s="39">
        <f>SUM($G293:O293)</f>
        <v>0</v>
      </c>
      <c r="AB293" s="39">
        <f>SUM($G293:P293)</f>
        <v>0</v>
      </c>
      <c r="AC293" s="39">
        <f>SUM($G293:Q293)</f>
        <v>0</v>
      </c>
      <c r="AD293" s="40">
        <f>SUM($G293:R293)</f>
        <v>0</v>
      </c>
      <c r="AE293" s="41">
        <f t="shared" si="116"/>
        <v>0</v>
      </c>
      <c r="AF293" s="41">
        <f t="shared" si="117"/>
        <v>0</v>
      </c>
      <c r="AG293" s="41">
        <f t="shared" si="118"/>
        <v>0</v>
      </c>
      <c r="AH293" s="41">
        <f t="shared" si="119"/>
        <v>0</v>
      </c>
      <c r="AI293" s="41">
        <f t="shared" si="107"/>
        <v>0</v>
      </c>
      <c r="AJ293" s="41">
        <f t="shared" si="108"/>
        <v>0</v>
      </c>
      <c r="AK293" s="41">
        <f t="shared" si="109"/>
        <v>0</v>
      </c>
      <c r="AL293" s="42">
        <f t="shared" si="121"/>
        <v>0</v>
      </c>
    </row>
    <row r="294" spans="1:38" ht="24" hidden="1" customHeight="1" outlineLevel="1">
      <c r="A294" s="32" t="s">
        <v>257</v>
      </c>
      <c r="B294" s="445" t="s">
        <v>400</v>
      </c>
      <c r="C294" s="33"/>
      <c r="D294" s="34"/>
      <c r="E294" s="34"/>
      <c r="F294" s="34"/>
      <c r="G294" s="36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8">
        <f t="shared" si="115"/>
        <v>0</v>
      </c>
      <c r="T294" s="39">
        <f>SUM($G294:H294)</f>
        <v>0</v>
      </c>
      <c r="U294" s="39">
        <f>SUM($G294:I294)</f>
        <v>0</v>
      </c>
      <c r="V294" s="39">
        <f>SUM($G294:J294)</f>
        <v>0</v>
      </c>
      <c r="W294" s="39">
        <f>SUM($G294:K294)</f>
        <v>0</v>
      </c>
      <c r="X294" s="39">
        <f>SUM($G294:L294)</f>
        <v>0</v>
      </c>
      <c r="Y294" s="39">
        <f>SUM($G294:M294)</f>
        <v>0</v>
      </c>
      <c r="Z294" s="39">
        <f>SUM($G294:N294)</f>
        <v>0</v>
      </c>
      <c r="AA294" s="39">
        <f>SUM($G294:O294)</f>
        <v>0</v>
      </c>
      <c r="AB294" s="39">
        <f>SUM($G294:P294)</f>
        <v>0</v>
      </c>
      <c r="AC294" s="39">
        <f>SUM($G294:Q294)</f>
        <v>0</v>
      </c>
      <c r="AD294" s="40">
        <f>SUM($G294:R294)</f>
        <v>0</v>
      </c>
      <c r="AE294" s="41">
        <f t="shared" si="116"/>
        <v>0</v>
      </c>
      <c r="AF294" s="41">
        <f t="shared" si="117"/>
        <v>0</v>
      </c>
      <c r="AG294" s="41">
        <f t="shared" si="118"/>
        <v>0</v>
      </c>
      <c r="AH294" s="41">
        <f t="shared" si="119"/>
        <v>0</v>
      </c>
      <c r="AI294" s="41">
        <f t="shared" si="107"/>
        <v>0</v>
      </c>
      <c r="AJ294" s="41">
        <f t="shared" si="108"/>
        <v>0</v>
      </c>
      <c r="AK294" s="41">
        <f t="shared" si="109"/>
        <v>0</v>
      </c>
      <c r="AL294" s="42">
        <f t="shared" si="121"/>
        <v>0</v>
      </c>
    </row>
    <row r="295" spans="1:38" ht="24" hidden="1" customHeight="1" outlineLevel="1">
      <c r="A295" s="32" t="s">
        <v>257</v>
      </c>
      <c r="B295" s="445" t="s">
        <v>401</v>
      </c>
      <c r="C295" s="33"/>
      <c r="D295" s="34"/>
      <c r="E295" s="34"/>
      <c r="F295" s="34"/>
      <c r="G295" s="36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8">
        <f t="shared" si="115"/>
        <v>0</v>
      </c>
      <c r="T295" s="39">
        <f>SUM($G295:H295)</f>
        <v>0</v>
      </c>
      <c r="U295" s="39">
        <f>SUM($G295:I295)</f>
        <v>0</v>
      </c>
      <c r="V295" s="39">
        <f>SUM($G295:J295)</f>
        <v>0</v>
      </c>
      <c r="W295" s="39">
        <f>SUM($G295:K295)</f>
        <v>0</v>
      </c>
      <c r="X295" s="39">
        <f>SUM($G295:L295)</f>
        <v>0</v>
      </c>
      <c r="Y295" s="39">
        <f>SUM($G295:M295)</f>
        <v>0</v>
      </c>
      <c r="Z295" s="39">
        <f>SUM($G295:N295)</f>
        <v>0</v>
      </c>
      <c r="AA295" s="39">
        <f>SUM($G295:O295)</f>
        <v>0</v>
      </c>
      <c r="AB295" s="39">
        <f>SUM($G295:P295)</f>
        <v>0</v>
      </c>
      <c r="AC295" s="39">
        <f>SUM($G295:Q295)</f>
        <v>0</v>
      </c>
      <c r="AD295" s="40">
        <f>SUM($G295:R295)</f>
        <v>0</v>
      </c>
      <c r="AE295" s="41">
        <f t="shared" si="116"/>
        <v>0</v>
      </c>
      <c r="AF295" s="41">
        <f t="shared" si="117"/>
        <v>0</v>
      </c>
      <c r="AG295" s="41">
        <f t="shared" si="118"/>
        <v>0</v>
      </c>
      <c r="AH295" s="41">
        <f t="shared" si="119"/>
        <v>0</v>
      </c>
      <c r="AI295" s="41">
        <f t="shared" si="107"/>
        <v>0</v>
      </c>
      <c r="AJ295" s="41">
        <f t="shared" si="108"/>
        <v>0</v>
      </c>
      <c r="AK295" s="41">
        <f t="shared" si="109"/>
        <v>0</v>
      </c>
      <c r="AL295" s="42">
        <f t="shared" si="121"/>
        <v>0</v>
      </c>
    </row>
    <row r="296" spans="1:38" ht="24" hidden="1" customHeight="1" outlineLevel="1">
      <c r="A296" s="32" t="s">
        <v>257</v>
      </c>
      <c r="B296" s="445" t="s">
        <v>402</v>
      </c>
      <c r="C296" s="33"/>
      <c r="D296" s="34"/>
      <c r="E296" s="34"/>
      <c r="F296" s="34"/>
      <c r="G296" s="36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8">
        <f t="shared" si="115"/>
        <v>0</v>
      </c>
      <c r="T296" s="39">
        <f>SUM($G296:H296)</f>
        <v>0</v>
      </c>
      <c r="U296" s="39">
        <f>SUM($G296:I296)</f>
        <v>0</v>
      </c>
      <c r="V296" s="39">
        <f>SUM($G296:J296)</f>
        <v>0</v>
      </c>
      <c r="W296" s="39">
        <f>SUM($G296:K296)</f>
        <v>0</v>
      </c>
      <c r="X296" s="39">
        <f>SUM($G296:L296)</f>
        <v>0</v>
      </c>
      <c r="Y296" s="39">
        <f>SUM($G296:M296)</f>
        <v>0</v>
      </c>
      <c r="Z296" s="39">
        <f>SUM($G296:N296)</f>
        <v>0</v>
      </c>
      <c r="AA296" s="39">
        <f>SUM($G296:O296)</f>
        <v>0</v>
      </c>
      <c r="AB296" s="39">
        <f>SUM($G296:P296)</f>
        <v>0</v>
      </c>
      <c r="AC296" s="39">
        <f>SUM($G296:Q296)</f>
        <v>0</v>
      </c>
      <c r="AD296" s="40">
        <f>SUM($G296:R296)</f>
        <v>0</v>
      </c>
      <c r="AE296" s="41">
        <f t="shared" si="116"/>
        <v>0</v>
      </c>
      <c r="AF296" s="41">
        <f t="shared" si="117"/>
        <v>0</v>
      </c>
      <c r="AG296" s="41">
        <f t="shared" si="118"/>
        <v>0</v>
      </c>
      <c r="AH296" s="41">
        <f t="shared" si="119"/>
        <v>0</v>
      </c>
      <c r="AI296" s="41">
        <f t="shared" si="107"/>
        <v>0</v>
      </c>
      <c r="AJ296" s="41">
        <f t="shared" si="108"/>
        <v>0</v>
      </c>
      <c r="AK296" s="41">
        <f t="shared" si="109"/>
        <v>0</v>
      </c>
      <c r="AL296" s="42">
        <f t="shared" si="121"/>
        <v>0</v>
      </c>
    </row>
    <row r="297" spans="1:38" ht="24" customHeight="1" collapsed="1">
      <c r="A297" s="32" t="s">
        <v>403</v>
      </c>
      <c r="B297" s="445" t="s">
        <v>404</v>
      </c>
      <c r="C297" s="33" t="s">
        <v>405</v>
      </c>
      <c r="D297" s="34"/>
      <c r="E297" s="34"/>
      <c r="F297" s="34"/>
      <c r="G297" s="36">
        <f>G219</f>
        <v>0</v>
      </c>
      <c r="H297" s="37">
        <f t="shared" ref="H297:R297" si="127">H219</f>
        <v>0</v>
      </c>
      <c r="I297" s="37">
        <f t="shared" si="127"/>
        <v>0</v>
      </c>
      <c r="J297" s="37">
        <f t="shared" si="127"/>
        <v>0</v>
      </c>
      <c r="K297" s="37">
        <f t="shared" si="127"/>
        <v>0</v>
      </c>
      <c r="L297" s="37">
        <f t="shared" si="127"/>
        <v>0</v>
      </c>
      <c r="M297" s="37">
        <f t="shared" si="127"/>
        <v>0</v>
      </c>
      <c r="N297" s="37">
        <f t="shared" si="127"/>
        <v>0</v>
      </c>
      <c r="O297" s="37">
        <f t="shared" si="127"/>
        <v>0</v>
      </c>
      <c r="P297" s="37">
        <f t="shared" si="127"/>
        <v>0</v>
      </c>
      <c r="Q297" s="37">
        <f t="shared" si="127"/>
        <v>0</v>
      </c>
      <c r="R297" s="37">
        <f t="shared" si="127"/>
        <v>0</v>
      </c>
      <c r="S297" s="38">
        <f t="shared" si="115"/>
        <v>0</v>
      </c>
      <c r="T297" s="39">
        <f>SUM($G297:H297)</f>
        <v>0</v>
      </c>
      <c r="U297" s="39">
        <f>SUM($G297:I297)</f>
        <v>0</v>
      </c>
      <c r="V297" s="39">
        <f>SUM($G297:J297)</f>
        <v>0</v>
      </c>
      <c r="W297" s="39">
        <f>SUM($G297:K297)</f>
        <v>0</v>
      </c>
      <c r="X297" s="39">
        <f>SUM($G297:L297)</f>
        <v>0</v>
      </c>
      <c r="Y297" s="39">
        <f>SUM($G297:M297)</f>
        <v>0</v>
      </c>
      <c r="Z297" s="39">
        <f>SUM($G297:N297)</f>
        <v>0</v>
      </c>
      <c r="AA297" s="39">
        <f>SUM($G297:O297)</f>
        <v>0</v>
      </c>
      <c r="AB297" s="39">
        <f>SUM($G297:P297)</f>
        <v>0</v>
      </c>
      <c r="AC297" s="39">
        <f>SUM($G297:Q297)</f>
        <v>0</v>
      </c>
      <c r="AD297" s="40">
        <f>SUM($G297:R297)</f>
        <v>0</v>
      </c>
      <c r="AE297" s="41">
        <f t="shared" si="116"/>
        <v>0</v>
      </c>
      <c r="AF297" s="41">
        <f t="shared" si="117"/>
        <v>0</v>
      </c>
      <c r="AG297" s="41">
        <f t="shared" si="118"/>
        <v>0</v>
      </c>
      <c r="AH297" s="41">
        <f t="shared" si="119"/>
        <v>0</v>
      </c>
      <c r="AI297" s="41">
        <f t="shared" si="107"/>
        <v>0</v>
      </c>
      <c r="AJ297" s="41">
        <f t="shared" si="108"/>
        <v>0</v>
      </c>
      <c r="AK297" s="41">
        <f t="shared" si="109"/>
        <v>0</v>
      </c>
      <c r="AL297" s="42">
        <f t="shared" si="121"/>
        <v>0</v>
      </c>
    </row>
    <row r="298" spans="1:38" ht="24" hidden="1" customHeight="1" outlineLevel="1">
      <c r="A298" s="32" t="s">
        <v>257</v>
      </c>
      <c r="B298" s="445" t="s">
        <v>406</v>
      </c>
      <c r="C298" s="33"/>
      <c r="D298" s="34"/>
      <c r="E298" s="34"/>
      <c r="F298" s="34"/>
      <c r="G298" s="36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8">
        <f t="shared" si="115"/>
        <v>0</v>
      </c>
      <c r="T298" s="39">
        <f>SUM($G298:H298)</f>
        <v>0</v>
      </c>
      <c r="U298" s="39">
        <f>SUM($G298:I298)</f>
        <v>0</v>
      </c>
      <c r="V298" s="39">
        <f>SUM($G298:J298)</f>
        <v>0</v>
      </c>
      <c r="W298" s="39">
        <f>SUM($G298:K298)</f>
        <v>0</v>
      </c>
      <c r="X298" s="39">
        <f>SUM($G298:L298)</f>
        <v>0</v>
      </c>
      <c r="Y298" s="39">
        <f>SUM($G298:M298)</f>
        <v>0</v>
      </c>
      <c r="Z298" s="39">
        <f>SUM($G298:N298)</f>
        <v>0</v>
      </c>
      <c r="AA298" s="39">
        <f>SUM($G298:O298)</f>
        <v>0</v>
      </c>
      <c r="AB298" s="39">
        <f>SUM($G298:P298)</f>
        <v>0</v>
      </c>
      <c r="AC298" s="39">
        <f>SUM($G298:Q298)</f>
        <v>0</v>
      </c>
      <c r="AD298" s="40">
        <f>SUM($G298:R298)</f>
        <v>0</v>
      </c>
      <c r="AE298" s="41">
        <f t="shared" si="116"/>
        <v>0</v>
      </c>
      <c r="AF298" s="41">
        <f t="shared" si="117"/>
        <v>0</v>
      </c>
      <c r="AG298" s="41">
        <f t="shared" si="118"/>
        <v>0</v>
      </c>
      <c r="AH298" s="41">
        <f t="shared" si="119"/>
        <v>0</v>
      </c>
      <c r="AI298" s="41">
        <f t="shared" si="107"/>
        <v>0</v>
      </c>
      <c r="AJ298" s="41">
        <f t="shared" si="108"/>
        <v>0</v>
      </c>
      <c r="AK298" s="41">
        <f t="shared" si="109"/>
        <v>0</v>
      </c>
      <c r="AL298" s="42">
        <f t="shared" si="121"/>
        <v>0</v>
      </c>
    </row>
    <row r="299" spans="1:38" ht="24" hidden="1" customHeight="1" outlineLevel="1">
      <c r="A299" s="32" t="s">
        <v>257</v>
      </c>
      <c r="B299" s="445" t="s">
        <v>407</v>
      </c>
      <c r="C299" s="33"/>
      <c r="D299" s="34"/>
      <c r="E299" s="34"/>
      <c r="F299" s="34"/>
      <c r="G299" s="36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8">
        <f t="shared" si="115"/>
        <v>0</v>
      </c>
      <c r="T299" s="39">
        <f>SUM($G299:H299)</f>
        <v>0</v>
      </c>
      <c r="U299" s="39">
        <f>SUM($G299:I299)</f>
        <v>0</v>
      </c>
      <c r="V299" s="39">
        <f>SUM($G299:J299)</f>
        <v>0</v>
      </c>
      <c r="W299" s="39">
        <f>SUM($G299:K299)</f>
        <v>0</v>
      </c>
      <c r="X299" s="39">
        <f>SUM($G299:L299)</f>
        <v>0</v>
      </c>
      <c r="Y299" s="39">
        <f>SUM($G299:M299)</f>
        <v>0</v>
      </c>
      <c r="Z299" s="39">
        <f>SUM($G299:N299)</f>
        <v>0</v>
      </c>
      <c r="AA299" s="39">
        <f>SUM($G299:O299)</f>
        <v>0</v>
      </c>
      <c r="AB299" s="39">
        <f>SUM($G299:P299)</f>
        <v>0</v>
      </c>
      <c r="AC299" s="39">
        <f>SUM($G299:Q299)</f>
        <v>0</v>
      </c>
      <c r="AD299" s="40">
        <f>SUM($G299:R299)</f>
        <v>0</v>
      </c>
      <c r="AE299" s="41">
        <f t="shared" si="116"/>
        <v>0</v>
      </c>
      <c r="AF299" s="41">
        <f t="shared" si="117"/>
        <v>0</v>
      </c>
      <c r="AG299" s="41">
        <f t="shared" si="118"/>
        <v>0</v>
      </c>
      <c r="AH299" s="41">
        <f t="shared" si="119"/>
        <v>0</v>
      </c>
      <c r="AI299" s="41">
        <f t="shared" si="107"/>
        <v>0</v>
      </c>
      <c r="AJ299" s="41">
        <f t="shared" si="108"/>
        <v>0</v>
      </c>
      <c r="AK299" s="41">
        <f t="shared" si="109"/>
        <v>0</v>
      </c>
      <c r="AL299" s="42">
        <f t="shared" si="121"/>
        <v>0</v>
      </c>
    </row>
    <row r="300" spans="1:38" ht="24" hidden="1" customHeight="1" outlineLevel="1">
      <c r="A300" s="32" t="s">
        <v>257</v>
      </c>
      <c r="B300" s="445" t="s">
        <v>408</v>
      </c>
      <c r="C300" s="33"/>
      <c r="D300" s="34"/>
      <c r="E300" s="34"/>
      <c r="F300" s="34"/>
      <c r="G300" s="36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8">
        <f t="shared" si="115"/>
        <v>0</v>
      </c>
      <c r="T300" s="39">
        <f>SUM($G300:H300)</f>
        <v>0</v>
      </c>
      <c r="U300" s="39">
        <f>SUM($G300:I300)</f>
        <v>0</v>
      </c>
      <c r="V300" s="39">
        <f>SUM($G300:J300)</f>
        <v>0</v>
      </c>
      <c r="W300" s="39">
        <f>SUM($G300:K300)</f>
        <v>0</v>
      </c>
      <c r="X300" s="39">
        <f>SUM($G300:L300)</f>
        <v>0</v>
      </c>
      <c r="Y300" s="39">
        <f>SUM($G300:M300)</f>
        <v>0</v>
      </c>
      <c r="Z300" s="39">
        <f>SUM($G300:N300)</f>
        <v>0</v>
      </c>
      <c r="AA300" s="39">
        <f>SUM($G300:O300)</f>
        <v>0</v>
      </c>
      <c r="AB300" s="39">
        <f>SUM($G300:P300)</f>
        <v>0</v>
      </c>
      <c r="AC300" s="39">
        <f>SUM($G300:Q300)</f>
        <v>0</v>
      </c>
      <c r="AD300" s="40">
        <f>SUM($G300:R300)</f>
        <v>0</v>
      </c>
      <c r="AE300" s="41">
        <f t="shared" si="116"/>
        <v>0</v>
      </c>
      <c r="AF300" s="41">
        <f t="shared" si="117"/>
        <v>0</v>
      </c>
      <c r="AG300" s="41">
        <f t="shared" si="118"/>
        <v>0</v>
      </c>
      <c r="AH300" s="41">
        <f t="shared" si="119"/>
        <v>0</v>
      </c>
      <c r="AI300" s="41">
        <f t="shared" ref="AI300:AI328" si="128">$AE300+$AF300</f>
        <v>0</v>
      </c>
      <c r="AJ300" s="41">
        <f t="shared" ref="AJ300:AJ328" si="129">$AG300+$AH300</f>
        <v>0</v>
      </c>
      <c r="AK300" s="41">
        <f t="shared" ref="AK300:AK328" si="130">$AI300+$AJ300</f>
        <v>0</v>
      </c>
      <c r="AL300" s="42">
        <f t="shared" si="121"/>
        <v>0</v>
      </c>
    </row>
    <row r="301" spans="1:38" ht="24" hidden="1" customHeight="1" outlineLevel="1">
      <c r="A301" s="32" t="s">
        <v>257</v>
      </c>
      <c r="B301" s="445" t="s">
        <v>409</v>
      </c>
      <c r="C301" s="33"/>
      <c r="D301" s="34"/>
      <c r="E301" s="34"/>
      <c r="F301" s="34"/>
      <c r="G301" s="36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8">
        <f t="shared" si="115"/>
        <v>0</v>
      </c>
      <c r="T301" s="39">
        <f>SUM($G301:H301)</f>
        <v>0</v>
      </c>
      <c r="U301" s="39">
        <f>SUM($G301:I301)</f>
        <v>0</v>
      </c>
      <c r="V301" s="39">
        <f>SUM($G301:J301)</f>
        <v>0</v>
      </c>
      <c r="W301" s="39">
        <f>SUM($G301:K301)</f>
        <v>0</v>
      </c>
      <c r="X301" s="39">
        <f>SUM($G301:L301)</f>
        <v>0</v>
      </c>
      <c r="Y301" s="39">
        <f>SUM($G301:M301)</f>
        <v>0</v>
      </c>
      <c r="Z301" s="39">
        <f>SUM($G301:N301)</f>
        <v>0</v>
      </c>
      <c r="AA301" s="39">
        <f>SUM($G301:O301)</f>
        <v>0</v>
      </c>
      <c r="AB301" s="39">
        <f>SUM($G301:P301)</f>
        <v>0</v>
      </c>
      <c r="AC301" s="39">
        <f>SUM($G301:Q301)</f>
        <v>0</v>
      </c>
      <c r="AD301" s="40">
        <f>SUM($G301:R301)</f>
        <v>0</v>
      </c>
      <c r="AE301" s="41">
        <f t="shared" si="116"/>
        <v>0</v>
      </c>
      <c r="AF301" s="41">
        <f t="shared" si="117"/>
        <v>0</v>
      </c>
      <c r="AG301" s="41">
        <f t="shared" si="118"/>
        <v>0</v>
      </c>
      <c r="AH301" s="41">
        <f t="shared" si="119"/>
        <v>0</v>
      </c>
      <c r="AI301" s="41">
        <f t="shared" si="128"/>
        <v>0</v>
      </c>
      <c r="AJ301" s="41">
        <f t="shared" si="129"/>
        <v>0</v>
      </c>
      <c r="AK301" s="41">
        <f t="shared" si="130"/>
        <v>0</v>
      </c>
      <c r="AL301" s="42">
        <f t="shared" si="121"/>
        <v>0</v>
      </c>
    </row>
    <row r="302" spans="1:38" ht="24" hidden="1" customHeight="1" outlineLevel="1">
      <c r="A302" s="32" t="s">
        <v>257</v>
      </c>
      <c r="B302" s="445" t="s">
        <v>410</v>
      </c>
      <c r="C302" s="33"/>
      <c r="D302" s="34"/>
      <c r="E302" s="34"/>
      <c r="F302" s="34"/>
      <c r="G302" s="36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8">
        <f t="shared" si="115"/>
        <v>0</v>
      </c>
      <c r="T302" s="39">
        <f>SUM($G302:H302)</f>
        <v>0</v>
      </c>
      <c r="U302" s="39">
        <f>SUM($G302:I302)</f>
        <v>0</v>
      </c>
      <c r="V302" s="39">
        <f>SUM($G302:J302)</f>
        <v>0</v>
      </c>
      <c r="W302" s="39">
        <f>SUM($G302:K302)</f>
        <v>0</v>
      </c>
      <c r="X302" s="39">
        <f>SUM($G302:L302)</f>
        <v>0</v>
      </c>
      <c r="Y302" s="39">
        <f>SUM($G302:M302)</f>
        <v>0</v>
      </c>
      <c r="Z302" s="39">
        <f>SUM($G302:N302)</f>
        <v>0</v>
      </c>
      <c r="AA302" s="39">
        <f>SUM($G302:O302)</f>
        <v>0</v>
      </c>
      <c r="AB302" s="39">
        <f>SUM($G302:P302)</f>
        <v>0</v>
      </c>
      <c r="AC302" s="39">
        <f>SUM($G302:Q302)</f>
        <v>0</v>
      </c>
      <c r="AD302" s="40">
        <f>SUM($G302:R302)</f>
        <v>0</v>
      </c>
      <c r="AE302" s="41">
        <f t="shared" si="116"/>
        <v>0</v>
      </c>
      <c r="AF302" s="41">
        <f t="shared" si="117"/>
        <v>0</v>
      </c>
      <c r="AG302" s="41">
        <f t="shared" si="118"/>
        <v>0</v>
      </c>
      <c r="AH302" s="41">
        <f t="shared" si="119"/>
        <v>0</v>
      </c>
      <c r="AI302" s="41">
        <f t="shared" si="128"/>
        <v>0</v>
      </c>
      <c r="AJ302" s="41">
        <f t="shared" si="129"/>
        <v>0</v>
      </c>
      <c r="AK302" s="41">
        <f t="shared" si="130"/>
        <v>0</v>
      </c>
      <c r="AL302" s="42">
        <f t="shared" si="121"/>
        <v>0</v>
      </c>
    </row>
    <row r="303" spans="1:38" ht="24" hidden="1" customHeight="1" outlineLevel="1">
      <c r="A303" s="32" t="s">
        <v>257</v>
      </c>
      <c r="B303" s="445" t="s">
        <v>411</v>
      </c>
      <c r="C303" s="33"/>
      <c r="D303" s="34"/>
      <c r="E303" s="34"/>
      <c r="F303" s="34"/>
      <c r="G303" s="36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8">
        <f t="shared" si="115"/>
        <v>0</v>
      </c>
      <c r="T303" s="39">
        <f>SUM($G303:H303)</f>
        <v>0</v>
      </c>
      <c r="U303" s="39">
        <f>SUM($G303:I303)</f>
        <v>0</v>
      </c>
      <c r="V303" s="39">
        <f>SUM($G303:J303)</f>
        <v>0</v>
      </c>
      <c r="W303" s="39">
        <f>SUM($G303:K303)</f>
        <v>0</v>
      </c>
      <c r="X303" s="39">
        <f>SUM($G303:L303)</f>
        <v>0</v>
      </c>
      <c r="Y303" s="39">
        <f>SUM($G303:M303)</f>
        <v>0</v>
      </c>
      <c r="Z303" s="39">
        <f>SUM($G303:N303)</f>
        <v>0</v>
      </c>
      <c r="AA303" s="39">
        <f>SUM($G303:O303)</f>
        <v>0</v>
      </c>
      <c r="AB303" s="39">
        <f>SUM($G303:P303)</f>
        <v>0</v>
      </c>
      <c r="AC303" s="39">
        <f>SUM($G303:Q303)</f>
        <v>0</v>
      </c>
      <c r="AD303" s="40">
        <f>SUM($G303:R303)</f>
        <v>0</v>
      </c>
      <c r="AE303" s="41">
        <f t="shared" si="116"/>
        <v>0</v>
      </c>
      <c r="AF303" s="41">
        <f t="shared" si="117"/>
        <v>0</v>
      </c>
      <c r="AG303" s="41">
        <f t="shared" si="118"/>
        <v>0</v>
      </c>
      <c r="AH303" s="41">
        <f t="shared" si="119"/>
        <v>0</v>
      </c>
      <c r="AI303" s="41">
        <f t="shared" si="128"/>
        <v>0</v>
      </c>
      <c r="AJ303" s="41">
        <f t="shared" si="129"/>
        <v>0</v>
      </c>
      <c r="AK303" s="41">
        <f t="shared" si="130"/>
        <v>0</v>
      </c>
      <c r="AL303" s="42">
        <f t="shared" ref="AL303:AL307" si="131">SUM(G303:R303)-AK303</f>
        <v>0</v>
      </c>
    </row>
    <row r="304" spans="1:38" ht="24" hidden="1" customHeight="1" outlineLevel="1">
      <c r="A304" s="32" t="s">
        <v>257</v>
      </c>
      <c r="B304" s="445" t="s">
        <v>412</v>
      </c>
      <c r="C304" s="33"/>
      <c r="D304" s="34"/>
      <c r="E304" s="34"/>
      <c r="F304" s="34"/>
      <c r="G304" s="36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8">
        <f t="shared" si="115"/>
        <v>0</v>
      </c>
      <c r="T304" s="39">
        <f>SUM($G304:H304)</f>
        <v>0</v>
      </c>
      <c r="U304" s="39">
        <f>SUM($G304:I304)</f>
        <v>0</v>
      </c>
      <c r="V304" s="39">
        <f>SUM($G304:J304)</f>
        <v>0</v>
      </c>
      <c r="W304" s="39">
        <f>SUM($G304:K304)</f>
        <v>0</v>
      </c>
      <c r="X304" s="39">
        <f>SUM($G304:L304)</f>
        <v>0</v>
      </c>
      <c r="Y304" s="39">
        <f>SUM($G304:M304)</f>
        <v>0</v>
      </c>
      <c r="Z304" s="39">
        <f>SUM($G304:N304)</f>
        <v>0</v>
      </c>
      <c r="AA304" s="39">
        <f>SUM($G304:O304)</f>
        <v>0</v>
      </c>
      <c r="AB304" s="39">
        <f>SUM($G304:P304)</f>
        <v>0</v>
      </c>
      <c r="AC304" s="39">
        <f>SUM($G304:Q304)</f>
        <v>0</v>
      </c>
      <c r="AD304" s="40">
        <f>SUM($G304:R304)</f>
        <v>0</v>
      </c>
      <c r="AE304" s="41">
        <f t="shared" si="116"/>
        <v>0</v>
      </c>
      <c r="AF304" s="41">
        <f t="shared" si="117"/>
        <v>0</v>
      </c>
      <c r="AG304" s="41">
        <f t="shared" si="118"/>
        <v>0</v>
      </c>
      <c r="AH304" s="41">
        <f t="shared" si="119"/>
        <v>0</v>
      </c>
      <c r="AI304" s="41">
        <f t="shared" si="128"/>
        <v>0</v>
      </c>
      <c r="AJ304" s="41">
        <f t="shared" si="129"/>
        <v>0</v>
      </c>
      <c r="AK304" s="41">
        <f t="shared" si="130"/>
        <v>0</v>
      </c>
      <c r="AL304" s="42">
        <f t="shared" si="131"/>
        <v>0</v>
      </c>
    </row>
    <row r="305" spans="1:38" ht="24" hidden="1" customHeight="1" outlineLevel="1">
      <c r="A305" s="32" t="s">
        <v>257</v>
      </c>
      <c r="B305" s="445" t="s">
        <v>413</v>
      </c>
      <c r="C305" s="33"/>
      <c r="D305" s="34"/>
      <c r="E305" s="34"/>
      <c r="F305" s="34"/>
      <c r="G305" s="36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8">
        <f t="shared" si="115"/>
        <v>0</v>
      </c>
      <c r="T305" s="39">
        <f>SUM($G305:H305)</f>
        <v>0</v>
      </c>
      <c r="U305" s="39">
        <f>SUM($G305:I305)</f>
        <v>0</v>
      </c>
      <c r="V305" s="39">
        <f>SUM($G305:J305)</f>
        <v>0</v>
      </c>
      <c r="W305" s="39">
        <f>SUM($G305:K305)</f>
        <v>0</v>
      </c>
      <c r="X305" s="39">
        <f>SUM($G305:L305)</f>
        <v>0</v>
      </c>
      <c r="Y305" s="39">
        <f>SUM($G305:M305)</f>
        <v>0</v>
      </c>
      <c r="Z305" s="39">
        <f>SUM($G305:N305)</f>
        <v>0</v>
      </c>
      <c r="AA305" s="39">
        <f>SUM($G305:O305)</f>
        <v>0</v>
      </c>
      <c r="AB305" s="39">
        <f>SUM($G305:P305)</f>
        <v>0</v>
      </c>
      <c r="AC305" s="39">
        <f>SUM($G305:Q305)</f>
        <v>0</v>
      </c>
      <c r="AD305" s="40">
        <f>SUM($G305:R305)</f>
        <v>0</v>
      </c>
      <c r="AE305" s="41">
        <f t="shared" si="116"/>
        <v>0</v>
      </c>
      <c r="AF305" s="41">
        <f t="shared" si="117"/>
        <v>0</v>
      </c>
      <c r="AG305" s="41">
        <f t="shared" si="118"/>
        <v>0</v>
      </c>
      <c r="AH305" s="41">
        <f t="shared" si="119"/>
        <v>0</v>
      </c>
      <c r="AI305" s="41">
        <f t="shared" si="128"/>
        <v>0</v>
      </c>
      <c r="AJ305" s="41">
        <f t="shared" si="129"/>
        <v>0</v>
      </c>
      <c r="AK305" s="41">
        <f t="shared" si="130"/>
        <v>0</v>
      </c>
      <c r="AL305" s="42">
        <f t="shared" si="131"/>
        <v>0</v>
      </c>
    </row>
    <row r="306" spans="1:38" ht="24" hidden="1" customHeight="1" outlineLevel="1">
      <c r="A306" s="32" t="s">
        <v>257</v>
      </c>
      <c r="B306" s="445" t="s">
        <v>414</v>
      </c>
      <c r="C306" s="33"/>
      <c r="D306" s="34"/>
      <c r="E306" s="34"/>
      <c r="F306" s="34"/>
      <c r="G306" s="36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8">
        <f t="shared" si="115"/>
        <v>0</v>
      </c>
      <c r="T306" s="39">
        <f>SUM($G306:H306)</f>
        <v>0</v>
      </c>
      <c r="U306" s="39">
        <f>SUM($G306:I306)</f>
        <v>0</v>
      </c>
      <c r="V306" s="39">
        <f>SUM($G306:J306)</f>
        <v>0</v>
      </c>
      <c r="W306" s="39">
        <f>SUM($G306:K306)</f>
        <v>0</v>
      </c>
      <c r="X306" s="39">
        <f>SUM($G306:L306)</f>
        <v>0</v>
      </c>
      <c r="Y306" s="39">
        <f>SUM($G306:M306)</f>
        <v>0</v>
      </c>
      <c r="Z306" s="39">
        <f>SUM($G306:N306)</f>
        <v>0</v>
      </c>
      <c r="AA306" s="39">
        <f>SUM($G306:O306)</f>
        <v>0</v>
      </c>
      <c r="AB306" s="39">
        <f>SUM($G306:P306)</f>
        <v>0</v>
      </c>
      <c r="AC306" s="39">
        <f>SUM($G306:Q306)</f>
        <v>0</v>
      </c>
      <c r="AD306" s="40">
        <f>SUM($G306:R306)</f>
        <v>0</v>
      </c>
      <c r="AE306" s="41">
        <f t="shared" si="116"/>
        <v>0</v>
      </c>
      <c r="AF306" s="41">
        <f t="shared" si="117"/>
        <v>0</v>
      </c>
      <c r="AG306" s="41">
        <f t="shared" si="118"/>
        <v>0</v>
      </c>
      <c r="AH306" s="41">
        <f t="shared" si="119"/>
        <v>0</v>
      </c>
      <c r="AI306" s="41">
        <f t="shared" si="128"/>
        <v>0</v>
      </c>
      <c r="AJ306" s="41">
        <f t="shared" si="129"/>
        <v>0</v>
      </c>
      <c r="AK306" s="41">
        <f t="shared" si="130"/>
        <v>0</v>
      </c>
      <c r="AL306" s="42">
        <f t="shared" si="131"/>
        <v>0</v>
      </c>
    </row>
    <row r="307" spans="1:38" ht="24" hidden="1" customHeight="1" outlineLevel="1">
      <c r="A307" s="32" t="s">
        <v>257</v>
      </c>
      <c r="B307" s="445" t="s">
        <v>415</v>
      </c>
      <c r="C307" s="33"/>
      <c r="D307" s="34"/>
      <c r="E307" s="34"/>
      <c r="F307" s="34"/>
      <c r="G307" s="36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8">
        <f t="shared" si="115"/>
        <v>0</v>
      </c>
      <c r="T307" s="39">
        <f>SUM($G307:H307)</f>
        <v>0</v>
      </c>
      <c r="U307" s="39">
        <f>SUM($G307:I307)</f>
        <v>0</v>
      </c>
      <c r="V307" s="39">
        <f>SUM($G307:J307)</f>
        <v>0</v>
      </c>
      <c r="W307" s="39">
        <f>SUM($G307:K307)</f>
        <v>0</v>
      </c>
      <c r="X307" s="39">
        <f>SUM($G307:L307)</f>
        <v>0</v>
      </c>
      <c r="Y307" s="39">
        <f>SUM($G307:M307)</f>
        <v>0</v>
      </c>
      <c r="Z307" s="39">
        <f>SUM($G307:N307)</f>
        <v>0</v>
      </c>
      <c r="AA307" s="39">
        <f>SUM($G307:O307)</f>
        <v>0</v>
      </c>
      <c r="AB307" s="39">
        <f>SUM($G307:P307)</f>
        <v>0</v>
      </c>
      <c r="AC307" s="39">
        <f>SUM($G307:Q307)</f>
        <v>0</v>
      </c>
      <c r="AD307" s="40">
        <f>SUM($G307:R307)</f>
        <v>0</v>
      </c>
      <c r="AE307" s="41">
        <f t="shared" si="116"/>
        <v>0</v>
      </c>
      <c r="AF307" s="41">
        <f t="shared" si="117"/>
        <v>0</v>
      </c>
      <c r="AG307" s="41">
        <f t="shared" si="118"/>
        <v>0</v>
      </c>
      <c r="AH307" s="41">
        <f t="shared" si="119"/>
        <v>0</v>
      </c>
      <c r="AI307" s="41">
        <f t="shared" si="128"/>
        <v>0</v>
      </c>
      <c r="AJ307" s="41">
        <f t="shared" si="129"/>
        <v>0</v>
      </c>
      <c r="AK307" s="41">
        <f t="shared" si="130"/>
        <v>0</v>
      </c>
      <c r="AL307" s="42">
        <f t="shared" si="131"/>
        <v>0</v>
      </c>
    </row>
    <row r="308" spans="1:38" ht="24" hidden="1" customHeight="1" outlineLevel="1">
      <c r="A308" s="32" t="s">
        <v>257</v>
      </c>
      <c r="B308" s="445" t="s">
        <v>416</v>
      </c>
      <c r="C308" s="33"/>
      <c r="D308" s="34"/>
      <c r="E308" s="34"/>
      <c r="F308" s="34"/>
      <c r="G308" s="36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8">
        <f t="shared" si="115"/>
        <v>0</v>
      </c>
      <c r="T308" s="39">
        <f>SUM($G308:H308)</f>
        <v>0</v>
      </c>
      <c r="U308" s="39">
        <f>SUM($G308:I308)</f>
        <v>0</v>
      </c>
      <c r="V308" s="39">
        <f>SUM($G308:J308)</f>
        <v>0</v>
      </c>
      <c r="W308" s="39">
        <f>SUM($G308:K308)</f>
        <v>0</v>
      </c>
      <c r="X308" s="39">
        <f>SUM($G308:L308)</f>
        <v>0</v>
      </c>
      <c r="Y308" s="39">
        <f>SUM($G308:M308)</f>
        <v>0</v>
      </c>
      <c r="Z308" s="39">
        <f>SUM($G308:N308)</f>
        <v>0</v>
      </c>
      <c r="AA308" s="39">
        <f>SUM($G308:O308)</f>
        <v>0</v>
      </c>
      <c r="AB308" s="39">
        <f>SUM($G308:P308)</f>
        <v>0</v>
      </c>
      <c r="AC308" s="39">
        <f>SUM($G308:Q308)</f>
        <v>0</v>
      </c>
      <c r="AD308" s="40">
        <f>SUM($G308:R308)</f>
        <v>0</v>
      </c>
      <c r="AE308" s="41">
        <f t="shared" si="116"/>
        <v>0</v>
      </c>
      <c r="AF308" s="41">
        <f t="shared" si="117"/>
        <v>0</v>
      </c>
      <c r="AG308" s="41">
        <f t="shared" si="118"/>
        <v>0</v>
      </c>
      <c r="AH308" s="41">
        <f t="shared" si="119"/>
        <v>0</v>
      </c>
      <c r="AI308" s="41">
        <f t="shared" si="128"/>
        <v>0</v>
      </c>
      <c r="AJ308" s="41">
        <f t="shared" si="129"/>
        <v>0</v>
      </c>
      <c r="AK308" s="41">
        <f t="shared" si="130"/>
        <v>0</v>
      </c>
      <c r="AL308" s="42">
        <f t="shared" si="121"/>
        <v>0</v>
      </c>
    </row>
    <row r="309" spans="1:38" ht="24" hidden="1" customHeight="1" outlineLevel="1">
      <c r="A309" s="32" t="s">
        <v>257</v>
      </c>
      <c r="B309" s="445" t="s">
        <v>417</v>
      </c>
      <c r="C309" s="33"/>
      <c r="D309" s="34"/>
      <c r="E309" s="34"/>
      <c r="F309" s="34"/>
      <c r="G309" s="36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8">
        <f t="shared" si="115"/>
        <v>0</v>
      </c>
      <c r="T309" s="39">
        <f>SUM($G309:H309)</f>
        <v>0</v>
      </c>
      <c r="U309" s="39">
        <f>SUM($G309:I309)</f>
        <v>0</v>
      </c>
      <c r="V309" s="39">
        <f>SUM($G309:J309)</f>
        <v>0</v>
      </c>
      <c r="W309" s="39">
        <f>SUM($G309:K309)</f>
        <v>0</v>
      </c>
      <c r="X309" s="39">
        <f>SUM($G309:L309)</f>
        <v>0</v>
      </c>
      <c r="Y309" s="39">
        <f>SUM($G309:M309)</f>
        <v>0</v>
      </c>
      <c r="Z309" s="39">
        <f>SUM($G309:N309)</f>
        <v>0</v>
      </c>
      <c r="AA309" s="39">
        <f>SUM($G309:O309)</f>
        <v>0</v>
      </c>
      <c r="AB309" s="39">
        <f>SUM($G309:P309)</f>
        <v>0</v>
      </c>
      <c r="AC309" s="39">
        <f>SUM($G309:Q309)</f>
        <v>0</v>
      </c>
      <c r="AD309" s="40">
        <f>SUM($G309:R309)</f>
        <v>0</v>
      </c>
      <c r="AE309" s="41">
        <f t="shared" si="116"/>
        <v>0</v>
      </c>
      <c r="AF309" s="41">
        <f t="shared" si="117"/>
        <v>0</v>
      </c>
      <c r="AG309" s="41">
        <f t="shared" si="118"/>
        <v>0</v>
      </c>
      <c r="AH309" s="41">
        <f t="shared" si="119"/>
        <v>0</v>
      </c>
      <c r="AI309" s="41">
        <f t="shared" si="128"/>
        <v>0</v>
      </c>
      <c r="AJ309" s="41">
        <f t="shared" si="129"/>
        <v>0</v>
      </c>
      <c r="AK309" s="41">
        <f t="shared" si="130"/>
        <v>0</v>
      </c>
      <c r="AL309" s="42">
        <f t="shared" si="121"/>
        <v>0</v>
      </c>
    </row>
    <row r="310" spans="1:38" ht="24" hidden="1" customHeight="1" outlineLevel="1">
      <c r="A310" s="32" t="s">
        <v>257</v>
      </c>
      <c r="B310" s="445" t="s">
        <v>418</v>
      </c>
      <c r="C310" s="33"/>
      <c r="D310" s="34"/>
      <c r="E310" s="34"/>
      <c r="F310" s="34"/>
      <c r="G310" s="36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8">
        <f t="shared" si="115"/>
        <v>0</v>
      </c>
      <c r="T310" s="39">
        <f>SUM($G310:H310)</f>
        <v>0</v>
      </c>
      <c r="U310" s="39">
        <f>SUM($G310:I310)</f>
        <v>0</v>
      </c>
      <c r="V310" s="39">
        <f>SUM($G310:J310)</f>
        <v>0</v>
      </c>
      <c r="W310" s="39">
        <f>SUM($G310:K310)</f>
        <v>0</v>
      </c>
      <c r="X310" s="39">
        <f>SUM($G310:L310)</f>
        <v>0</v>
      </c>
      <c r="Y310" s="39">
        <f>SUM($G310:M310)</f>
        <v>0</v>
      </c>
      <c r="Z310" s="39">
        <f>SUM($G310:N310)</f>
        <v>0</v>
      </c>
      <c r="AA310" s="39">
        <f>SUM($G310:O310)</f>
        <v>0</v>
      </c>
      <c r="AB310" s="39">
        <f>SUM($G310:P310)</f>
        <v>0</v>
      </c>
      <c r="AC310" s="39">
        <f>SUM($G310:Q310)</f>
        <v>0</v>
      </c>
      <c r="AD310" s="40">
        <f>SUM($G310:R310)</f>
        <v>0</v>
      </c>
      <c r="AE310" s="41">
        <f t="shared" si="116"/>
        <v>0</v>
      </c>
      <c r="AF310" s="41">
        <f t="shared" si="117"/>
        <v>0</v>
      </c>
      <c r="AG310" s="41">
        <f t="shared" si="118"/>
        <v>0</v>
      </c>
      <c r="AH310" s="41">
        <f t="shared" si="119"/>
        <v>0</v>
      </c>
      <c r="AI310" s="41">
        <f t="shared" si="128"/>
        <v>0</v>
      </c>
      <c r="AJ310" s="41">
        <f t="shared" si="129"/>
        <v>0</v>
      </c>
      <c r="AK310" s="41">
        <f t="shared" si="130"/>
        <v>0</v>
      </c>
      <c r="AL310" s="42">
        <f t="shared" si="121"/>
        <v>0</v>
      </c>
    </row>
    <row r="311" spans="1:38" ht="24" hidden="1" customHeight="1" outlineLevel="1">
      <c r="A311" s="32" t="s">
        <v>257</v>
      </c>
      <c r="B311" s="445" t="s">
        <v>419</v>
      </c>
      <c r="C311" s="33"/>
      <c r="D311" s="34"/>
      <c r="E311" s="34"/>
      <c r="F311" s="34"/>
      <c r="G311" s="36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8">
        <f t="shared" si="115"/>
        <v>0</v>
      </c>
      <c r="T311" s="39">
        <f>SUM($G311:H311)</f>
        <v>0</v>
      </c>
      <c r="U311" s="39">
        <f>SUM($G311:I311)</f>
        <v>0</v>
      </c>
      <c r="V311" s="39">
        <f>SUM($G311:J311)</f>
        <v>0</v>
      </c>
      <c r="W311" s="39">
        <f>SUM($G311:K311)</f>
        <v>0</v>
      </c>
      <c r="X311" s="39">
        <f>SUM($G311:L311)</f>
        <v>0</v>
      </c>
      <c r="Y311" s="39">
        <f>SUM($G311:M311)</f>
        <v>0</v>
      </c>
      <c r="Z311" s="39">
        <f>SUM($G311:N311)</f>
        <v>0</v>
      </c>
      <c r="AA311" s="39">
        <f>SUM($G311:O311)</f>
        <v>0</v>
      </c>
      <c r="AB311" s="39">
        <f>SUM($G311:P311)</f>
        <v>0</v>
      </c>
      <c r="AC311" s="39">
        <f>SUM($G311:Q311)</f>
        <v>0</v>
      </c>
      <c r="AD311" s="40">
        <f>SUM($G311:R311)</f>
        <v>0</v>
      </c>
      <c r="AE311" s="41">
        <f t="shared" si="116"/>
        <v>0</v>
      </c>
      <c r="AF311" s="41">
        <f t="shared" si="117"/>
        <v>0</v>
      </c>
      <c r="AG311" s="41">
        <f t="shared" si="118"/>
        <v>0</v>
      </c>
      <c r="AH311" s="41">
        <f t="shared" si="119"/>
        <v>0</v>
      </c>
      <c r="AI311" s="41">
        <f t="shared" si="128"/>
        <v>0</v>
      </c>
      <c r="AJ311" s="41">
        <f t="shared" si="129"/>
        <v>0</v>
      </c>
      <c r="AK311" s="41">
        <f t="shared" si="130"/>
        <v>0</v>
      </c>
      <c r="AL311" s="42">
        <f t="shared" si="121"/>
        <v>0</v>
      </c>
    </row>
    <row r="312" spans="1:38" ht="24" customHeight="1" collapsed="1">
      <c r="A312" s="32" t="s">
        <v>420</v>
      </c>
      <c r="B312" s="445" t="s">
        <v>421</v>
      </c>
      <c r="C312" s="33" t="s">
        <v>422</v>
      </c>
      <c r="D312" s="34"/>
      <c r="E312" s="34"/>
      <c r="F312" s="34"/>
      <c r="G312" s="36">
        <f>G160*(1-$R$1)</f>
        <v>0</v>
      </c>
      <c r="H312" s="37">
        <f t="shared" ref="H312:R312" si="132">H160*(1-$R$1)</f>
        <v>0</v>
      </c>
      <c r="I312" s="37">
        <f t="shared" si="132"/>
        <v>0</v>
      </c>
      <c r="J312" s="37">
        <f t="shared" si="132"/>
        <v>0</v>
      </c>
      <c r="K312" s="37">
        <f t="shared" si="132"/>
        <v>0</v>
      </c>
      <c r="L312" s="37">
        <f t="shared" si="132"/>
        <v>0</v>
      </c>
      <c r="M312" s="37">
        <f t="shared" si="132"/>
        <v>0</v>
      </c>
      <c r="N312" s="37">
        <f t="shared" si="132"/>
        <v>0</v>
      </c>
      <c r="O312" s="37">
        <f t="shared" si="132"/>
        <v>0</v>
      </c>
      <c r="P312" s="37">
        <f t="shared" si="132"/>
        <v>0</v>
      </c>
      <c r="Q312" s="37">
        <f t="shared" si="132"/>
        <v>0</v>
      </c>
      <c r="R312" s="37">
        <f t="shared" si="132"/>
        <v>0</v>
      </c>
      <c r="S312" s="38">
        <f t="shared" si="115"/>
        <v>0</v>
      </c>
      <c r="T312" s="39">
        <f>SUM($G312:H312)</f>
        <v>0</v>
      </c>
      <c r="U312" s="39">
        <f>SUM($G312:I312)</f>
        <v>0</v>
      </c>
      <c r="V312" s="39">
        <f>SUM($G312:J312)</f>
        <v>0</v>
      </c>
      <c r="W312" s="39">
        <f>SUM($G312:K312)</f>
        <v>0</v>
      </c>
      <c r="X312" s="39">
        <f>SUM($G312:L312)</f>
        <v>0</v>
      </c>
      <c r="Y312" s="39">
        <f>SUM($G312:M312)</f>
        <v>0</v>
      </c>
      <c r="Z312" s="39">
        <f>SUM($G312:N312)</f>
        <v>0</v>
      </c>
      <c r="AA312" s="39">
        <f>SUM($G312:O312)</f>
        <v>0</v>
      </c>
      <c r="AB312" s="39">
        <f>SUM($G312:P312)</f>
        <v>0</v>
      </c>
      <c r="AC312" s="39">
        <f>SUM($G312:Q312)</f>
        <v>0</v>
      </c>
      <c r="AD312" s="40">
        <f>SUM($G312:R312)</f>
        <v>0</v>
      </c>
      <c r="AE312" s="41">
        <f t="shared" si="116"/>
        <v>0</v>
      </c>
      <c r="AF312" s="41">
        <f t="shared" si="117"/>
        <v>0</v>
      </c>
      <c r="AG312" s="41">
        <f t="shared" si="118"/>
        <v>0</v>
      </c>
      <c r="AH312" s="41">
        <f t="shared" si="119"/>
        <v>0</v>
      </c>
      <c r="AI312" s="41">
        <f t="shared" si="128"/>
        <v>0</v>
      </c>
      <c r="AJ312" s="41">
        <f t="shared" si="129"/>
        <v>0</v>
      </c>
      <c r="AK312" s="41">
        <f t="shared" si="130"/>
        <v>0</v>
      </c>
      <c r="AL312" s="42">
        <f t="shared" si="121"/>
        <v>0</v>
      </c>
    </row>
    <row r="313" spans="1:38" ht="24" customHeight="1">
      <c r="A313" s="32" t="s">
        <v>423</v>
      </c>
      <c r="B313" s="445" t="s">
        <v>424</v>
      </c>
      <c r="C313" s="33" t="s">
        <v>425</v>
      </c>
      <c r="D313" s="34"/>
      <c r="E313" s="34"/>
      <c r="F313" s="34"/>
      <c r="G313" s="36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8">
        <f t="shared" si="115"/>
        <v>0</v>
      </c>
      <c r="T313" s="39">
        <f>SUM($G313:H313)</f>
        <v>0</v>
      </c>
      <c r="U313" s="39">
        <f>SUM($G313:I313)</f>
        <v>0</v>
      </c>
      <c r="V313" s="39">
        <f>SUM($G313:J313)</f>
        <v>0</v>
      </c>
      <c r="W313" s="39">
        <f>SUM($G313:K313)</f>
        <v>0</v>
      </c>
      <c r="X313" s="39">
        <f>SUM($G313:L313)</f>
        <v>0</v>
      </c>
      <c r="Y313" s="39">
        <f>SUM($G313:M313)</f>
        <v>0</v>
      </c>
      <c r="Z313" s="39">
        <f>SUM($G313:N313)</f>
        <v>0</v>
      </c>
      <c r="AA313" s="39">
        <f>SUM($G313:O313)</f>
        <v>0</v>
      </c>
      <c r="AB313" s="39">
        <f>SUM($G313:P313)</f>
        <v>0</v>
      </c>
      <c r="AC313" s="39">
        <f>SUM($G313:Q313)</f>
        <v>0</v>
      </c>
      <c r="AD313" s="40">
        <f>SUM($G313:R313)</f>
        <v>0</v>
      </c>
      <c r="AE313" s="41">
        <f t="shared" si="116"/>
        <v>0</v>
      </c>
      <c r="AF313" s="41">
        <f t="shared" si="117"/>
        <v>0</v>
      </c>
      <c r="AG313" s="41">
        <f t="shared" si="118"/>
        <v>0</v>
      </c>
      <c r="AH313" s="41">
        <f t="shared" si="119"/>
        <v>0</v>
      </c>
      <c r="AI313" s="41">
        <f t="shared" si="128"/>
        <v>0</v>
      </c>
      <c r="AJ313" s="41">
        <f t="shared" si="129"/>
        <v>0</v>
      </c>
      <c r="AK313" s="41">
        <f t="shared" si="130"/>
        <v>0</v>
      </c>
      <c r="AL313" s="42">
        <f t="shared" si="121"/>
        <v>0</v>
      </c>
    </row>
    <row r="314" spans="1:38" ht="24" hidden="1" customHeight="1" outlineLevel="1">
      <c r="A314" s="32" t="s">
        <v>257</v>
      </c>
      <c r="B314" s="445" t="s">
        <v>426</v>
      </c>
      <c r="C314" s="33"/>
      <c r="D314" s="34"/>
      <c r="E314" s="34"/>
      <c r="F314" s="34"/>
      <c r="G314" s="36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8">
        <f t="shared" si="115"/>
        <v>0</v>
      </c>
      <c r="T314" s="39">
        <f>SUM($G314:H314)</f>
        <v>0</v>
      </c>
      <c r="U314" s="39">
        <f>SUM($G314:I314)</f>
        <v>0</v>
      </c>
      <c r="V314" s="39">
        <f>SUM($G314:J314)</f>
        <v>0</v>
      </c>
      <c r="W314" s="39">
        <f>SUM($G314:K314)</f>
        <v>0</v>
      </c>
      <c r="X314" s="39">
        <f>SUM($G314:L314)</f>
        <v>0</v>
      </c>
      <c r="Y314" s="39">
        <f>SUM($G314:M314)</f>
        <v>0</v>
      </c>
      <c r="Z314" s="39">
        <f>SUM($G314:N314)</f>
        <v>0</v>
      </c>
      <c r="AA314" s="39">
        <f>SUM($G314:O314)</f>
        <v>0</v>
      </c>
      <c r="AB314" s="39">
        <f>SUM($G314:P314)</f>
        <v>0</v>
      </c>
      <c r="AC314" s="39">
        <f>SUM($G314:Q314)</f>
        <v>0</v>
      </c>
      <c r="AD314" s="40">
        <f>SUM($G314:R314)</f>
        <v>0</v>
      </c>
      <c r="AE314" s="41">
        <f t="shared" si="116"/>
        <v>0</v>
      </c>
      <c r="AF314" s="41">
        <f t="shared" si="117"/>
        <v>0</v>
      </c>
      <c r="AG314" s="41">
        <f t="shared" si="118"/>
        <v>0</v>
      </c>
      <c r="AH314" s="41">
        <f t="shared" si="119"/>
        <v>0</v>
      </c>
      <c r="AI314" s="41">
        <f t="shared" si="128"/>
        <v>0</v>
      </c>
      <c r="AJ314" s="41">
        <f t="shared" si="129"/>
        <v>0</v>
      </c>
      <c r="AK314" s="41">
        <f t="shared" si="130"/>
        <v>0</v>
      </c>
      <c r="AL314" s="42">
        <f t="shared" si="121"/>
        <v>0</v>
      </c>
    </row>
    <row r="315" spans="1:38" ht="24" hidden="1" customHeight="1" outlineLevel="1">
      <c r="A315" s="32" t="s">
        <v>257</v>
      </c>
      <c r="B315" s="445" t="s">
        <v>427</v>
      </c>
      <c r="C315" s="33"/>
      <c r="D315" s="34"/>
      <c r="E315" s="34"/>
      <c r="F315" s="34"/>
      <c r="G315" s="36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8">
        <f t="shared" si="115"/>
        <v>0</v>
      </c>
      <c r="T315" s="39">
        <f>SUM($G315:H315)</f>
        <v>0</v>
      </c>
      <c r="U315" s="39">
        <f>SUM($G315:I315)</f>
        <v>0</v>
      </c>
      <c r="V315" s="39">
        <f>SUM($G315:J315)</f>
        <v>0</v>
      </c>
      <c r="W315" s="39">
        <f>SUM($G315:K315)</f>
        <v>0</v>
      </c>
      <c r="X315" s="39">
        <f>SUM($G315:L315)</f>
        <v>0</v>
      </c>
      <c r="Y315" s="39">
        <f>SUM($G315:M315)</f>
        <v>0</v>
      </c>
      <c r="Z315" s="39">
        <f>SUM($G315:N315)</f>
        <v>0</v>
      </c>
      <c r="AA315" s="39">
        <f>SUM($G315:O315)</f>
        <v>0</v>
      </c>
      <c r="AB315" s="39">
        <f>SUM($G315:P315)</f>
        <v>0</v>
      </c>
      <c r="AC315" s="39">
        <f>SUM($G315:Q315)</f>
        <v>0</v>
      </c>
      <c r="AD315" s="40">
        <f>SUM($G315:R315)</f>
        <v>0</v>
      </c>
      <c r="AE315" s="41">
        <f t="shared" si="116"/>
        <v>0</v>
      </c>
      <c r="AF315" s="41">
        <f t="shared" si="117"/>
        <v>0</v>
      </c>
      <c r="AG315" s="41">
        <f t="shared" si="118"/>
        <v>0</v>
      </c>
      <c r="AH315" s="41">
        <f t="shared" si="119"/>
        <v>0</v>
      </c>
      <c r="AI315" s="41">
        <f t="shared" si="128"/>
        <v>0</v>
      </c>
      <c r="AJ315" s="41">
        <f t="shared" si="129"/>
        <v>0</v>
      </c>
      <c r="AK315" s="41">
        <f t="shared" si="130"/>
        <v>0</v>
      </c>
      <c r="AL315" s="42">
        <f t="shared" ref="AL315:AL320" si="133">SUM(G315:R315)-AK315</f>
        <v>0</v>
      </c>
    </row>
    <row r="316" spans="1:38" ht="24" hidden="1" customHeight="1" outlineLevel="1">
      <c r="A316" s="32" t="s">
        <v>257</v>
      </c>
      <c r="B316" s="445" t="s">
        <v>428</v>
      </c>
      <c r="C316" s="33"/>
      <c r="D316" s="34"/>
      <c r="E316" s="34"/>
      <c r="F316" s="34"/>
      <c r="G316" s="36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8">
        <f t="shared" si="115"/>
        <v>0</v>
      </c>
      <c r="T316" s="39">
        <f>SUM($G316:H316)</f>
        <v>0</v>
      </c>
      <c r="U316" s="39">
        <f>SUM($G316:I316)</f>
        <v>0</v>
      </c>
      <c r="V316" s="39">
        <f>SUM($G316:J316)</f>
        <v>0</v>
      </c>
      <c r="W316" s="39">
        <f>SUM($G316:K316)</f>
        <v>0</v>
      </c>
      <c r="X316" s="39">
        <f>SUM($G316:L316)</f>
        <v>0</v>
      </c>
      <c r="Y316" s="39">
        <f>SUM($G316:M316)</f>
        <v>0</v>
      </c>
      <c r="Z316" s="39">
        <f>SUM($G316:N316)</f>
        <v>0</v>
      </c>
      <c r="AA316" s="39">
        <f>SUM($G316:O316)</f>
        <v>0</v>
      </c>
      <c r="AB316" s="39">
        <f>SUM($G316:P316)</f>
        <v>0</v>
      </c>
      <c r="AC316" s="39">
        <f>SUM($G316:Q316)</f>
        <v>0</v>
      </c>
      <c r="AD316" s="40">
        <f>SUM($G316:R316)</f>
        <v>0</v>
      </c>
      <c r="AE316" s="41">
        <f t="shared" si="116"/>
        <v>0</v>
      </c>
      <c r="AF316" s="41">
        <f t="shared" si="117"/>
        <v>0</v>
      </c>
      <c r="AG316" s="41">
        <f t="shared" si="118"/>
        <v>0</v>
      </c>
      <c r="AH316" s="41">
        <f t="shared" si="119"/>
        <v>0</v>
      </c>
      <c r="AI316" s="41">
        <f t="shared" si="128"/>
        <v>0</v>
      </c>
      <c r="AJ316" s="41">
        <f t="shared" si="129"/>
        <v>0</v>
      </c>
      <c r="AK316" s="41">
        <f t="shared" si="130"/>
        <v>0</v>
      </c>
      <c r="AL316" s="42">
        <f t="shared" si="133"/>
        <v>0</v>
      </c>
    </row>
    <row r="317" spans="1:38" ht="24" hidden="1" customHeight="1" outlineLevel="1">
      <c r="A317" s="32" t="s">
        <v>257</v>
      </c>
      <c r="B317" s="445" t="s">
        <v>429</v>
      </c>
      <c r="C317" s="33"/>
      <c r="D317" s="34"/>
      <c r="E317" s="34"/>
      <c r="F317" s="34"/>
      <c r="G317" s="36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8">
        <f t="shared" si="115"/>
        <v>0</v>
      </c>
      <c r="T317" s="39">
        <f>SUM($G317:H317)</f>
        <v>0</v>
      </c>
      <c r="U317" s="39">
        <f>SUM($G317:I317)</f>
        <v>0</v>
      </c>
      <c r="V317" s="39">
        <f>SUM($G317:J317)</f>
        <v>0</v>
      </c>
      <c r="W317" s="39">
        <f>SUM($G317:K317)</f>
        <v>0</v>
      </c>
      <c r="X317" s="39">
        <f>SUM($G317:L317)</f>
        <v>0</v>
      </c>
      <c r="Y317" s="39">
        <f>SUM($G317:M317)</f>
        <v>0</v>
      </c>
      <c r="Z317" s="39">
        <f>SUM($G317:N317)</f>
        <v>0</v>
      </c>
      <c r="AA317" s="39">
        <f>SUM($G317:O317)</f>
        <v>0</v>
      </c>
      <c r="AB317" s="39">
        <f>SUM($G317:P317)</f>
        <v>0</v>
      </c>
      <c r="AC317" s="39">
        <f>SUM($G317:Q317)</f>
        <v>0</v>
      </c>
      <c r="AD317" s="40">
        <f>SUM($G317:R317)</f>
        <v>0</v>
      </c>
      <c r="AE317" s="41">
        <f t="shared" si="116"/>
        <v>0</v>
      </c>
      <c r="AF317" s="41">
        <f t="shared" si="117"/>
        <v>0</v>
      </c>
      <c r="AG317" s="41">
        <f t="shared" si="118"/>
        <v>0</v>
      </c>
      <c r="AH317" s="41">
        <f t="shared" si="119"/>
        <v>0</v>
      </c>
      <c r="AI317" s="41">
        <f t="shared" si="128"/>
        <v>0</v>
      </c>
      <c r="AJ317" s="41">
        <f t="shared" si="129"/>
        <v>0</v>
      </c>
      <c r="AK317" s="41">
        <f t="shared" si="130"/>
        <v>0</v>
      </c>
      <c r="AL317" s="42">
        <f t="shared" si="133"/>
        <v>0</v>
      </c>
    </row>
    <row r="318" spans="1:38" ht="24" hidden="1" customHeight="1" outlineLevel="1">
      <c r="A318" s="32" t="s">
        <v>257</v>
      </c>
      <c r="B318" s="445" t="s">
        <v>430</v>
      </c>
      <c r="C318" s="33"/>
      <c r="D318" s="34"/>
      <c r="E318" s="34"/>
      <c r="F318" s="34"/>
      <c r="G318" s="36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8">
        <f t="shared" si="115"/>
        <v>0</v>
      </c>
      <c r="T318" s="39">
        <f>SUM($G318:H318)</f>
        <v>0</v>
      </c>
      <c r="U318" s="39">
        <f>SUM($G318:I318)</f>
        <v>0</v>
      </c>
      <c r="V318" s="39">
        <f>SUM($G318:J318)</f>
        <v>0</v>
      </c>
      <c r="W318" s="39">
        <f>SUM($G318:K318)</f>
        <v>0</v>
      </c>
      <c r="X318" s="39">
        <f>SUM($G318:L318)</f>
        <v>0</v>
      </c>
      <c r="Y318" s="39">
        <f>SUM($G318:M318)</f>
        <v>0</v>
      </c>
      <c r="Z318" s="39">
        <f>SUM($G318:N318)</f>
        <v>0</v>
      </c>
      <c r="AA318" s="39">
        <f>SUM($G318:O318)</f>
        <v>0</v>
      </c>
      <c r="AB318" s="39">
        <f>SUM($G318:P318)</f>
        <v>0</v>
      </c>
      <c r="AC318" s="39">
        <f>SUM($G318:Q318)</f>
        <v>0</v>
      </c>
      <c r="AD318" s="40">
        <f>SUM($G318:R318)</f>
        <v>0</v>
      </c>
      <c r="AE318" s="41">
        <f t="shared" si="116"/>
        <v>0</v>
      </c>
      <c r="AF318" s="41">
        <f t="shared" si="117"/>
        <v>0</v>
      </c>
      <c r="AG318" s="41">
        <f t="shared" si="118"/>
        <v>0</v>
      </c>
      <c r="AH318" s="41">
        <f t="shared" si="119"/>
        <v>0</v>
      </c>
      <c r="AI318" s="41">
        <f t="shared" si="128"/>
        <v>0</v>
      </c>
      <c r="AJ318" s="41">
        <f t="shared" si="129"/>
        <v>0</v>
      </c>
      <c r="AK318" s="41">
        <f t="shared" si="130"/>
        <v>0</v>
      </c>
      <c r="AL318" s="42">
        <f t="shared" si="133"/>
        <v>0</v>
      </c>
    </row>
    <row r="319" spans="1:38" ht="24" hidden="1" customHeight="1" outlineLevel="1">
      <c r="A319" s="32" t="s">
        <v>257</v>
      </c>
      <c r="B319" s="445" t="s">
        <v>431</v>
      </c>
      <c r="C319" s="33"/>
      <c r="D319" s="34"/>
      <c r="E319" s="34"/>
      <c r="F319" s="34"/>
      <c r="G319" s="36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8">
        <f t="shared" si="115"/>
        <v>0</v>
      </c>
      <c r="T319" s="39">
        <f>SUM($G319:H319)</f>
        <v>0</v>
      </c>
      <c r="U319" s="39">
        <f>SUM($G319:I319)</f>
        <v>0</v>
      </c>
      <c r="V319" s="39">
        <f>SUM($G319:J319)</f>
        <v>0</v>
      </c>
      <c r="W319" s="39">
        <f>SUM($G319:K319)</f>
        <v>0</v>
      </c>
      <c r="X319" s="39">
        <f>SUM($G319:L319)</f>
        <v>0</v>
      </c>
      <c r="Y319" s="39">
        <f>SUM($G319:M319)</f>
        <v>0</v>
      </c>
      <c r="Z319" s="39">
        <f>SUM($G319:N319)</f>
        <v>0</v>
      </c>
      <c r="AA319" s="39">
        <f>SUM($G319:O319)</f>
        <v>0</v>
      </c>
      <c r="AB319" s="39">
        <f>SUM($G319:P319)</f>
        <v>0</v>
      </c>
      <c r="AC319" s="39">
        <f>SUM($G319:Q319)</f>
        <v>0</v>
      </c>
      <c r="AD319" s="40">
        <f>SUM($G319:R319)</f>
        <v>0</v>
      </c>
      <c r="AE319" s="41">
        <f t="shared" si="116"/>
        <v>0</v>
      </c>
      <c r="AF319" s="41">
        <f t="shared" si="117"/>
        <v>0</v>
      </c>
      <c r="AG319" s="41">
        <f t="shared" si="118"/>
        <v>0</v>
      </c>
      <c r="AH319" s="41">
        <f t="shared" si="119"/>
        <v>0</v>
      </c>
      <c r="AI319" s="41">
        <f t="shared" si="128"/>
        <v>0</v>
      </c>
      <c r="AJ319" s="41">
        <f t="shared" si="129"/>
        <v>0</v>
      </c>
      <c r="AK319" s="41">
        <f t="shared" si="130"/>
        <v>0</v>
      </c>
      <c r="AL319" s="42">
        <f t="shared" si="133"/>
        <v>0</v>
      </c>
    </row>
    <row r="320" spans="1:38" ht="24" hidden="1" customHeight="1" outlineLevel="1">
      <c r="A320" s="32" t="s">
        <v>257</v>
      </c>
      <c r="B320" s="445" t="s">
        <v>432</v>
      </c>
      <c r="C320" s="33"/>
      <c r="D320" s="34"/>
      <c r="E320" s="34"/>
      <c r="F320" s="34"/>
      <c r="G320" s="36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8">
        <f t="shared" si="115"/>
        <v>0</v>
      </c>
      <c r="T320" s="39">
        <f>SUM($G320:H320)</f>
        <v>0</v>
      </c>
      <c r="U320" s="39">
        <f>SUM($G320:I320)</f>
        <v>0</v>
      </c>
      <c r="V320" s="39">
        <f>SUM($G320:J320)</f>
        <v>0</v>
      </c>
      <c r="W320" s="39">
        <f>SUM($G320:K320)</f>
        <v>0</v>
      </c>
      <c r="X320" s="39">
        <f>SUM($G320:L320)</f>
        <v>0</v>
      </c>
      <c r="Y320" s="39">
        <f>SUM($G320:M320)</f>
        <v>0</v>
      </c>
      <c r="Z320" s="39">
        <f>SUM($G320:N320)</f>
        <v>0</v>
      </c>
      <c r="AA320" s="39">
        <f>SUM($G320:O320)</f>
        <v>0</v>
      </c>
      <c r="AB320" s="39">
        <f>SUM($G320:P320)</f>
        <v>0</v>
      </c>
      <c r="AC320" s="39">
        <f>SUM($G320:Q320)</f>
        <v>0</v>
      </c>
      <c r="AD320" s="40">
        <f>SUM($G320:R320)</f>
        <v>0</v>
      </c>
      <c r="AE320" s="41">
        <f t="shared" si="116"/>
        <v>0</v>
      </c>
      <c r="AF320" s="41">
        <f t="shared" si="117"/>
        <v>0</v>
      </c>
      <c r="AG320" s="41">
        <f t="shared" si="118"/>
        <v>0</v>
      </c>
      <c r="AH320" s="41">
        <f t="shared" si="119"/>
        <v>0</v>
      </c>
      <c r="AI320" s="41">
        <f t="shared" si="128"/>
        <v>0</v>
      </c>
      <c r="AJ320" s="41">
        <f t="shared" si="129"/>
        <v>0</v>
      </c>
      <c r="AK320" s="41">
        <f t="shared" si="130"/>
        <v>0</v>
      </c>
      <c r="AL320" s="42">
        <f t="shared" si="133"/>
        <v>0</v>
      </c>
    </row>
    <row r="321" spans="1:38" ht="24" hidden="1" customHeight="1" outlineLevel="1">
      <c r="A321" s="32" t="s">
        <v>257</v>
      </c>
      <c r="B321" s="445" t="s">
        <v>433</v>
      </c>
      <c r="C321" s="33"/>
      <c r="D321" s="34"/>
      <c r="E321" s="34"/>
      <c r="F321" s="34"/>
      <c r="G321" s="36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8">
        <f t="shared" si="115"/>
        <v>0</v>
      </c>
      <c r="T321" s="39">
        <f>SUM($G321:H321)</f>
        <v>0</v>
      </c>
      <c r="U321" s="39">
        <f>SUM($G321:I321)</f>
        <v>0</v>
      </c>
      <c r="V321" s="39">
        <f>SUM($G321:J321)</f>
        <v>0</v>
      </c>
      <c r="W321" s="39">
        <f>SUM($G321:K321)</f>
        <v>0</v>
      </c>
      <c r="X321" s="39">
        <f>SUM($G321:L321)</f>
        <v>0</v>
      </c>
      <c r="Y321" s="39">
        <f>SUM($G321:M321)</f>
        <v>0</v>
      </c>
      <c r="Z321" s="39">
        <f>SUM($G321:N321)</f>
        <v>0</v>
      </c>
      <c r="AA321" s="39">
        <f>SUM($G321:O321)</f>
        <v>0</v>
      </c>
      <c r="AB321" s="39">
        <f>SUM($G321:P321)</f>
        <v>0</v>
      </c>
      <c r="AC321" s="39">
        <f>SUM($G321:Q321)</f>
        <v>0</v>
      </c>
      <c r="AD321" s="40">
        <f>SUM($G321:R321)</f>
        <v>0</v>
      </c>
      <c r="AE321" s="41">
        <f t="shared" si="116"/>
        <v>0</v>
      </c>
      <c r="AF321" s="41">
        <f t="shared" si="117"/>
        <v>0</v>
      </c>
      <c r="AG321" s="41">
        <f t="shared" si="118"/>
        <v>0</v>
      </c>
      <c r="AH321" s="41">
        <f t="shared" si="119"/>
        <v>0</v>
      </c>
      <c r="AI321" s="41">
        <f t="shared" si="128"/>
        <v>0</v>
      </c>
      <c r="AJ321" s="41">
        <f t="shared" si="129"/>
        <v>0</v>
      </c>
      <c r="AK321" s="41">
        <f t="shared" si="130"/>
        <v>0</v>
      </c>
      <c r="AL321" s="42">
        <f t="shared" si="121"/>
        <v>0</v>
      </c>
    </row>
    <row r="322" spans="1:38" ht="24" hidden="1" customHeight="1" outlineLevel="1">
      <c r="A322" s="32" t="s">
        <v>257</v>
      </c>
      <c r="B322" s="445" t="s">
        <v>434</v>
      </c>
      <c r="C322" s="33"/>
      <c r="D322" s="34"/>
      <c r="E322" s="34"/>
      <c r="F322" s="34"/>
      <c r="G322" s="36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8">
        <f t="shared" si="115"/>
        <v>0</v>
      </c>
      <c r="T322" s="39">
        <f>SUM($G322:H322)</f>
        <v>0</v>
      </c>
      <c r="U322" s="39">
        <f>SUM($G322:I322)</f>
        <v>0</v>
      </c>
      <c r="V322" s="39">
        <f>SUM($G322:J322)</f>
        <v>0</v>
      </c>
      <c r="W322" s="39">
        <f>SUM($G322:K322)</f>
        <v>0</v>
      </c>
      <c r="X322" s="39">
        <f>SUM($G322:L322)</f>
        <v>0</v>
      </c>
      <c r="Y322" s="39">
        <f>SUM($G322:M322)</f>
        <v>0</v>
      </c>
      <c r="Z322" s="39">
        <f>SUM($G322:N322)</f>
        <v>0</v>
      </c>
      <c r="AA322" s="39">
        <f>SUM($G322:O322)</f>
        <v>0</v>
      </c>
      <c r="AB322" s="39">
        <f>SUM($G322:P322)</f>
        <v>0</v>
      </c>
      <c r="AC322" s="39">
        <f>SUM($G322:Q322)</f>
        <v>0</v>
      </c>
      <c r="AD322" s="40">
        <f>SUM($G322:R322)</f>
        <v>0</v>
      </c>
      <c r="AE322" s="41">
        <f t="shared" si="116"/>
        <v>0</v>
      </c>
      <c r="AF322" s="41">
        <f t="shared" si="117"/>
        <v>0</v>
      </c>
      <c r="AG322" s="41">
        <f t="shared" si="118"/>
        <v>0</v>
      </c>
      <c r="AH322" s="41">
        <f t="shared" si="119"/>
        <v>0</v>
      </c>
      <c r="AI322" s="41">
        <f t="shared" si="128"/>
        <v>0</v>
      </c>
      <c r="AJ322" s="41">
        <f t="shared" si="129"/>
        <v>0</v>
      </c>
      <c r="AK322" s="41">
        <f t="shared" si="130"/>
        <v>0</v>
      </c>
      <c r="AL322" s="42">
        <f t="shared" si="121"/>
        <v>0</v>
      </c>
    </row>
    <row r="323" spans="1:38" ht="24" hidden="1" customHeight="1" outlineLevel="1">
      <c r="A323" s="32" t="s">
        <v>257</v>
      </c>
      <c r="B323" s="445" t="s">
        <v>435</v>
      </c>
      <c r="C323" s="33"/>
      <c r="D323" s="34"/>
      <c r="E323" s="34"/>
      <c r="F323" s="34"/>
      <c r="G323" s="36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8">
        <f t="shared" si="115"/>
        <v>0</v>
      </c>
      <c r="T323" s="39">
        <f>SUM($G323:H323)</f>
        <v>0</v>
      </c>
      <c r="U323" s="39">
        <f>SUM($G323:I323)</f>
        <v>0</v>
      </c>
      <c r="V323" s="39">
        <f>SUM($G323:J323)</f>
        <v>0</v>
      </c>
      <c r="W323" s="39">
        <f>SUM($G323:K323)</f>
        <v>0</v>
      </c>
      <c r="X323" s="39">
        <f>SUM($G323:L323)</f>
        <v>0</v>
      </c>
      <c r="Y323" s="39">
        <f>SUM($G323:M323)</f>
        <v>0</v>
      </c>
      <c r="Z323" s="39">
        <f>SUM($G323:N323)</f>
        <v>0</v>
      </c>
      <c r="AA323" s="39">
        <f>SUM($G323:O323)</f>
        <v>0</v>
      </c>
      <c r="AB323" s="39">
        <f>SUM($G323:P323)</f>
        <v>0</v>
      </c>
      <c r="AC323" s="39">
        <f>SUM($G323:Q323)</f>
        <v>0</v>
      </c>
      <c r="AD323" s="40">
        <f>SUM($G323:R323)</f>
        <v>0</v>
      </c>
      <c r="AE323" s="41">
        <f t="shared" si="116"/>
        <v>0</v>
      </c>
      <c r="AF323" s="41">
        <f t="shared" si="117"/>
        <v>0</v>
      </c>
      <c r="AG323" s="41">
        <f t="shared" si="118"/>
        <v>0</v>
      </c>
      <c r="AH323" s="41">
        <f t="shared" si="119"/>
        <v>0</v>
      </c>
      <c r="AI323" s="41">
        <f t="shared" si="128"/>
        <v>0</v>
      </c>
      <c r="AJ323" s="41">
        <f t="shared" si="129"/>
        <v>0</v>
      </c>
      <c r="AK323" s="41">
        <f t="shared" si="130"/>
        <v>0</v>
      </c>
      <c r="AL323" s="42">
        <f t="shared" si="121"/>
        <v>0</v>
      </c>
    </row>
    <row r="324" spans="1:38" ht="24" hidden="1" customHeight="1" outlineLevel="1">
      <c r="A324" s="32" t="s">
        <v>257</v>
      </c>
      <c r="B324" s="445" t="s">
        <v>436</v>
      </c>
      <c r="C324" s="33"/>
      <c r="D324" s="34"/>
      <c r="E324" s="34"/>
      <c r="F324" s="34"/>
      <c r="G324" s="36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8">
        <f t="shared" si="115"/>
        <v>0</v>
      </c>
      <c r="T324" s="39">
        <f>SUM($G324:H324)</f>
        <v>0</v>
      </c>
      <c r="U324" s="39">
        <f>SUM($G324:I324)</f>
        <v>0</v>
      </c>
      <c r="V324" s="39">
        <f>SUM($G324:J324)</f>
        <v>0</v>
      </c>
      <c r="W324" s="39">
        <f>SUM($G324:K324)</f>
        <v>0</v>
      </c>
      <c r="X324" s="39">
        <f>SUM($G324:L324)</f>
        <v>0</v>
      </c>
      <c r="Y324" s="39">
        <f>SUM($G324:M324)</f>
        <v>0</v>
      </c>
      <c r="Z324" s="39">
        <f>SUM($G324:N324)</f>
        <v>0</v>
      </c>
      <c r="AA324" s="39">
        <f>SUM($G324:O324)</f>
        <v>0</v>
      </c>
      <c r="AB324" s="39">
        <f>SUM($G324:P324)</f>
        <v>0</v>
      </c>
      <c r="AC324" s="39">
        <f>SUM($G324:Q324)</f>
        <v>0</v>
      </c>
      <c r="AD324" s="40">
        <f>SUM($G324:R324)</f>
        <v>0</v>
      </c>
      <c r="AE324" s="41">
        <f t="shared" si="116"/>
        <v>0</v>
      </c>
      <c r="AF324" s="41">
        <f t="shared" si="117"/>
        <v>0</v>
      </c>
      <c r="AG324" s="41">
        <f t="shared" si="118"/>
        <v>0</v>
      </c>
      <c r="AH324" s="41">
        <f t="shared" si="119"/>
        <v>0</v>
      </c>
      <c r="AI324" s="41">
        <f t="shared" si="128"/>
        <v>0</v>
      </c>
      <c r="AJ324" s="41">
        <f t="shared" si="129"/>
        <v>0</v>
      </c>
      <c r="AK324" s="41">
        <f t="shared" si="130"/>
        <v>0</v>
      </c>
      <c r="AL324" s="42">
        <f t="shared" si="121"/>
        <v>0</v>
      </c>
    </row>
    <row r="325" spans="1:38" ht="24" hidden="1" customHeight="1" outlineLevel="1">
      <c r="A325" s="32" t="s">
        <v>257</v>
      </c>
      <c r="B325" s="445" t="s">
        <v>437</v>
      </c>
      <c r="C325" s="33"/>
      <c r="D325" s="34"/>
      <c r="E325" s="34"/>
      <c r="F325" s="34"/>
      <c r="G325" s="36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8">
        <f t="shared" si="115"/>
        <v>0</v>
      </c>
      <c r="T325" s="39">
        <f>SUM($G325:H325)</f>
        <v>0</v>
      </c>
      <c r="U325" s="39">
        <f>SUM($G325:I325)</f>
        <v>0</v>
      </c>
      <c r="V325" s="39">
        <f>SUM($G325:J325)</f>
        <v>0</v>
      </c>
      <c r="W325" s="39">
        <f>SUM($G325:K325)</f>
        <v>0</v>
      </c>
      <c r="X325" s="39">
        <f>SUM($G325:L325)</f>
        <v>0</v>
      </c>
      <c r="Y325" s="39">
        <f>SUM($G325:M325)</f>
        <v>0</v>
      </c>
      <c r="Z325" s="39">
        <f>SUM($G325:N325)</f>
        <v>0</v>
      </c>
      <c r="AA325" s="39">
        <f>SUM($G325:O325)</f>
        <v>0</v>
      </c>
      <c r="AB325" s="39">
        <f>SUM($G325:P325)</f>
        <v>0</v>
      </c>
      <c r="AC325" s="39">
        <f>SUM($G325:Q325)</f>
        <v>0</v>
      </c>
      <c r="AD325" s="40">
        <f>SUM($G325:R325)</f>
        <v>0</v>
      </c>
      <c r="AE325" s="41">
        <f t="shared" si="116"/>
        <v>0</v>
      </c>
      <c r="AF325" s="41">
        <f t="shared" si="117"/>
        <v>0</v>
      </c>
      <c r="AG325" s="41">
        <f t="shared" si="118"/>
        <v>0</v>
      </c>
      <c r="AH325" s="41">
        <f t="shared" si="119"/>
        <v>0</v>
      </c>
      <c r="AI325" s="41">
        <f t="shared" si="128"/>
        <v>0</v>
      </c>
      <c r="AJ325" s="41">
        <f t="shared" si="129"/>
        <v>0</v>
      </c>
      <c r="AK325" s="41">
        <f t="shared" si="130"/>
        <v>0</v>
      </c>
      <c r="AL325" s="42">
        <f t="shared" si="121"/>
        <v>0</v>
      </c>
    </row>
    <row r="326" spans="1:38" ht="24" hidden="1" customHeight="1" outlineLevel="1">
      <c r="A326" s="32" t="s">
        <v>257</v>
      </c>
      <c r="B326" s="445" t="s">
        <v>438</v>
      </c>
      <c r="C326" s="33"/>
      <c r="D326" s="34"/>
      <c r="E326" s="34"/>
      <c r="F326" s="34"/>
      <c r="G326" s="36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8">
        <f t="shared" si="115"/>
        <v>0</v>
      </c>
      <c r="T326" s="39">
        <f>SUM($G326:H326)</f>
        <v>0</v>
      </c>
      <c r="U326" s="39">
        <f>SUM($G326:I326)</f>
        <v>0</v>
      </c>
      <c r="V326" s="39">
        <f>SUM($G326:J326)</f>
        <v>0</v>
      </c>
      <c r="W326" s="39">
        <f>SUM($G326:K326)</f>
        <v>0</v>
      </c>
      <c r="X326" s="39">
        <f>SUM($G326:L326)</f>
        <v>0</v>
      </c>
      <c r="Y326" s="39">
        <f>SUM($G326:M326)</f>
        <v>0</v>
      </c>
      <c r="Z326" s="39">
        <f>SUM($G326:N326)</f>
        <v>0</v>
      </c>
      <c r="AA326" s="39">
        <f>SUM($G326:O326)</f>
        <v>0</v>
      </c>
      <c r="AB326" s="39">
        <f>SUM($G326:P326)</f>
        <v>0</v>
      </c>
      <c r="AC326" s="39">
        <f>SUM($G326:Q326)</f>
        <v>0</v>
      </c>
      <c r="AD326" s="40">
        <f>SUM($G326:R326)</f>
        <v>0</v>
      </c>
      <c r="AE326" s="41">
        <f t="shared" si="116"/>
        <v>0</v>
      </c>
      <c r="AF326" s="41">
        <f t="shared" si="117"/>
        <v>0</v>
      </c>
      <c r="AG326" s="41">
        <f t="shared" si="118"/>
        <v>0</v>
      </c>
      <c r="AH326" s="41">
        <f t="shared" si="119"/>
        <v>0</v>
      </c>
      <c r="AI326" s="41">
        <f t="shared" si="128"/>
        <v>0</v>
      </c>
      <c r="AJ326" s="41">
        <f t="shared" si="129"/>
        <v>0</v>
      </c>
      <c r="AK326" s="41">
        <f t="shared" si="130"/>
        <v>0</v>
      </c>
      <c r="AL326" s="42">
        <f t="shared" si="121"/>
        <v>0</v>
      </c>
    </row>
    <row r="327" spans="1:38" ht="24" customHeight="1" collapsed="1">
      <c r="A327" s="32"/>
      <c r="B327" s="445" t="s">
        <v>439</v>
      </c>
      <c r="C327" s="154" t="s">
        <v>440</v>
      </c>
      <c r="D327" s="145"/>
      <c r="E327" s="145"/>
      <c r="F327" s="145"/>
      <c r="G327" s="146">
        <f>SUM(G251:G326)</f>
        <v>0</v>
      </c>
      <c r="H327" s="147">
        <f t="shared" ref="H327:R327" si="134">SUM(H251:H326)</f>
        <v>0</v>
      </c>
      <c r="I327" s="147">
        <f t="shared" si="134"/>
        <v>0</v>
      </c>
      <c r="J327" s="147">
        <f t="shared" si="134"/>
        <v>0</v>
      </c>
      <c r="K327" s="147">
        <f t="shared" si="134"/>
        <v>0</v>
      </c>
      <c r="L327" s="147">
        <f t="shared" si="134"/>
        <v>0</v>
      </c>
      <c r="M327" s="147">
        <f t="shared" si="134"/>
        <v>0</v>
      </c>
      <c r="N327" s="147">
        <f t="shared" si="134"/>
        <v>0</v>
      </c>
      <c r="O327" s="147">
        <f t="shared" si="134"/>
        <v>0</v>
      </c>
      <c r="P327" s="147">
        <f t="shared" si="134"/>
        <v>0</v>
      </c>
      <c r="Q327" s="147">
        <f t="shared" si="134"/>
        <v>0</v>
      </c>
      <c r="R327" s="147">
        <f t="shared" si="134"/>
        <v>0</v>
      </c>
      <c r="S327" s="87">
        <f t="shared" si="115"/>
        <v>0</v>
      </c>
      <c r="T327" s="88">
        <f>SUM($G327:H327)</f>
        <v>0</v>
      </c>
      <c r="U327" s="88">
        <f>SUM($G327:I327)</f>
        <v>0</v>
      </c>
      <c r="V327" s="88">
        <f>SUM($G327:J327)</f>
        <v>0</v>
      </c>
      <c r="W327" s="88">
        <f>SUM($G327:K327)</f>
        <v>0</v>
      </c>
      <c r="X327" s="88">
        <f>SUM($G327:L327)</f>
        <v>0</v>
      </c>
      <c r="Y327" s="88">
        <f>SUM($G327:M327)</f>
        <v>0</v>
      </c>
      <c r="Z327" s="88">
        <f>SUM($G327:N327)</f>
        <v>0</v>
      </c>
      <c r="AA327" s="88">
        <f>SUM($G327:O327)</f>
        <v>0</v>
      </c>
      <c r="AB327" s="88">
        <f>SUM($G327:P327)</f>
        <v>0</v>
      </c>
      <c r="AC327" s="88">
        <f>SUM($G327:Q327)</f>
        <v>0</v>
      </c>
      <c r="AD327" s="89">
        <f>SUM($G327:R327)</f>
        <v>0</v>
      </c>
      <c r="AE327" s="90">
        <f t="shared" si="116"/>
        <v>0</v>
      </c>
      <c r="AF327" s="90">
        <f t="shared" si="117"/>
        <v>0</v>
      </c>
      <c r="AG327" s="90">
        <f t="shared" si="118"/>
        <v>0</v>
      </c>
      <c r="AH327" s="90">
        <f t="shared" si="119"/>
        <v>0</v>
      </c>
      <c r="AI327" s="90">
        <f t="shared" si="128"/>
        <v>0</v>
      </c>
      <c r="AJ327" s="90">
        <f t="shared" si="129"/>
        <v>0</v>
      </c>
      <c r="AK327" s="90">
        <f t="shared" si="130"/>
        <v>0</v>
      </c>
      <c r="AL327" s="42">
        <f t="shared" ref="AL327" si="135">SUM(G327:R327)-AK327</f>
        <v>0</v>
      </c>
    </row>
    <row r="328" spans="1:38" ht="24" customHeight="1">
      <c r="A328" s="32"/>
      <c r="B328" s="445" t="s">
        <v>441</v>
      </c>
      <c r="C328" s="144" t="s">
        <v>127</v>
      </c>
      <c r="D328" s="145"/>
      <c r="E328" s="145"/>
      <c r="F328" s="145"/>
      <c r="G328" s="146">
        <f>G217-G327</f>
        <v>-1688.4187015000014</v>
      </c>
      <c r="H328" s="147">
        <f t="shared" ref="H328:R328" si="136">H217-H327</f>
        <v>-4319.3921293999711</v>
      </c>
      <c r="I328" s="147">
        <f t="shared" si="136"/>
        <v>3906.7009235000378</v>
      </c>
      <c r="J328" s="147">
        <f t="shared" si="136"/>
        <v>-7553.2210904961248</v>
      </c>
      <c r="K328" s="147">
        <f t="shared" si="136"/>
        <v>2459.8984855599419</v>
      </c>
      <c r="L328" s="147">
        <f t="shared" si="136"/>
        <v>11443.389872969967</v>
      </c>
      <c r="M328" s="147">
        <f t="shared" si="136"/>
        <v>8113.5731600600566</v>
      </c>
      <c r="N328" s="147">
        <f t="shared" si="136"/>
        <v>5396.1063480099101</v>
      </c>
      <c r="O328" s="147">
        <f t="shared" si="136"/>
        <v>3472.8069175000655</v>
      </c>
      <c r="P328" s="147">
        <f t="shared" si="136"/>
        <v>3686.1324752999108</v>
      </c>
      <c r="Q328" s="147">
        <f t="shared" si="136"/>
        <v>5868.9929746000289</v>
      </c>
      <c r="R328" s="147">
        <f t="shared" si="136"/>
        <v>-9359.7849936835264</v>
      </c>
      <c r="S328" s="87">
        <f t="shared" si="115"/>
        <v>-1688.4187015000014</v>
      </c>
      <c r="T328" s="88">
        <f>SUM($G328:H328)</f>
        <v>-6007.8108308999726</v>
      </c>
      <c r="U328" s="88">
        <f>SUM($G328:I328)</f>
        <v>-2101.1099073999349</v>
      </c>
      <c r="V328" s="88">
        <f>SUM($G328:J328)</f>
        <v>-9654.3309978960606</v>
      </c>
      <c r="W328" s="88">
        <f>SUM($G328:K328)</f>
        <v>-7194.4325123361186</v>
      </c>
      <c r="X328" s="88">
        <f>SUM($G328:L328)</f>
        <v>4248.9573606338481</v>
      </c>
      <c r="Y328" s="88">
        <f>SUM($G328:M328)</f>
        <v>12362.530520693905</v>
      </c>
      <c r="Z328" s="88">
        <f>SUM($G328:N328)</f>
        <v>17758.636868703816</v>
      </c>
      <c r="AA328" s="88">
        <f>SUM($G328:O328)</f>
        <v>21231.443786203883</v>
      </c>
      <c r="AB328" s="88">
        <f>SUM($G328:P328)</f>
        <v>24917.576261503793</v>
      </c>
      <c r="AC328" s="88">
        <f>SUM($G328:Q328)</f>
        <v>30786.569236103824</v>
      </c>
      <c r="AD328" s="89">
        <f>SUM($G328:R328)</f>
        <v>21426.784242420297</v>
      </c>
      <c r="AE328" s="90">
        <f t="shared" si="116"/>
        <v>-2101.1099073999349</v>
      </c>
      <c r="AF328" s="90">
        <f t="shared" si="117"/>
        <v>6350.067268033783</v>
      </c>
      <c r="AG328" s="90">
        <f t="shared" si="118"/>
        <v>16982.486425570034</v>
      </c>
      <c r="AH328" s="90">
        <f t="shared" si="119"/>
        <v>195.34045621641508</v>
      </c>
      <c r="AI328" s="90">
        <f t="shared" si="128"/>
        <v>4248.9573606338481</v>
      </c>
      <c r="AJ328" s="90">
        <f t="shared" si="129"/>
        <v>17177.826881786448</v>
      </c>
      <c r="AK328" s="90">
        <f t="shared" si="130"/>
        <v>21426.784242420297</v>
      </c>
      <c r="AL328" s="42">
        <f t="shared" si="121"/>
        <v>0</v>
      </c>
    </row>
    <row r="330" spans="1:38" s="158" customFormat="1" ht="24.75" customHeight="1">
      <c r="A330" s="141"/>
      <c r="B330" s="155"/>
      <c r="C330" s="156" t="s">
        <v>442</v>
      </c>
      <c r="D330" s="157"/>
      <c r="E330" s="157"/>
      <c r="F330" s="157"/>
      <c r="G330" s="42">
        <f t="shared" ref="G330:AK330" si="137">G137-G41</f>
        <v>0</v>
      </c>
      <c r="H330" s="42">
        <f t="shared" si="137"/>
        <v>0</v>
      </c>
      <c r="I330" s="42">
        <f t="shared" si="137"/>
        <v>0</v>
      </c>
      <c r="J330" s="42">
        <f t="shared" si="137"/>
        <v>0</v>
      </c>
      <c r="K330" s="42">
        <f t="shared" si="137"/>
        <v>0</v>
      </c>
      <c r="L330" s="42">
        <f t="shared" si="137"/>
        <v>0</v>
      </c>
      <c r="M330" s="42">
        <f t="shared" si="137"/>
        <v>0</v>
      </c>
      <c r="N330" s="42">
        <f t="shared" si="137"/>
        <v>0</v>
      </c>
      <c r="O330" s="42">
        <f t="shared" si="137"/>
        <v>0</v>
      </c>
      <c r="P330" s="42">
        <f t="shared" si="137"/>
        <v>0</v>
      </c>
      <c r="Q330" s="42">
        <f t="shared" si="137"/>
        <v>0</v>
      </c>
      <c r="R330" s="42">
        <f t="shared" si="137"/>
        <v>0</v>
      </c>
      <c r="S330" s="42">
        <f t="shared" si="137"/>
        <v>0</v>
      </c>
      <c r="T330" s="42">
        <f t="shared" si="137"/>
        <v>0</v>
      </c>
      <c r="U330" s="42">
        <f t="shared" si="137"/>
        <v>0</v>
      </c>
      <c r="V330" s="42">
        <f t="shared" si="137"/>
        <v>0</v>
      </c>
      <c r="W330" s="42">
        <f t="shared" si="137"/>
        <v>0</v>
      </c>
      <c r="X330" s="42">
        <f t="shared" si="137"/>
        <v>0</v>
      </c>
      <c r="Y330" s="42">
        <f t="shared" si="137"/>
        <v>0</v>
      </c>
      <c r="Z330" s="42">
        <f t="shared" si="137"/>
        <v>0</v>
      </c>
      <c r="AA330" s="42">
        <f t="shared" si="137"/>
        <v>0</v>
      </c>
      <c r="AB330" s="42">
        <f t="shared" si="137"/>
        <v>0</v>
      </c>
      <c r="AC330" s="42">
        <f t="shared" si="137"/>
        <v>0</v>
      </c>
      <c r="AD330" s="42">
        <f t="shared" si="137"/>
        <v>0</v>
      </c>
      <c r="AE330" s="42">
        <f t="shared" si="137"/>
        <v>0</v>
      </c>
      <c r="AF330" s="42">
        <f t="shared" si="137"/>
        <v>0</v>
      </c>
      <c r="AG330" s="42">
        <f t="shared" si="137"/>
        <v>0</v>
      </c>
      <c r="AH330" s="42">
        <f t="shared" si="137"/>
        <v>0</v>
      </c>
      <c r="AI330" s="42">
        <f t="shared" si="137"/>
        <v>0</v>
      </c>
      <c r="AJ330" s="42">
        <f t="shared" si="137"/>
        <v>0</v>
      </c>
      <c r="AK330" s="42">
        <f t="shared" si="137"/>
        <v>0</v>
      </c>
    </row>
    <row r="331" spans="1:38" s="158" customFormat="1" ht="24.75" customHeight="1">
      <c r="A331" s="141"/>
      <c r="B331" s="155"/>
      <c r="C331" s="156" t="s">
        <v>443</v>
      </c>
      <c r="D331" s="157"/>
      <c r="E331" s="157"/>
      <c r="F331" s="157"/>
      <c r="G331" s="159">
        <f t="shared" ref="G331:AK331" si="138">G217-G35</f>
        <v>0</v>
      </c>
      <c r="H331" s="159">
        <f t="shared" si="138"/>
        <v>0</v>
      </c>
      <c r="I331" s="159">
        <f t="shared" si="138"/>
        <v>0</v>
      </c>
      <c r="J331" s="159">
        <f t="shared" si="138"/>
        <v>0</v>
      </c>
      <c r="K331" s="159">
        <f t="shared" si="138"/>
        <v>0</v>
      </c>
      <c r="L331" s="159">
        <f t="shared" si="138"/>
        <v>0</v>
      </c>
      <c r="M331" s="159">
        <f t="shared" si="138"/>
        <v>0</v>
      </c>
      <c r="N331" s="159">
        <f t="shared" si="138"/>
        <v>0</v>
      </c>
      <c r="O331" s="159">
        <f t="shared" si="138"/>
        <v>0</v>
      </c>
      <c r="P331" s="159">
        <f t="shared" si="138"/>
        <v>0</v>
      </c>
      <c r="Q331" s="159">
        <f t="shared" si="138"/>
        <v>0</v>
      </c>
      <c r="R331" s="159">
        <f t="shared" si="138"/>
        <v>0</v>
      </c>
      <c r="S331" s="42">
        <f t="shared" si="138"/>
        <v>0</v>
      </c>
      <c r="T331" s="42">
        <f t="shared" si="138"/>
        <v>-1.1823431123048067E-11</v>
      </c>
      <c r="U331" s="42">
        <f t="shared" si="138"/>
        <v>1.6370904631912708E-11</v>
      </c>
      <c r="V331" s="42">
        <f t="shared" si="138"/>
        <v>-1.8189894035458565E-11</v>
      </c>
      <c r="W331" s="42">
        <f t="shared" si="138"/>
        <v>2.0008883439004421E-11</v>
      </c>
      <c r="X331" s="42">
        <f t="shared" si="138"/>
        <v>-1.0913936421275139E-10</v>
      </c>
      <c r="Y331" s="42">
        <f t="shared" si="138"/>
        <v>-1.2369127944111824E-10</v>
      </c>
      <c r="Z331" s="42">
        <f t="shared" si="138"/>
        <v>-2.2919266484677792E-10</v>
      </c>
      <c r="AA331" s="42">
        <f t="shared" si="138"/>
        <v>-8.7311491370201111E-11</v>
      </c>
      <c r="AB331" s="42">
        <f t="shared" si="138"/>
        <v>-2.801243681460619E-10</v>
      </c>
      <c r="AC331" s="42">
        <f t="shared" si="138"/>
        <v>-3.0559021979570389E-10</v>
      </c>
      <c r="AD331" s="42">
        <f t="shared" si="138"/>
        <v>-4.3655745685100555E-11</v>
      </c>
      <c r="AE331" s="42">
        <f t="shared" si="138"/>
        <v>1.6370904631912708E-11</v>
      </c>
      <c r="AF331" s="42">
        <f t="shared" si="138"/>
        <v>-9.0949470177292824E-12</v>
      </c>
      <c r="AG331" s="42">
        <f t="shared" si="138"/>
        <v>0</v>
      </c>
      <c r="AH331" s="42">
        <f t="shared" si="138"/>
        <v>-8.8220986071974039E-11</v>
      </c>
      <c r="AI331" s="42">
        <f t="shared" si="138"/>
        <v>-1.0913936421275139E-10</v>
      </c>
      <c r="AJ331" s="42">
        <f t="shared" si="138"/>
        <v>-2.0008883439004421E-10</v>
      </c>
      <c r="AK331" s="42">
        <f t="shared" si="138"/>
        <v>-4.3655745685100555E-11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331"/>
  <sheetViews>
    <sheetView showGridLines="0" showZeros="0" zoomScale="70" zoomScaleNormal="70" workbookViewId="0">
      <pane xSplit="6" ySplit="5" topLeftCell="N11" activePane="bottomRight" state="frozen"/>
      <selection pane="bottomRight" activeCell="N11" sqref="N11"/>
      <selection pane="bottomLeft" activeCell="N9" sqref="N9"/>
      <selection pane="topRight" activeCell="N9" sqref="N9"/>
    </sheetView>
  </sheetViews>
  <sheetFormatPr defaultColWidth="8.125" defaultRowHeight="24.75" customHeight="1" outlineLevelRow="1" outlineLevelCol="1"/>
  <cols>
    <col min="1" max="1" width="6" style="227" hidden="1" customWidth="1"/>
    <col min="2" max="2" width="7.75" style="233" bestFit="1" customWidth="1"/>
    <col min="3" max="3" width="54.25" style="228" customWidth="1"/>
    <col min="4" max="6" width="3.625" style="163" customWidth="1"/>
    <col min="7" max="18" width="11.125" style="163" customWidth="1"/>
    <col min="19" max="30" width="11.75" style="163" customWidth="1" outlineLevel="1"/>
    <col min="31" max="37" width="11.75" style="163" customWidth="1"/>
    <col min="38" max="16384" width="8.125" style="163"/>
  </cols>
  <sheetData>
    <row r="1" spans="1:38" ht="25.5" customHeight="1">
      <c r="A1" s="1"/>
      <c r="B1" s="443"/>
      <c r="C1" s="161" t="s">
        <v>454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167">
        <v>71054.994490000012</v>
      </c>
      <c r="H6" s="168">
        <v>71358.236540000013</v>
      </c>
      <c r="I6" s="168">
        <v>81941.262569999992</v>
      </c>
      <c r="J6" s="168">
        <v>65031.630889999993</v>
      </c>
      <c r="K6" s="168">
        <v>93186.515169999999</v>
      </c>
      <c r="L6" s="168">
        <v>92629.971669999999</v>
      </c>
      <c r="M6" s="168">
        <v>90198.585240000015</v>
      </c>
      <c r="N6" s="168">
        <v>93965.149630000014</v>
      </c>
      <c r="O6" s="168">
        <v>92161.805269999997</v>
      </c>
      <c r="P6" s="168">
        <v>81857.748400000011</v>
      </c>
      <c r="Q6" s="168">
        <v>79028.706790000011</v>
      </c>
      <c r="R6" s="168">
        <v>65108.500650000002</v>
      </c>
      <c r="S6" s="169">
        <f>G6</f>
        <v>71054.994490000012</v>
      </c>
      <c r="T6" s="170">
        <f>SUM($G6:H6)</f>
        <v>142413.23103000002</v>
      </c>
      <c r="U6" s="170">
        <f>SUM($G6:I6)</f>
        <v>224354.49360000002</v>
      </c>
      <c r="V6" s="170">
        <f>SUM($G6:J6)</f>
        <v>289386.12449000002</v>
      </c>
      <c r="W6" s="170">
        <f>SUM($G6:K6)</f>
        <v>382572.63965999999</v>
      </c>
      <c r="X6" s="170">
        <f>SUM($G6:L6)</f>
        <v>475202.61132999999</v>
      </c>
      <c r="Y6" s="170">
        <f>SUM($G6:M6)</f>
        <v>565401.19657000003</v>
      </c>
      <c r="Z6" s="170">
        <f>SUM($G6:N6)</f>
        <v>659366.34620000003</v>
      </c>
      <c r="AA6" s="170">
        <f>SUM($G6:O6)</f>
        <v>751528.15147000004</v>
      </c>
      <c r="AB6" s="170">
        <f>SUM($G6:P6)</f>
        <v>833385.89987000008</v>
      </c>
      <c r="AC6" s="170">
        <f>SUM($G6:Q6)</f>
        <v>912414.60666000005</v>
      </c>
      <c r="AD6" s="171">
        <f>SUM($G6:R6)</f>
        <v>977523.10731000011</v>
      </c>
      <c r="AE6" s="172">
        <f t="shared" ref="AE6:AE10" si="0">U6</f>
        <v>224354.49360000002</v>
      </c>
      <c r="AF6" s="172">
        <f t="shared" ref="AF6:AF10" si="1">X6-AE6</f>
        <v>250848.11772999997</v>
      </c>
      <c r="AG6" s="172">
        <f t="shared" ref="AG6:AG10" si="2">AA6-AF6-AE6</f>
        <v>276325.54014000006</v>
      </c>
      <c r="AH6" s="172">
        <f t="shared" ref="AH6:AH10" si="3">AD6-AG6-AF6-AE6</f>
        <v>225994.9558400001</v>
      </c>
      <c r="AI6" s="172">
        <f t="shared" ref="AI6:AI10" si="4">$AE6+$AF6</f>
        <v>475202.61132999999</v>
      </c>
      <c r="AJ6" s="172">
        <f t="shared" ref="AJ6:AJ10" si="5">$AG6+$AH6</f>
        <v>502320.49598000012</v>
      </c>
      <c r="AK6" s="172">
        <f t="shared" ref="AK6:AK10" si="6">$AI6+$AJ6</f>
        <v>977523.10731000011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167">
        <v>0</v>
      </c>
      <c r="H7" s="168">
        <v>0</v>
      </c>
      <c r="I7" s="168">
        <v>0</v>
      </c>
      <c r="J7" s="168">
        <v>0</v>
      </c>
      <c r="K7" s="168">
        <v>0</v>
      </c>
      <c r="L7" s="168">
        <v>0</v>
      </c>
      <c r="M7" s="168">
        <v>0</v>
      </c>
      <c r="N7" s="168">
        <v>0</v>
      </c>
      <c r="O7" s="168">
        <v>0</v>
      </c>
      <c r="P7" s="168">
        <v>0</v>
      </c>
      <c r="Q7" s="168">
        <v>0</v>
      </c>
      <c r="R7" s="168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172">
        <f t="shared" si="0"/>
        <v>0</v>
      </c>
      <c r="AF7" s="172">
        <f t="shared" si="1"/>
        <v>0</v>
      </c>
      <c r="AG7" s="172">
        <f t="shared" si="2"/>
        <v>0</v>
      </c>
      <c r="AH7" s="172">
        <f t="shared" si="3"/>
        <v>0</v>
      </c>
      <c r="AI7" s="172">
        <f t="shared" si="4"/>
        <v>0</v>
      </c>
      <c r="AJ7" s="172">
        <f t="shared" si="5"/>
        <v>0</v>
      </c>
      <c r="AK7" s="172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167">
        <v>0</v>
      </c>
      <c r="H8" s="168">
        <v>0</v>
      </c>
      <c r="I8" s="168">
        <v>0</v>
      </c>
      <c r="J8" s="168">
        <v>0</v>
      </c>
      <c r="K8" s="168">
        <v>0</v>
      </c>
      <c r="L8" s="168">
        <v>0</v>
      </c>
      <c r="M8" s="168">
        <v>0</v>
      </c>
      <c r="N8" s="168">
        <v>0</v>
      </c>
      <c r="O8" s="168">
        <v>0</v>
      </c>
      <c r="P8" s="168">
        <v>0</v>
      </c>
      <c r="Q8" s="168">
        <v>0</v>
      </c>
      <c r="R8" s="168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172">
        <f t="shared" si="0"/>
        <v>0</v>
      </c>
      <c r="AF8" s="172">
        <f t="shared" si="1"/>
        <v>0</v>
      </c>
      <c r="AG8" s="172">
        <f t="shared" si="2"/>
        <v>0</v>
      </c>
      <c r="AH8" s="172">
        <f t="shared" si="3"/>
        <v>0</v>
      </c>
      <c r="AI8" s="172">
        <f t="shared" si="4"/>
        <v>0</v>
      </c>
      <c r="AJ8" s="172">
        <f t="shared" si="5"/>
        <v>0</v>
      </c>
      <c r="AK8" s="172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167">
        <v>0</v>
      </c>
      <c r="H9" s="168">
        <v>0</v>
      </c>
      <c r="I9" s="168">
        <v>0</v>
      </c>
      <c r="J9" s="168">
        <v>0</v>
      </c>
      <c r="K9" s="168">
        <v>0</v>
      </c>
      <c r="L9" s="168">
        <v>0</v>
      </c>
      <c r="M9" s="168">
        <v>0</v>
      </c>
      <c r="N9" s="168">
        <v>0</v>
      </c>
      <c r="O9" s="168">
        <v>0</v>
      </c>
      <c r="P9" s="168">
        <v>0</v>
      </c>
      <c r="Q9" s="168">
        <v>0</v>
      </c>
      <c r="R9" s="168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172">
        <f t="shared" si="0"/>
        <v>0</v>
      </c>
      <c r="AF9" s="172">
        <f t="shared" si="1"/>
        <v>0</v>
      </c>
      <c r="AG9" s="172">
        <f t="shared" si="2"/>
        <v>0</v>
      </c>
      <c r="AH9" s="172">
        <f t="shared" si="3"/>
        <v>0</v>
      </c>
      <c r="AI9" s="172">
        <f t="shared" si="4"/>
        <v>0</v>
      </c>
      <c r="AJ9" s="172">
        <f t="shared" si="5"/>
        <v>0</v>
      </c>
      <c r="AK9" s="172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174">
        <v>0</v>
      </c>
      <c r="H10" s="175">
        <v>0</v>
      </c>
      <c r="I10" s="175">
        <v>0</v>
      </c>
      <c r="J10" s="175">
        <v>0</v>
      </c>
      <c r="K10" s="175">
        <v>0</v>
      </c>
      <c r="L10" s="175">
        <v>0</v>
      </c>
      <c r="M10" s="175">
        <v>0</v>
      </c>
      <c r="N10" s="175">
        <v>0</v>
      </c>
      <c r="O10" s="175">
        <v>0</v>
      </c>
      <c r="P10" s="175">
        <v>0</v>
      </c>
      <c r="Q10" s="175">
        <v>0</v>
      </c>
      <c r="R10" s="175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179">
        <f t="shared" si="0"/>
        <v>0</v>
      </c>
      <c r="AF10" s="179">
        <f t="shared" si="1"/>
        <v>0</v>
      </c>
      <c r="AG10" s="179">
        <f t="shared" si="2"/>
        <v>0</v>
      </c>
      <c r="AH10" s="179">
        <f t="shared" si="3"/>
        <v>0</v>
      </c>
      <c r="AI10" s="179">
        <f t="shared" si="4"/>
        <v>0</v>
      </c>
      <c r="AJ10" s="179">
        <f t="shared" si="5"/>
        <v>0</v>
      </c>
      <c r="AK10" s="179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167">
        <f>SUM(G6:G10)</f>
        <v>71054.994490000012</v>
      </c>
      <c r="H11" s="168">
        <f t="shared" ref="H11:R11" si="9">SUM(H6:H10)</f>
        <v>71358.236540000013</v>
      </c>
      <c r="I11" s="168">
        <f t="shared" si="9"/>
        <v>81941.262569999992</v>
      </c>
      <c r="J11" s="168">
        <f t="shared" si="9"/>
        <v>65031.630889999993</v>
      </c>
      <c r="K11" s="168">
        <f t="shared" si="9"/>
        <v>93186.515169999999</v>
      </c>
      <c r="L11" s="168">
        <f t="shared" si="9"/>
        <v>92629.971669999999</v>
      </c>
      <c r="M11" s="168">
        <f t="shared" si="9"/>
        <v>90198.585240000015</v>
      </c>
      <c r="N11" s="168">
        <f t="shared" si="9"/>
        <v>93965.149630000014</v>
      </c>
      <c r="O11" s="168">
        <f t="shared" si="9"/>
        <v>92161.805269999997</v>
      </c>
      <c r="P11" s="168">
        <f t="shared" si="9"/>
        <v>81857.748400000011</v>
      </c>
      <c r="Q11" s="168">
        <f t="shared" si="9"/>
        <v>79028.706790000011</v>
      </c>
      <c r="R11" s="168">
        <f t="shared" si="9"/>
        <v>65108.500650000002</v>
      </c>
      <c r="S11" s="169">
        <f>SUM(S6:S10)</f>
        <v>71054.994490000012</v>
      </c>
      <c r="T11" s="170">
        <f t="shared" ref="T11:AK11" si="10">SUM(T6:T10)</f>
        <v>142413.23103000002</v>
      </c>
      <c r="U11" s="170">
        <f t="shared" si="10"/>
        <v>224354.49360000002</v>
      </c>
      <c r="V11" s="170">
        <f t="shared" si="10"/>
        <v>289386.12449000002</v>
      </c>
      <c r="W11" s="170">
        <f t="shared" si="10"/>
        <v>382572.63965999999</v>
      </c>
      <c r="X11" s="170">
        <f t="shared" si="10"/>
        <v>475202.61132999999</v>
      </c>
      <c r="Y11" s="170">
        <f t="shared" si="10"/>
        <v>565401.19657000003</v>
      </c>
      <c r="Z11" s="170">
        <f t="shared" si="10"/>
        <v>659366.34620000003</v>
      </c>
      <c r="AA11" s="170">
        <f t="shared" si="10"/>
        <v>751528.15147000004</v>
      </c>
      <c r="AB11" s="170">
        <f t="shared" si="10"/>
        <v>833385.89987000008</v>
      </c>
      <c r="AC11" s="170">
        <f t="shared" si="10"/>
        <v>912414.60666000005</v>
      </c>
      <c r="AD11" s="171">
        <f t="shared" si="10"/>
        <v>977523.10731000011</v>
      </c>
      <c r="AE11" s="172">
        <f t="shared" si="10"/>
        <v>224354.49360000002</v>
      </c>
      <c r="AF11" s="172">
        <f t="shared" si="10"/>
        <v>250848.11772999997</v>
      </c>
      <c r="AG11" s="172">
        <f t="shared" si="10"/>
        <v>276325.54014000006</v>
      </c>
      <c r="AH11" s="172">
        <f t="shared" si="10"/>
        <v>225994.9558400001</v>
      </c>
      <c r="AI11" s="172">
        <f t="shared" si="10"/>
        <v>475202.61132999999</v>
      </c>
      <c r="AJ11" s="172">
        <f t="shared" si="10"/>
        <v>502320.49598000012</v>
      </c>
      <c r="AK11" s="172">
        <f t="shared" si="10"/>
        <v>977523.10731000011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174">
        <v>-1431.1635900000001</v>
      </c>
      <c r="H12" s="175">
        <v>-1587.8442500000001</v>
      </c>
      <c r="I12" s="175">
        <v>-1937.8416999999999</v>
      </c>
      <c r="J12" s="175">
        <v>-1589.8635200000001</v>
      </c>
      <c r="K12" s="175">
        <v>-2144.6419700000001</v>
      </c>
      <c r="L12" s="175">
        <v>-2277.6248399999999</v>
      </c>
      <c r="M12" s="175">
        <v>-2013.7055699999999</v>
      </c>
      <c r="N12" s="175">
        <v>-2303.3278500000001</v>
      </c>
      <c r="O12" s="175">
        <v>-2301.4385699999998</v>
      </c>
      <c r="P12" s="175">
        <v>-2032.0802800000001</v>
      </c>
      <c r="Q12" s="175">
        <v>-1941.5252600000001</v>
      </c>
      <c r="R12" s="175">
        <v>-1625.88076</v>
      </c>
      <c r="S12" s="176">
        <f>G12</f>
        <v>-1431.1635900000001</v>
      </c>
      <c r="T12" s="177">
        <f>SUM($G12:H12)</f>
        <v>-3019.0078400000002</v>
      </c>
      <c r="U12" s="177">
        <f>SUM($G12:I12)</f>
        <v>-4956.8495400000002</v>
      </c>
      <c r="V12" s="177">
        <f>SUM($G12:J12)</f>
        <v>-6546.71306</v>
      </c>
      <c r="W12" s="177">
        <f>SUM($G12:K12)</f>
        <v>-8691.3550300000006</v>
      </c>
      <c r="X12" s="177">
        <f>SUM($G12:L12)</f>
        <v>-10968.979870000001</v>
      </c>
      <c r="Y12" s="177">
        <f>SUM($G12:M12)</f>
        <v>-12982.685440000001</v>
      </c>
      <c r="Z12" s="177">
        <f>SUM($G12:N12)</f>
        <v>-15286.013290000001</v>
      </c>
      <c r="AA12" s="177">
        <f>SUM($G12:O12)</f>
        <v>-17587.451860000001</v>
      </c>
      <c r="AB12" s="177">
        <f>SUM($G12:P12)</f>
        <v>-19619.532140000003</v>
      </c>
      <c r="AC12" s="177">
        <f>SUM($G12:Q12)</f>
        <v>-21561.057400000002</v>
      </c>
      <c r="AD12" s="178">
        <f>SUM($G12:R12)</f>
        <v>-23186.938160000002</v>
      </c>
      <c r="AE12" s="179">
        <f>U12</f>
        <v>-4956.8495400000002</v>
      </c>
      <c r="AF12" s="179">
        <f>X12-AE12</f>
        <v>-6012.1303300000009</v>
      </c>
      <c r="AG12" s="179">
        <f>AA12-AF12-AE12</f>
        <v>-6618.4719900000009</v>
      </c>
      <c r="AH12" s="179">
        <f>AD12-AG12-AF12-AE12</f>
        <v>-5599.4862999999996</v>
      </c>
      <c r="AI12" s="179">
        <f>$AE12+$AF12</f>
        <v>-10968.979870000001</v>
      </c>
      <c r="AJ12" s="179">
        <f>$AG12+$AH12</f>
        <v>-12217.95829</v>
      </c>
      <c r="AK12" s="179">
        <f>$AI12+$AJ12</f>
        <v>-23186.938160000002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167">
        <f t="shared" ref="G13:AK13" si="11">SUM(G11:G12)</f>
        <v>69623.830900000015</v>
      </c>
      <c r="H13" s="168">
        <f t="shared" si="11"/>
        <v>69770.392290000018</v>
      </c>
      <c r="I13" s="168">
        <f t="shared" si="11"/>
        <v>80003.420869999987</v>
      </c>
      <c r="J13" s="168">
        <f t="shared" si="11"/>
        <v>63441.767369999994</v>
      </c>
      <c r="K13" s="168">
        <f t="shared" si="11"/>
        <v>91041.873200000002</v>
      </c>
      <c r="L13" s="168">
        <f t="shared" si="11"/>
        <v>90352.346829999995</v>
      </c>
      <c r="M13" s="168">
        <f t="shared" si="11"/>
        <v>88184.879670000009</v>
      </c>
      <c r="N13" s="168">
        <f t="shared" si="11"/>
        <v>91661.821780000013</v>
      </c>
      <c r="O13" s="168">
        <f t="shared" si="11"/>
        <v>89860.366699999999</v>
      </c>
      <c r="P13" s="168">
        <f t="shared" si="11"/>
        <v>79825.668120000017</v>
      </c>
      <c r="Q13" s="168">
        <f t="shared" si="11"/>
        <v>77087.181530000016</v>
      </c>
      <c r="R13" s="168">
        <f t="shared" si="11"/>
        <v>63482.619890000002</v>
      </c>
      <c r="S13" s="169">
        <f t="shared" si="11"/>
        <v>69623.830900000015</v>
      </c>
      <c r="T13" s="170">
        <f t="shared" si="11"/>
        <v>139394.22319000002</v>
      </c>
      <c r="U13" s="170">
        <f t="shared" si="11"/>
        <v>219397.64406000002</v>
      </c>
      <c r="V13" s="170">
        <f t="shared" si="11"/>
        <v>282839.41143000004</v>
      </c>
      <c r="W13" s="170">
        <f t="shared" si="11"/>
        <v>373881.28463000001</v>
      </c>
      <c r="X13" s="170">
        <f t="shared" si="11"/>
        <v>464233.63146</v>
      </c>
      <c r="Y13" s="170">
        <f t="shared" si="11"/>
        <v>552418.51113</v>
      </c>
      <c r="Z13" s="170">
        <f t="shared" si="11"/>
        <v>644080.33291</v>
      </c>
      <c r="AA13" s="170">
        <f t="shared" si="11"/>
        <v>733940.69961000001</v>
      </c>
      <c r="AB13" s="170">
        <f t="shared" si="11"/>
        <v>813766.36773000006</v>
      </c>
      <c r="AC13" s="170">
        <f t="shared" si="11"/>
        <v>890853.54926</v>
      </c>
      <c r="AD13" s="171">
        <f t="shared" si="11"/>
        <v>954336.16915000009</v>
      </c>
      <c r="AE13" s="172">
        <f t="shared" si="11"/>
        <v>219397.64406000002</v>
      </c>
      <c r="AF13" s="172">
        <f t="shared" si="11"/>
        <v>244835.98739999995</v>
      </c>
      <c r="AG13" s="172">
        <f t="shared" si="11"/>
        <v>269707.06815000006</v>
      </c>
      <c r="AH13" s="172">
        <f t="shared" si="11"/>
        <v>220395.46954000011</v>
      </c>
      <c r="AI13" s="172">
        <f t="shared" si="11"/>
        <v>464233.63146</v>
      </c>
      <c r="AJ13" s="172">
        <f t="shared" si="11"/>
        <v>490102.53769000014</v>
      </c>
      <c r="AK13" s="172">
        <f t="shared" si="11"/>
        <v>954336.16915000009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174">
        <v>-44658.899970000013</v>
      </c>
      <c r="H14" s="175">
        <v>-46864.643540000005</v>
      </c>
      <c r="I14" s="175">
        <v>-53355.655859999999</v>
      </c>
      <c r="J14" s="175">
        <v>-40843.353630000005</v>
      </c>
      <c r="K14" s="175">
        <v>-61278.581209999997</v>
      </c>
      <c r="L14" s="175">
        <v>-59422.177100000015</v>
      </c>
      <c r="M14" s="175">
        <v>-56750.957230000022</v>
      </c>
      <c r="N14" s="175">
        <v>-59170.347759999997</v>
      </c>
      <c r="O14" s="175">
        <v>-56985.052459999999</v>
      </c>
      <c r="P14" s="175">
        <v>-52930.523799999995</v>
      </c>
      <c r="Q14" s="175">
        <v>-52345.039429999997</v>
      </c>
      <c r="R14" s="175">
        <v>-45159.724009999998</v>
      </c>
      <c r="S14" s="176">
        <f>G14</f>
        <v>-44658.899970000013</v>
      </c>
      <c r="T14" s="177">
        <f>SUM($G14:H14)</f>
        <v>-91523.543510000018</v>
      </c>
      <c r="U14" s="177">
        <f>SUM($G14:I14)</f>
        <v>-144879.19937000002</v>
      </c>
      <c r="V14" s="177">
        <f>SUM($G14:J14)</f>
        <v>-185722.55300000001</v>
      </c>
      <c r="W14" s="177">
        <f>SUM($G14:K14)</f>
        <v>-247001.13421000002</v>
      </c>
      <c r="X14" s="177">
        <f>SUM($G14:L14)</f>
        <v>-306423.31131000002</v>
      </c>
      <c r="Y14" s="177">
        <f>SUM($G14:M14)</f>
        <v>-363174.26854000002</v>
      </c>
      <c r="Z14" s="177">
        <f>SUM($G14:N14)</f>
        <v>-422344.61629999999</v>
      </c>
      <c r="AA14" s="177">
        <f>SUM($G14:O14)</f>
        <v>-479329.66875999997</v>
      </c>
      <c r="AB14" s="177">
        <f>SUM($G14:P14)</f>
        <v>-532260.19256</v>
      </c>
      <c r="AC14" s="177">
        <f>SUM($G14:Q14)</f>
        <v>-584605.23199</v>
      </c>
      <c r="AD14" s="178">
        <f>SUM($G14:R14)</f>
        <v>-629764.95600000001</v>
      </c>
      <c r="AE14" s="179">
        <f>U14</f>
        <v>-144879.19937000002</v>
      </c>
      <c r="AF14" s="179">
        <f>X14-AE14</f>
        <v>-161544.11194</v>
      </c>
      <c r="AG14" s="179">
        <f>AA14-AF14-AE14</f>
        <v>-172906.35744999992</v>
      </c>
      <c r="AH14" s="179">
        <f>AD14-AG14-AF14-AE14</f>
        <v>-150435.28724000012</v>
      </c>
      <c r="AI14" s="179">
        <f>$AE14+$AF14</f>
        <v>-306423.31131000002</v>
      </c>
      <c r="AJ14" s="179">
        <f>$AG14+$AH14</f>
        <v>-323341.64469000004</v>
      </c>
      <c r="AK14" s="179">
        <f>$AI14+$AJ14</f>
        <v>-629764.95600000001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167">
        <f t="shared" ref="G15:AK15" si="12">SUM(G13:G14)</f>
        <v>24964.930930000002</v>
      </c>
      <c r="H15" s="168">
        <f t="shared" si="12"/>
        <v>22905.748750000013</v>
      </c>
      <c r="I15" s="168">
        <f t="shared" si="12"/>
        <v>26647.765009999988</v>
      </c>
      <c r="J15" s="168">
        <f t="shared" si="12"/>
        <v>22598.413739999989</v>
      </c>
      <c r="K15" s="168">
        <f t="shared" si="12"/>
        <v>29763.291990000005</v>
      </c>
      <c r="L15" s="168">
        <f t="shared" si="12"/>
        <v>30930.16972999998</v>
      </c>
      <c r="M15" s="168">
        <f t="shared" si="12"/>
        <v>31433.922439999988</v>
      </c>
      <c r="N15" s="168">
        <f t="shared" si="12"/>
        <v>32491.474020000016</v>
      </c>
      <c r="O15" s="168">
        <f t="shared" si="12"/>
        <v>32875.31424</v>
      </c>
      <c r="P15" s="168">
        <f t="shared" si="12"/>
        <v>26895.144320000021</v>
      </c>
      <c r="Q15" s="168">
        <f t="shared" si="12"/>
        <v>24742.142100000019</v>
      </c>
      <c r="R15" s="168">
        <f t="shared" si="12"/>
        <v>18322.895880000004</v>
      </c>
      <c r="S15" s="169">
        <f t="shared" si="12"/>
        <v>24964.930930000002</v>
      </c>
      <c r="T15" s="170">
        <f t="shared" si="12"/>
        <v>47870.679680000001</v>
      </c>
      <c r="U15" s="170">
        <f t="shared" si="12"/>
        <v>74518.444690000004</v>
      </c>
      <c r="V15" s="170">
        <f t="shared" si="12"/>
        <v>97116.858430000022</v>
      </c>
      <c r="W15" s="170">
        <f t="shared" si="12"/>
        <v>126880.15041999999</v>
      </c>
      <c r="X15" s="170">
        <f t="shared" si="12"/>
        <v>157810.32014999999</v>
      </c>
      <c r="Y15" s="170">
        <f t="shared" si="12"/>
        <v>189244.24258999998</v>
      </c>
      <c r="Z15" s="170">
        <f t="shared" si="12"/>
        <v>221735.71661</v>
      </c>
      <c r="AA15" s="170">
        <f t="shared" si="12"/>
        <v>254611.03085000004</v>
      </c>
      <c r="AB15" s="170">
        <f t="shared" si="12"/>
        <v>281506.17517000006</v>
      </c>
      <c r="AC15" s="170">
        <f t="shared" si="12"/>
        <v>306248.31727</v>
      </c>
      <c r="AD15" s="171">
        <f t="shared" si="12"/>
        <v>324571.21315000008</v>
      </c>
      <c r="AE15" s="172">
        <f t="shared" si="12"/>
        <v>74518.444690000004</v>
      </c>
      <c r="AF15" s="172">
        <f t="shared" si="12"/>
        <v>83291.875459999952</v>
      </c>
      <c r="AG15" s="172">
        <f t="shared" si="12"/>
        <v>96800.710700000142</v>
      </c>
      <c r="AH15" s="172">
        <f t="shared" si="12"/>
        <v>69960.182299999986</v>
      </c>
      <c r="AI15" s="172">
        <f t="shared" si="12"/>
        <v>157810.32014999999</v>
      </c>
      <c r="AJ15" s="172">
        <f t="shared" si="12"/>
        <v>166760.8930000001</v>
      </c>
      <c r="AK15" s="172">
        <f t="shared" si="12"/>
        <v>324571.21315000008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167">
        <v>0</v>
      </c>
      <c r="H16" s="168">
        <v>0</v>
      </c>
      <c r="I16" s="168">
        <v>0</v>
      </c>
      <c r="J16" s="168">
        <v>0</v>
      </c>
      <c r="K16" s="168">
        <v>0</v>
      </c>
      <c r="L16" s="168">
        <v>0</v>
      </c>
      <c r="M16" s="168">
        <v>0</v>
      </c>
      <c r="N16" s="168">
        <v>0</v>
      </c>
      <c r="O16" s="168">
        <v>0</v>
      </c>
      <c r="P16" s="168">
        <v>0</v>
      </c>
      <c r="Q16" s="168">
        <v>0</v>
      </c>
      <c r="R16" s="168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172">
        <f>U16</f>
        <v>0</v>
      </c>
      <c r="AF16" s="172">
        <f>X16-AE16</f>
        <v>0</v>
      </c>
      <c r="AG16" s="172">
        <f>AA16-AF16-AE16</f>
        <v>0</v>
      </c>
      <c r="AH16" s="172">
        <f>AD16-AG16-AF16-AE16</f>
        <v>0</v>
      </c>
      <c r="AI16" s="172">
        <f>$AE16+$AF16</f>
        <v>0</v>
      </c>
      <c r="AJ16" s="172">
        <f>$AG16+$AH16</f>
        <v>0</v>
      </c>
      <c r="AK16" s="172">
        <f>$AI16+$AJ16</f>
        <v>0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174">
        <v>0</v>
      </c>
      <c r="H17" s="175">
        <v>0</v>
      </c>
      <c r="I17" s="175">
        <v>0</v>
      </c>
      <c r="J17" s="175">
        <v>0</v>
      </c>
      <c r="K17" s="175">
        <v>0</v>
      </c>
      <c r="L17" s="175">
        <v>0</v>
      </c>
      <c r="M17" s="175">
        <v>0</v>
      </c>
      <c r="N17" s="175">
        <v>0</v>
      </c>
      <c r="O17" s="175">
        <v>0</v>
      </c>
      <c r="P17" s="175">
        <v>0</v>
      </c>
      <c r="Q17" s="175">
        <v>0</v>
      </c>
      <c r="R17" s="175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179">
        <f>U17</f>
        <v>0</v>
      </c>
      <c r="AF17" s="179">
        <f>X17-AE17</f>
        <v>0</v>
      </c>
      <c r="AG17" s="179">
        <f>AA17-AF17-AE17</f>
        <v>0</v>
      </c>
      <c r="AH17" s="179">
        <f>AD17-AG17-AF17-AE17</f>
        <v>0</v>
      </c>
      <c r="AI17" s="179">
        <f>$AE17+$AF17</f>
        <v>0</v>
      </c>
      <c r="AJ17" s="179">
        <f>$AG17+$AH17</f>
        <v>0</v>
      </c>
      <c r="AK17" s="179">
        <f>$AI17+$AJ17</f>
        <v>0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180">
        <f t="shared" ref="G18:AK18" si="13">SUM(G15:G17)</f>
        <v>24964.930930000002</v>
      </c>
      <c r="H18" s="181">
        <f t="shared" si="13"/>
        <v>22905.748750000013</v>
      </c>
      <c r="I18" s="181">
        <f t="shared" si="13"/>
        <v>26647.765009999988</v>
      </c>
      <c r="J18" s="181">
        <f t="shared" si="13"/>
        <v>22598.413739999989</v>
      </c>
      <c r="K18" s="181">
        <f t="shared" si="13"/>
        <v>29763.291990000005</v>
      </c>
      <c r="L18" s="181">
        <f t="shared" si="13"/>
        <v>30930.16972999998</v>
      </c>
      <c r="M18" s="181">
        <f t="shared" si="13"/>
        <v>31433.922439999988</v>
      </c>
      <c r="N18" s="181">
        <f t="shared" si="13"/>
        <v>32491.474020000016</v>
      </c>
      <c r="O18" s="181">
        <f t="shared" si="13"/>
        <v>32875.31424</v>
      </c>
      <c r="P18" s="181">
        <f t="shared" si="13"/>
        <v>26895.144320000021</v>
      </c>
      <c r="Q18" s="181">
        <f t="shared" si="13"/>
        <v>24742.142100000019</v>
      </c>
      <c r="R18" s="181">
        <f t="shared" si="13"/>
        <v>18322.895880000004</v>
      </c>
      <c r="S18" s="169">
        <f t="shared" si="13"/>
        <v>24964.930930000002</v>
      </c>
      <c r="T18" s="170">
        <f t="shared" si="13"/>
        <v>47870.679680000001</v>
      </c>
      <c r="U18" s="170">
        <f t="shared" si="13"/>
        <v>74518.444690000004</v>
      </c>
      <c r="V18" s="170">
        <f t="shared" si="13"/>
        <v>97116.858430000022</v>
      </c>
      <c r="W18" s="170">
        <f t="shared" si="13"/>
        <v>126880.15041999999</v>
      </c>
      <c r="X18" s="170">
        <f t="shared" si="13"/>
        <v>157810.32014999999</v>
      </c>
      <c r="Y18" s="170">
        <f t="shared" si="13"/>
        <v>189244.24258999998</v>
      </c>
      <c r="Z18" s="170">
        <f t="shared" si="13"/>
        <v>221735.71661</v>
      </c>
      <c r="AA18" s="170">
        <f t="shared" si="13"/>
        <v>254611.03085000004</v>
      </c>
      <c r="AB18" s="170">
        <f t="shared" si="13"/>
        <v>281506.17517000006</v>
      </c>
      <c r="AC18" s="170">
        <f t="shared" si="13"/>
        <v>306248.31727</v>
      </c>
      <c r="AD18" s="171">
        <f t="shared" si="13"/>
        <v>324571.21315000008</v>
      </c>
      <c r="AE18" s="172">
        <f t="shared" si="13"/>
        <v>74518.444690000004</v>
      </c>
      <c r="AF18" s="172">
        <f t="shared" si="13"/>
        <v>83291.875459999952</v>
      </c>
      <c r="AG18" s="172">
        <f t="shared" si="13"/>
        <v>96800.710700000142</v>
      </c>
      <c r="AH18" s="172">
        <f t="shared" si="13"/>
        <v>69960.182299999986</v>
      </c>
      <c r="AI18" s="172">
        <f t="shared" si="13"/>
        <v>157810.32014999999</v>
      </c>
      <c r="AJ18" s="172">
        <f t="shared" si="13"/>
        <v>166760.8930000001</v>
      </c>
      <c r="AK18" s="172">
        <f t="shared" si="13"/>
        <v>324571.21315000008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167">
        <v>-4715.9190299999991</v>
      </c>
      <c r="H19" s="168">
        <v>-4168.7331299999996</v>
      </c>
      <c r="I19" s="168">
        <v>-4548.1826299999993</v>
      </c>
      <c r="J19" s="168">
        <v>-4377.4201999999996</v>
      </c>
      <c r="K19" s="168">
        <v>-4445.7875299999996</v>
      </c>
      <c r="L19" s="168">
        <v>-4297.3418099999999</v>
      </c>
      <c r="M19" s="168">
        <v>-4387.6170599999987</v>
      </c>
      <c r="N19" s="168">
        <v>-4439.422849999999</v>
      </c>
      <c r="O19" s="168">
        <v>-4285.4881599999981</v>
      </c>
      <c r="P19" s="168">
        <v>-4390.9598199999991</v>
      </c>
      <c r="Q19" s="168">
        <v>-4505.8469399999985</v>
      </c>
      <c r="R19" s="168">
        <v>-4821.3334399999985</v>
      </c>
      <c r="S19" s="169">
        <f>G19</f>
        <v>-4715.9190299999991</v>
      </c>
      <c r="T19" s="170">
        <f>SUM($G19:H19)</f>
        <v>-8884.6521599999978</v>
      </c>
      <c r="U19" s="170">
        <f>SUM($G19:I19)</f>
        <v>-13432.834789999997</v>
      </c>
      <c r="V19" s="170">
        <f>SUM($G19:J19)</f>
        <v>-17810.254989999998</v>
      </c>
      <c r="W19" s="170">
        <f>SUM($G19:K19)</f>
        <v>-22256.042519999995</v>
      </c>
      <c r="X19" s="170">
        <f>SUM($G19:L19)</f>
        <v>-26553.384329999993</v>
      </c>
      <c r="Y19" s="170">
        <f>SUM($G19:M19)</f>
        <v>-30941.00138999999</v>
      </c>
      <c r="Z19" s="170">
        <f>SUM($G19:N19)</f>
        <v>-35380.424239999993</v>
      </c>
      <c r="AA19" s="170">
        <f>SUM($G19:O19)</f>
        <v>-39665.912399999994</v>
      </c>
      <c r="AB19" s="170">
        <f>SUM($G19:P19)</f>
        <v>-44056.87221999999</v>
      </c>
      <c r="AC19" s="170">
        <f>SUM($G19:Q19)</f>
        <v>-48562.719159999986</v>
      </c>
      <c r="AD19" s="171">
        <f>SUM($G19:R19)</f>
        <v>-53384.052599999981</v>
      </c>
      <c r="AE19" s="172">
        <f>U19</f>
        <v>-13432.834789999997</v>
      </c>
      <c r="AF19" s="172">
        <f>X19-AE19</f>
        <v>-13120.549539999996</v>
      </c>
      <c r="AG19" s="172">
        <f>AA19-AF19-AE19</f>
        <v>-13112.52807</v>
      </c>
      <c r="AH19" s="172">
        <f>AD19-AG19-AF19-AE19</f>
        <v>-13718.140199999987</v>
      </c>
      <c r="AI19" s="172">
        <f>$AE19+$AF19</f>
        <v>-26553.384329999993</v>
      </c>
      <c r="AJ19" s="172">
        <f>$AG19+$AH19</f>
        <v>-26830.668269999987</v>
      </c>
      <c r="AK19" s="172">
        <f>$AI19+$AJ19</f>
        <v>-53384.052599999981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167">
        <v>-12993.872540000004</v>
      </c>
      <c r="H20" s="168">
        <v>-13527.503000000004</v>
      </c>
      <c r="I20" s="168">
        <v>-12395.853039999998</v>
      </c>
      <c r="J20" s="168">
        <v>-12912.499659999996</v>
      </c>
      <c r="K20" s="168">
        <v>-14072.543200000006</v>
      </c>
      <c r="L20" s="168">
        <v>-14450.771199999996</v>
      </c>
      <c r="M20" s="168">
        <v>-14672.151179999999</v>
      </c>
      <c r="N20" s="168">
        <v>-14706.22342</v>
      </c>
      <c r="O20" s="168">
        <v>-15367.312430000004</v>
      </c>
      <c r="P20" s="168">
        <v>-12615.705850000002</v>
      </c>
      <c r="Q20" s="168">
        <v>-13293.884709999997</v>
      </c>
      <c r="R20" s="168">
        <v>-12302.264790000001</v>
      </c>
      <c r="S20" s="169">
        <f>G20</f>
        <v>-12993.872540000004</v>
      </c>
      <c r="T20" s="170">
        <f>SUM($G20:H20)</f>
        <v>-26521.375540000008</v>
      </c>
      <c r="U20" s="170">
        <f>SUM($G20:I20)</f>
        <v>-38917.22858000001</v>
      </c>
      <c r="V20" s="170">
        <f>SUM($G20:J20)</f>
        <v>-51829.728240000004</v>
      </c>
      <c r="W20" s="170">
        <f>SUM($G20:K20)</f>
        <v>-65902.271440000011</v>
      </c>
      <c r="X20" s="170">
        <f>SUM($G20:L20)</f>
        <v>-80353.04264</v>
      </c>
      <c r="Y20" s="170">
        <f>SUM($G20:M20)</f>
        <v>-95025.19382</v>
      </c>
      <c r="Z20" s="170">
        <f>SUM($G20:N20)</f>
        <v>-109731.41724</v>
      </c>
      <c r="AA20" s="170">
        <f>SUM($G20:O20)</f>
        <v>-125098.72967</v>
      </c>
      <c r="AB20" s="170">
        <f>SUM($G20:P20)</f>
        <v>-137714.43552</v>
      </c>
      <c r="AC20" s="170">
        <f>SUM($G20:Q20)</f>
        <v>-151008.32022999998</v>
      </c>
      <c r="AD20" s="171">
        <f>SUM($G20:R20)</f>
        <v>-163310.58502</v>
      </c>
      <c r="AE20" s="172">
        <f>U20</f>
        <v>-38917.22858000001</v>
      </c>
      <c r="AF20" s="172">
        <f>X20-AE20</f>
        <v>-41435.81405999999</v>
      </c>
      <c r="AG20" s="172">
        <f>AA20-AF20-AE20</f>
        <v>-44745.687030000001</v>
      </c>
      <c r="AH20" s="172">
        <f>AD20-AG20-AF20-AE20</f>
        <v>-38211.855349999998</v>
      </c>
      <c r="AI20" s="172">
        <f>$AE20+$AF20</f>
        <v>-80353.04264</v>
      </c>
      <c r="AJ20" s="172">
        <f>$AG20+$AH20</f>
        <v>-82957.542379999999</v>
      </c>
      <c r="AK20" s="172">
        <f>$AI20+$AJ20</f>
        <v>-163310.58502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174">
        <v>0</v>
      </c>
      <c r="H21" s="175">
        <v>0</v>
      </c>
      <c r="I21" s="175">
        <v>0</v>
      </c>
      <c r="J21" s="175">
        <v>0</v>
      </c>
      <c r="K21" s="175">
        <v>0</v>
      </c>
      <c r="L21" s="175">
        <v>0</v>
      </c>
      <c r="M21" s="175">
        <v>0</v>
      </c>
      <c r="N21" s="175">
        <v>0</v>
      </c>
      <c r="O21" s="175">
        <v>0</v>
      </c>
      <c r="P21" s="175">
        <v>0</v>
      </c>
      <c r="Q21" s="175">
        <v>0</v>
      </c>
      <c r="R21" s="175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179">
        <f>U21</f>
        <v>0</v>
      </c>
      <c r="AF21" s="179">
        <f>X21-AE21</f>
        <v>0</v>
      </c>
      <c r="AG21" s="179">
        <f>AA21-AF21-AE21</f>
        <v>0</v>
      </c>
      <c r="AH21" s="179">
        <f>AD21-AG21-AF21-AE21</f>
        <v>0</v>
      </c>
      <c r="AI21" s="179">
        <f>$AE21+$AF21</f>
        <v>0</v>
      </c>
      <c r="AJ21" s="179">
        <f>$AG21+$AH21</f>
        <v>0</v>
      </c>
      <c r="AK21" s="179">
        <f>$AI21+$AJ21</f>
        <v>0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167">
        <f t="shared" ref="G22:AK22" si="14">SUM(G18:G21)</f>
        <v>7255.139360000001</v>
      </c>
      <c r="H22" s="168">
        <f t="shared" si="14"/>
        <v>5209.5126200000086</v>
      </c>
      <c r="I22" s="168">
        <f t="shared" si="14"/>
        <v>9703.7293399999908</v>
      </c>
      <c r="J22" s="168">
        <f t="shared" si="14"/>
        <v>5308.4938799999927</v>
      </c>
      <c r="K22" s="168">
        <f t="shared" si="14"/>
        <v>11244.961259999998</v>
      </c>
      <c r="L22" s="168">
        <f t="shared" si="14"/>
        <v>12182.056719999986</v>
      </c>
      <c r="M22" s="168">
        <f t="shared" si="14"/>
        <v>12374.154199999992</v>
      </c>
      <c r="N22" s="168">
        <f t="shared" si="14"/>
        <v>13345.827750000017</v>
      </c>
      <c r="O22" s="168">
        <f t="shared" si="14"/>
        <v>13222.513649999999</v>
      </c>
      <c r="P22" s="168">
        <f t="shared" si="14"/>
        <v>9888.4786500000191</v>
      </c>
      <c r="Q22" s="168">
        <f t="shared" si="14"/>
        <v>6942.410450000023</v>
      </c>
      <c r="R22" s="168">
        <f t="shared" si="14"/>
        <v>1199.2976500000041</v>
      </c>
      <c r="S22" s="169">
        <f t="shared" si="14"/>
        <v>7255.139360000001</v>
      </c>
      <c r="T22" s="170">
        <f t="shared" si="14"/>
        <v>12464.651979999995</v>
      </c>
      <c r="U22" s="170">
        <f t="shared" si="14"/>
        <v>22168.38132</v>
      </c>
      <c r="V22" s="170">
        <f t="shared" si="14"/>
        <v>27476.875200000017</v>
      </c>
      <c r="W22" s="170">
        <f t="shared" si="14"/>
        <v>38721.836459999991</v>
      </c>
      <c r="X22" s="170">
        <f t="shared" si="14"/>
        <v>50903.893179999985</v>
      </c>
      <c r="Y22" s="170">
        <f t="shared" si="14"/>
        <v>63278.047379999989</v>
      </c>
      <c r="Z22" s="170">
        <f t="shared" si="14"/>
        <v>76623.875130000015</v>
      </c>
      <c r="AA22" s="170">
        <f t="shared" si="14"/>
        <v>89846.388780000038</v>
      </c>
      <c r="AB22" s="170">
        <f t="shared" si="14"/>
        <v>99734.867430000071</v>
      </c>
      <c r="AC22" s="170">
        <f t="shared" si="14"/>
        <v>106677.27788000004</v>
      </c>
      <c r="AD22" s="171">
        <f t="shared" si="14"/>
        <v>107876.57553000009</v>
      </c>
      <c r="AE22" s="172">
        <f t="shared" si="14"/>
        <v>22168.38132</v>
      </c>
      <c r="AF22" s="172">
        <f t="shared" si="14"/>
        <v>28735.51185999997</v>
      </c>
      <c r="AG22" s="172">
        <f t="shared" si="14"/>
        <v>38942.49560000014</v>
      </c>
      <c r="AH22" s="172">
        <f t="shared" si="14"/>
        <v>18030.186750000001</v>
      </c>
      <c r="AI22" s="172">
        <f t="shared" si="14"/>
        <v>50903.893179999985</v>
      </c>
      <c r="AJ22" s="172">
        <f t="shared" si="14"/>
        <v>56972.682350000105</v>
      </c>
      <c r="AK22" s="172">
        <f t="shared" si="14"/>
        <v>107876.57553000009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167">
        <v>-4439.4533299999994</v>
      </c>
      <c r="H23" s="168">
        <v>-4191.5842899999998</v>
      </c>
      <c r="I23" s="168">
        <v>-4280.1525300000003</v>
      </c>
      <c r="J23" s="168">
        <v>-4684.0879599999989</v>
      </c>
      <c r="K23" s="168">
        <v>-5328.3989799999999</v>
      </c>
      <c r="L23" s="168">
        <v>-4562.5521299999991</v>
      </c>
      <c r="M23" s="168">
        <v>-4999.3397399999985</v>
      </c>
      <c r="N23" s="168">
        <v>-4909.4888000000001</v>
      </c>
      <c r="O23" s="168">
        <v>-4703.5143699999981</v>
      </c>
      <c r="P23" s="168">
        <v>-4846.9695099999999</v>
      </c>
      <c r="Q23" s="168">
        <v>-4625.9898199999998</v>
      </c>
      <c r="R23" s="168">
        <v>-5009.9901299999992</v>
      </c>
      <c r="S23" s="169">
        <f>G23</f>
        <v>-4439.4533299999994</v>
      </c>
      <c r="T23" s="170">
        <f>SUM($G23:H23)</f>
        <v>-8631.0376199999992</v>
      </c>
      <c r="U23" s="170">
        <f>SUM($G23:I23)</f>
        <v>-12911.190149999999</v>
      </c>
      <c r="V23" s="170">
        <f>SUM($G23:J23)</f>
        <v>-17595.278109999999</v>
      </c>
      <c r="W23" s="170">
        <f>SUM($G23:K23)</f>
        <v>-22923.677089999997</v>
      </c>
      <c r="X23" s="170">
        <f>SUM($G23:L23)</f>
        <v>-27486.229219999997</v>
      </c>
      <c r="Y23" s="170">
        <f>SUM($G23:M23)</f>
        <v>-32485.568959999997</v>
      </c>
      <c r="Z23" s="170">
        <f>SUM($G23:N23)</f>
        <v>-37395.057759999996</v>
      </c>
      <c r="AA23" s="170">
        <f>SUM($G23:O23)</f>
        <v>-42098.572129999993</v>
      </c>
      <c r="AB23" s="170">
        <f>SUM($G23:P23)</f>
        <v>-46945.541639999996</v>
      </c>
      <c r="AC23" s="170">
        <f>SUM($G23:Q23)</f>
        <v>-51571.531459999998</v>
      </c>
      <c r="AD23" s="171">
        <f>SUM($G23:R23)</f>
        <v>-56581.521589999997</v>
      </c>
      <c r="AE23" s="172">
        <f>U23</f>
        <v>-12911.190149999999</v>
      </c>
      <c r="AF23" s="172">
        <f>X23-AE23</f>
        <v>-14575.039069999999</v>
      </c>
      <c r="AG23" s="172">
        <f>AA23-AF23-AE23</f>
        <v>-14612.342909999996</v>
      </c>
      <c r="AH23" s="172">
        <f>AD23-AG23-AF23-AE23</f>
        <v>-14482.94946</v>
      </c>
      <c r="AI23" s="172">
        <f>$AE23+$AF23</f>
        <v>-27486.229219999997</v>
      </c>
      <c r="AJ23" s="172">
        <f>$AG23+$AH23</f>
        <v>-29095.292369999996</v>
      </c>
      <c r="AK23" s="172">
        <f>$AI23+$AJ23</f>
        <v>-56581.521589999989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167">
        <v>-861.71185000000014</v>
      </c>
      <c r="H24" s="168">
        <v>-759.95524</v>
      </c>
      <c r="I24" s="168">
        <v>-990.11538000000019</v>
      </c>
      <c r="J24" s="168">
        <v>-733.68777999999986</v>
      </c>
      <c r="K24" s="168">
        <v>-779.80496000000005</v>
      </c>
      <c r="L24" s="168">
        <v>-788.76088000000004</v>
      </c>
      <c r="M24" s="168">
        <v>-1027.8115300000002</v>
      </c>
      <c r="N24" s="168">
        <v>-754.12089999999989</v>
      </c>
      <c r="O24" s="168">
        <v>-983.1252599999998</v>
      </c>
      <c r="P24" s="168">
        <v>-985.86631999999997</v>
      </c>
      <c r="Q24" s="168">
        <v>-658.03215000000012</v>
      </c>
      <c r="R24" s="168">
        <v>-873.29513000000009</v>
      </c>
      <c r="S24" s="169">
        <f>G24</f>
        <v>-861.71185000000014</v>
      </c>
      <c r="T24" s="170">
        <f>SUM($G24:H24)</f>
        <v>-1621.6670900000001</v>
      </c>
      <c r="U24" s="170">
        <f>SUM($G24:I24)</f>
        <v>-2611.7824700000001</v>
      </c>
      <c r="V24" s="170">
        <f>SUM($G24:J24)</f>
        <v>-3345.4702499999999</v>
      </c>
      <c r="W24" s="170">
        <f>SUM($G24:K24)</f>
        <v>-4125.2752099999998</v>
      </c>
      <c r="X24" s="170">
        <f>SUM($G24:L24)</f>
        <v>-4914.0360899999996</v>
      </c>
      <c r="Y24" s="170">
        <f>SUM($G24:M24)</f>
        <v>-5941.8476199999996</v>
      </c>
      <c r="Z24" s="170">
        <f>SUM($G24:N24)</f>
        <v>-6695.9685199999994</v>
      </c>
      <c r="AA24" s="170">
        <f>SUM($G24:O24)</f>
        <v>-7679.0937799999992</v>
      </c>
      <c r="AB24" s="170">
        <f>SUM($G24:P24)</f>
        <v>-8664.9600999999984</v>
      </c>
      <c r="AC24" s="170">
        <f>SUM($G24:Q24)</f>
        <v>-9322.9922499999993</v>
      </c>
      <c r="AD24" s="171">
        <f>SUM($G24:R24)</f>
        <v>-10196.28738</v>
      </c>
      <c r="AE24" s="172">
        <f>U24</f>
        <v>-2611.7824700000001</v>
      </c>
      <c r="AF24" s="172">
        <f>X24-AE24</f>
        <v>-2302.2536199999995</v>
      </c>
      <c r="AG24" s="172">
        <f>AA24-AF24-AE24</f>
        <v>-2765.0576899999996</v>
      </c>
      <c r="AH24" s="172">
        <f>AD24-AG24-AF24-AE24</f>
        <v>-2517.1936000000005</v>
      </c>
      <c r="AI24" s="172">
        <f>$AE24+$AF24</f>
        <v>-4914.0360899999996</v>
      </c>
      <c r="AJ24" s="172">
        <f>$AG24+$AH24</f>
        <v>-5282.2512900000002</v>
      </c>
      <c r="AK24" s="172">
        <f>$AI24+$AJ24</f>
        <v>-10196.28738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167">
        <v>6.7687299999999988</v>
      </c>
      <c r="H25" s="168">
        <v>60.635100000000001</v>
      </c>
      <c r="I25" s="168">
        <v>-29.465150000000001</v>
      </c>
      <c r="J25" s="168">
        <v>233.68602000000001</v>
      </c>
      <c r="K25" s="168">
        <v>9.0268999999999942</v>
      </c>
      <c r="L25" s="168">
        <v>256.57119</v>
      </c>
      <c r="M25" s="168">
        <v>19.684570000000008</v>
      </c>
      <c r="N25" s="168">
        <v>30.245360000000023</v>
      </c>
      <c r="O25" s="168">
        <v>-41.734700000000004</v>
      </c>
      <c r="P25" s="168">
        <v>15.887289999999993</v>
      </c>
      <c r="Q25" s="168">
        <v>231.07835000000003</v>
      </c>
      <c r="R25" s="168">
        <v>-84.237340000000017</v>
      </c>
      <c r="S25" s="169">
        <f>G25</f>
        <v>6.7687299999999988</v>
      </c>
      <c r="T25" s="170">
        <f>SUM($G25:H25)</f>
        <v>67.403829999999999</v>
      </c>
      <c r="U25" s="170">
        <f>SUM($G25:I25)</f>
        <v>37.938679999999998</v>
      </c>
      <c r="V25" s="170">
        <f>SUM($G25:J25)</f>
        <v>271.62470000000002</v>
      </c>
      <c r="W25" s="170">
        <f>SUM($G25:K25)</f>
        <v>280.65160000000003</v>
      </c>
      <c r="X25" s="170">
        <f>SUM($G25:L25)</f>
        <v>537.22279000000003</v>
      </c>
      <c r="Y25" s="170">
        <f>SUM($G25:M25)</f>
        <v>556.90736000000004</v>
      </c>
      <c r="Z25" s="170">
        <f>SUM($G25:N25)</f>
        <v>587.15272000000004</v>
      </c>
      <c r="AA25" s="170">
        <f>SUM($G25:O25)</f>
        <v>545.41802000000007</v>
      </c>
      <c r="AB25" s="170">
        <f>SUM($G25:P25)</f>
        <v>561.30531000000008</v>
      </c>
      <c r="AC25" s="170">
        <f>SUM($G25:Q25)</f>
        <v>792.38366000000008</v>
      </c>
      <c r="AD25" s="171">
        <f>SUM($G25:R25)</f>
        <v>708.14632000000006</v>
      </c>
      <c r="AE25" s="172">
        <f>U25</f>
        <v>37.938679999999998</v>
      </c>
      <c r="AF25" s="172">
        <f>X25-AE25</f>
        <v>499.28411000000006</v>
      </c>
      <c r="AG25" s="172">
        <f>AA25-AF25-AE25</f>
        <v>8.1952300000000164</v>
      </c>
      <c r="AH25" s="172">
        <f>AD25-AG25-AF25-AE25</f>
        <v>162.72829999999996</v>
      </c>
      <c r="AI25" s="172">
        <f>$AE25+$AF25</f>
        <v>537.22279000000003</v>
      </c>
      <c r="AJ25" s="172">
        <f>$AG25+$AH25</f>
        <v>170.92352999999997</v>
      </c>
      <c r="AK25" s="172">
        <f>$AI25+$AJ25</f>
        <v>708.14632000000006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167">
        <v>232.80438999999998</v>
      </c>
      <c r="H26" s="168">
        <v>170.06614999999999</v>
      </c>
      <c r="I26" s="168">
        <v>150.34621999999999</v>
      </c>
      <c r="J26" s="168">
        <v>175.15311</v>
      </c>
      <c r="K26" s="168">
        <v>221.00557000000009</v>
      </c>
      <c r="L26" s="168">
        <v>240.02410000000003</v>
      </c>
      <c r="M26" s="168">
        <v>551.91779999999983</v>
      </c>
      <c r="N26" s="168">
        <v>184.48936000000009</v>
      </c>
      <c r="O26" s="168">
        <v>257.86451000000005</v>
      </c>
      <c r="P26" s="168">
        <v>377.81171000000006</v>
      </c>
      <c r="Q26" s="168">
        <v>295.07239000000004</v>
      </c>
      <c r="R26" s="168">
        <v>1227.1007199999999</v>
      </c>
      <c r="S26" s="176">
        <f>G26</f>
        <v>232.80438999999998</v>
      </c>
      <c r="T26" s="177">
        <f>SUM($G26:H26)</f>
        <v>402.87054000000001</v>
      </c>
      <c r="U26" s="177">
        <f>SUM($G26:I26)</f>
        <v>553.21676000000002</v>
      </c>
      <c r="V26" s="177">
        <f>SUM($G26:J26)</f>
        <v>728.36986999999999</v>
      </c>
      <c r="W26" s="177">
        <f>SUM($G26:K26)</f>
        <v>949.37544000000003</v>
      </c>
      <c r="X26" s="177">
        <f>SUM($G26:L26)</f>
        <v>1189.3995400000001</v>
      </c>
      <c r="Y26" s="177">
        <f>SUM($G26:M26)</f>
        <v>1741.3173400000001</v>
      </c>
      <c r="Z26" s="177">
        <f>SUM($G26:N26)</f>
        <v>1925.8067000000001</v>
      </c>
      <c r="AA26" s="177">
        <f>SUM($G26:O26)</f>
        <v>2183.67121</v>
      </c>
      <c r="AB26" s="177">
        <f>SUM($G26:P26)</f>
        <v>2561.4829199999999</v>
      </c>
      <c r="AC26" s="177">
        <f>SUM($G26:Q26)</f>
        <v>2856.5553099999997</v>
      </c>
      <c r="AD26" s="178">
        <f>SUM($G26:R26)</f>
        <v>4083.6560299999996</v>
      </c>
      <c r="AE26" s="179">
        <f>U26</f>
        <v>553.21676000000002</v>
      </c>
      <c r="AF26" s="179">
        <f>X26-AE26</f>
        <v>636.18278000000009</v>
      </c>
      <c r="AG26" s="179">
        <f>AA26-AF26-AE26</f>
        <v>994.27166999999986</v>
      </c>
      <c r="AH26" s="179">
        <f>AD26-AG26-AF26-AE26</f>
        <v>1899.9848199999999</v>
      </c>
      <c r="AI26" s="179">
        <f>$AE26+$AF26</f>
        <v>1189.3995400000001</v>
      </c>
      <c r="AJ26" s="179">
        <f>$AG26+$AH26</f>
        <v>2894.2564899999998</v>
      </c>
      <c r="AK26" s="179">
        <f>$AI26+$AJ26</f>
        <v>4083.6560300000001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182">
        <f t="shared" ref="G27:AK27" si="15">SUM(G22:G26)</f>
        <v>2193.5473000000015</v>
      </c>
      <c r="H27" s="183">
        <f t="shared" si="15"/>
        <v>488.67434000000884</v>
      </c>
      <c r="I27" s="183">
        <f t="shared" si="15"/>
        <v>4554.3424999999907</v>
      </c>
      <c r="J27" s="183">
        <f t="shared" si="15"/>
        <v>299.55726999999393</v>
      </c>
      <c r="K27" s="183">
        <f t="shared" si="15"/>
        <v>5366.789789999998</v>
      </c>
      <c r="L27" s="183">
        <f t="shared" si="15"/>
        <v>7327.3389999999863</v>
      </c>
      <c r="M27" s="183">
        <f t="shared" si="15"/>
        <v>6918.6052999999938</v>
      </c>
      <c r="N27" s="183">
        <f t="shared" si="15"/>
        <v>7896.9527700000162</v>
      </c>
      <c r="O27" s="183">
        <f t="shared" si="15"/>
        <v>7752.0038300000006</v>
      </c>
      <c r="P27" s="183">
        <f t="shared" si="15"/>
        <v>4449.3418200000197</v>
      </c>
      <c r="Q27" s="183">
        <f t="shared" si="15"/>
        <v>2184.5392200000233</v>
      </c>
      <c r="R27" s="183">
        <f t="shared" si="15"/>
        <v>-3541.1242299999954</v>
      </c>
      <c r="S27" s="169">
        <f t="shared" si="15"/>
        <v>2193.5473000000015</v>
      </c>
      <c r="T27" s="170">
        <f t="shared" si="15"/>
        <v>2682.2216399999961</v>
      </c>
      <c r="U27" s="170">
        <f t="shared" si="15"/>
        <v>7236.5641400000022</v>
      </c>
      <c r="V27" s="170">
        <f t="shared" si="15"/>
        <v>7536.1214100000179</v>
      </c>
      <c r="W27" s="170">
        <f t="shared" si="15"/>
        <v>12902.911199999993</v>
      </c>
      <c r="X27" s="170">
        <f t="shared" si="15"/>
        <v>20230.250199999988</v>
      </c>
      <c r="Y27" s="170">
        <f t="shared" si="15"/>
        <v>27148.855499999994</v>
      </c>
      <c r="Z27" s="170">
        <f t="shared" si="15"/>
        <v>35045.808270000023</v>
      </c>
      <c r="AA27" s="170">
        <f t="shared" si="15"/>
        <v>42797.812100000039</v>
      </c>
      <c r="AB27" s="170">
        <f t="shared" si="15"/>
        <v>47247.153920000084</v>
      </c>
      <c r="AC27" s="170">
        <f t="shared" si="15"/>
        <v>49431.693140000047</v>
      </c>
      <c r="AD27" s="171">
        <f t="shared" si="15"/>
        <v>45890.568910000089</v>
      </c>
      <c r="AE27" s="172">
        <f t="shared" si="15"/>
        <v>7236.5641400000022</v>
      </c>
      <c r="AF27" s="172">
        <f t="shared" si="15"/>
        <v>12993.686059999971</v>
      </c>
      <c r="AG27" s="172">
        <f t="shared" si="15"/>
        <v>22567.561900000146</v>
      </c>
      <c r="AH27" s="172">
        <f t="shared" si="15"/>
        <v>3092.7568100000003</v>
      </c>
      <c r="AI27" s="172">
        <f t="shared" si="15"/>
        <v>20230.250199999988</v>
      </c>
      <c r="AJ27" s="172">
        <f t="shared" si="15"/>
        <v>25660.318710000109</v>
      </c>
      <c r="AK27" s="172">
        <f t="shared" si="15"/>
        <v>45890.568910000096</v>
      </c>
      <c r="AL27" s="173">
        <f t="shared" si="8"/>
        <v>-5.8207660913467407E-11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174">
        <v>-184.79026999999999</v>
      </c>
      <c r="H28" s="175">
        <v>-167.98196999999999</v>
      </c>
      <c r="I28" s="175">
        <v>-184.94039999999998</v>
      </c>
      <c r="J28" s="175">
        <v>-181.64596000000003</v>
      </c>
      <c r="K28" s="175">
        <v>-186.44188</v>
      </c>
      <c r="L28" s="175">
        <v>-179.40726999999998</v>
      </c>
      <c r="M28" s="175">
        <v>-191.90810000000002</v>
      </c>
      <c r="N28" s="175">
        <v>-200.76699000000002</v>
      </c>
      <c r="O28" s="175">
        <v>-214.73670999999999</v>
      </c>
      <c r="P28" s="175">
        <v>-263.46672999999998</v>
      </c>
      <c r="Q28" s="175">
        <v>-225.03002000000001</v>
      </c>
      <c r="R28" s="175">
        <v>-243.34801000000002</v>
      </c>
      <c r="S28" s="176">
        <f>G28</f>
        <v>-184.79026999999999</v>
      </c>
      <c r="T28" s="177">
        <f>SUM($G28:H28)</f>
        <v>-352.77224000000001</v>
      </c>
      <c r="U28" s="177">
        <f>SUM($G28:I28)</f>
        <v>-537.71263999999996</v>
      </c>
      <c r="V28" s="177">
        <f>SUM($G28:J28)</f>
        <v>-719.35860000000002</v>
      </c>
      <c r="W28" s="177">
        <f>SUM($G28:K28)</f>
        <v>-905.80047999999999</v>
      </c>
      <c r="X28" s="177">
        <f>SUM($G28:L28)</f>
        <v>-1085.20775</v>
      </c>
      <c r="Y28" s="177">
        <f>SUM($G28:M28)</f>
        <v>-1277.1158500000001</v>
      </c>
      <c r="Z28" s="177">
        <f>SUM($G28:N28)</f>
        <v>-1477.8828400000002</v>
      </c>
      <c r="AA28" s="177">
        <f>SUM($G28:O28)</f>
        <v>-1692.6195500000001</v>
      </c>
      <c r="AB28" s="177">
        <f>SUM($G28:P28)</f>
        <v>-1956.08628</v>
      </c>
      <c r="AC28" s="177">
        <f>SUM($G28:Q28)</f>
        <v>-2181.1163000000001</v>
      </c>
      <c r="AD28" s="178">
        <f>SUM($G28:R28)</f>
        <v>-2424.4643100000003</v>
      </c>
      <c r="AE28" s="179">
        <f>U28</f>
        <v>-537.71263999999996</v>
      </c>
      <c r="AF28" s="179">
        <f>X28-AE28</f>
        <v>-547.49511000000007</v>
      </c>
      <c r="AG28" s="179">
        <f>AA28-AF28-AE28</f>
        <v>-607.41180000000008</v>
      </c>
      <c r="AH28" s="179">
        <f>AD28-AG28-AF28-AE28</f>
        <v>-731.84476000000018</v>
      </c>
      <c r="AI28" s="179">
        <f>$AE28+$AF28</f>
        <v>-1085.20775</v>
      </c>
      <c r="AJ28" s="179">
        <f>$AG28+$AH28</f>
        <v>-1339.2565600000003</v>
      </c>
      <c r="AK28" s="179">
        <f>$AI28+$AJ28</f>
        <v>-2424.4643100000003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182">
        <f t="shared" ref="G29:AK29" si="16">SUM(G27:G28)</f>
        <v>2008.7570300000016</v>
      </c>
      <c r="H29" s="183">
        <f t="shared" si="16"/>
        <v>320.69237000000885</v>
      </c>
      <c r="I29" s="183">
        <f t="shared" si="16"/>
        <v>4369.4020999999902</v>
      </c>
      <c r="J29" s="183">
        <f t="shared" si="16"/>
        <v>117.9113099999939</v>
      </c>
      <c r="K29" s="183">
        <f t="shared" si="16"/>
        <v>5180.3479099999977</v>
      </c>
      <c r="L29" s="183">
        <f t="shared" si="16"/>
        <v>7147.9317299999866</v>
      </c>
      <c r="M29" s="183">
        <f t="shared" si="16"/>
        <v>6726.6971999999942</v>
      </c>
      <c r="N29" s="183">
        <f t="shared" si="16"/>
        <v>7696.1857800000162</v>
      </c>
      <c r="O29" s="183">
        <f t="shared" si="16"/>
        <v>7537.2671200000004</v>
      </c>
      <c r="P29" s="183">
        <f t="shared" si="16"/>
        <v>4185.8750900000196</v>
      </c>
      <c r="Q29" s="183">
        <f t="shared" si="16"/>
        <v>1959.5092000000234</v>
      </c>
      <c r="R29" s="183">
        <f t="shared" si="16"/>
        <v>-3784.4722399999955</v>
      </c>
      <c r="S29" s="184">
        <f t="shared" si="16"/>
        <v>2008.7570300000016</v>
      </c>
      <c r="T29" s="185">
        <f t="shared" si="16"/>
        <v>2329.4493999999959</v>
      </c>
      <c r="U29" s="185">
        <f t="shared" si="16"/>
        <v>6698.8515000000025</v>
      </c>
      <c r="V29" s="185">
        <f t="shared" si="16"/>
        <v>6816.7628100000184</v>
      </c>
      <c r="W29" s="185">
        <f t="shared" si="16"/>
        <v>11997.110719999993</v>
      </c>
      <c r="X29" s="185">
        <f t="shared" si="16"/>
        <v>19145.042449999986</v>
      </c>
      <c r="Y29" s="185">
        <f t="shared" si="16"/>
        <v>25871.739649999996</v>
      </c>
      <c r="Z29" s="185">
        <f t="shared" si="16"/>
        <v>33567.925430000025</v>
      </c>
      <c r="AA29" s="185">
        <f t="shared" si="16"/>
        <v>41105.192550000036</v>
      </c>
      <c r="AB29" s="185">
        <f t="shared" si="16"/>
        <v>45291.067640000081</v>
      </c>
      <c r="AC29" s="185">
        <f t="shared" si="16"/>
        <v>47250.576840000045</v>
      </c>
      <c r="AD29" s="186">
        <f t="shared" si="16"/>
        <v>43466.104600000086</v>
      </c>
      <c r="AE29" s="187">
        <f t="shared" si="16"/>
        <v>6698.8515000000025</v>
      </c>
      <c r="AF29" s="187">
        <f t="shared" si="16"/>
        <v>12446.190949999971</v>
      </c>
      <c r="AG29" s="187">
        <f t="shared" si="16"/>
        <v>21960.150100000144</v>
      </c>
      <c r="AH29" s="187">
        <f t="shared" si="16"/>
        <v>2360.9120499999999</v>
      </c>
      <c r="AI29" s="187">
        <f t="shared" si="16"/>
        <v>19145.042449999986</v>
      </c>
      <c r="AJ29" s="187">
        <f t="shared" si="16"/>
        <v>24321.062150000107</v>
      </c>
      <c r="AK29" s="187">
        <f t="shared" si="16"/>
        <v>43466.104600000093</v>
      </c>
      <c r="AL29" s="173">
        <f t="shared" si="8"/>
        <v>-5.8207660913467407E-11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188">
        <v>-178.33363999999997</v>
      </c>
      <c r="H30" s="189">
        <v>71.226650000000006</v>
      </c>
      <c r="I30" s="189">
        <v>-654.53456999999992</v>
      </c>
      <c r="J30" s="189">
        <v>74.033570000000012</v>
      </c>
      <c r="K30" s="189">
        <v>-884.8216900000001</v>
      </c>
      <c r="L30" s="189">
        <v>-1218.88643</v>
      </c>
      <c r="M30" s="189">
        <v>-1126.9369899999999</v>
      </c>
      <c r="N30" s="189">
        <v>-1320.46119</v>
      </c>
      <c r="O30" s="189">
        <v>-1290.8582299999998</v>
      </c>
      <c r="P30" s="189">
        <v>-616.05266999999992</v>
      </c>
      <c r="Q30" s="189">
        <v>-175.13556999999997</v>
      </c>
      <c r="R30" s="189">
        <v>581.74148000000014</v>
      </c>
      <c r="S30" s="176">
        <f>G30</f>
        <v>-178.33363999999997</v>
      </c>
      <c r="T30" s="177">
        <f>SUM($G30:H30)</f>
        <v>-107.10698999999997</v>
      </c>
      <c r="U30" s="177">
        <f>SUM($G30:I30)</f>
        <v>-761.64155999999991</v>
      </c>
      <c r="V30" s="177">
        <f>SUM($G30:J30)</f>
        <v>-687.60798999999986</v>
      </c>
      <c r="W30" s="177">
        <f>SUM($G30:K30)</f>
        <v>-1572.42968</v>
      </c>
      <c r="X30" s="177">
        <f>SUM($G30:L30)</f>
        <v>-2791.3161099999998</v>
      </c>
      <c r="Y30" s="177">
        <f>SUM($G30:M30)</f>
        <v>-3918.2530999999999</v>
      </c>
      <c r="Z30" s="177">
        <f>SUM($G30:N30)</f>
        <v>-5238.7142899999999</v>
      </c>
      <c r="AA30" s="177">
        <f>SUM($G30:O30)</f>
        <v>-6529.5725199999997</v>
      </c>
      <c r="AB30" s="177">
        <f>SUM($G30:P30)</f>
        <v>-7145.6251899999997</v>
      </c>
      <c r="AC30" s="177">
        <f>SUM($G30:Q30)</f>
        <v>-7320.7607600000001</v>
      </c>
      <c r="AD30" s="178">
        <f>SUM($G30:R30)</f>
        <v>-6739.0192800000004</v>
      </c>
      <c r="AE30" s="179">
        <f>U30</f>
        <v>-761.64155999999991</v>
      </c>
      <c r="AF30" s="179">
        <f>X30-AE30</f>
        <v>-2029.6745499999997</v>
      </c>
      <c r="AG30" s="179">
        <f>AA30-AF30-AE30</f>
        <v>-3738.25641</v>
      </c>
      <c r="AH30" s="179">
        <f>AD30-AG30-AF30-AE30</f>
        <v>-209.44676000000084</v>
      </c>
      <c r="AI30" s="179">
        <f>$AE30+$AF30</f>
        <v>-2791.3161099999998</v>
      </c>
      <c r="AJ30" s="179">
        <f>$AG30+$AH30</f>
        <v>-3947.7031700000007</v>
      </c>
      <c r="AK30" s="179">
        <f>$AI30+$AJ30</f>
        <v>-6739.0192800000004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167">
        <f>SUM(G29:G30)</f>
        <v>1830.4233900000015</v>
      </c>
      <c r="H31" s="168">
        <f t="shared" ref="H31:AK33" si="17">SUM(H29:H30)</f>
        <v>391.91902000000886</v>
      </c>
      <c r="I31" s="168">
        <f t="shared" si="17"/>
        <v>3714.8675299999904</v>
      </c>
      <c r="J31" s="168">
        <f t="shared" si="17"/>
        <v>191.94487999999393</v>
      </c>
      <c r="K31" s="168">
        <f t="shared" si="17"/>
        <v>4295.5262199999979</v>
      </c>
      <c r="L31" s="168">
        <f t="shared" si="17"/>
        <v>5929.045299999987</v>
      </c>
      <c r="M31" s="168">
        <f t="shared" si="17"/>
        <v>5599.760209999994</v>
      </c>
      <c r="N31" s="168">
        <f t="shared" si="17"/>
        <v>6375.7245900000162</v>
      </c>
      <c r="O31" s="168">
        <f t="shared" si="17"/>
        <v>6246.4088900000006</v>
      </c>
      <c r="P31" s="168">
        <f t="shared" si="17"/>
        <v>3569.8224200000195</v>
      </c>
      <c r="Q31" s="168">
        <f t="shared" si="17"/>
        <v>1784.3736300000235</v>
      </c>
      <c r="R31" s="168">
        <f t="shared" si="17"/>
        <v>-3202.7307599999954</v>
      </c>
      <c r="S31" s="169">
        <f t="shared" si="17"/>
        <v>1830.4233900000015</v>
      </c>
      <c r="T31" s="170">
        <f t="shared" si="17"/>
        <v>2222.3424099999961</v>
      </c>
      <c r="U31" s="170">
        <f t="shared" si="17"/>
        <v>5937.2099400000025</v>
      </c>
      <c r="V31" s="170">
        <f t="shared" si="17"/>
        <v>6129.1548200000188</v>
      </c>
      <c r="W31" s="170">
        <f t="shared" si="17"/>
        <v>10424.681039999994</v>
      </c>
      <c r="X31" s="170">
        <f t="shared" si="17"/>
        <v>16353.726339999987</v>
      </c>
      <c r="Y31" s="170">
        <f t="shared" si="17"/>
        <v>21953.486549999994</v>
      </c>
      <c r="Z31" s="170">
        <f t="shared" si="17"/>
        <v>28329.211140000025</v>
      </c>
      <c r="AA31" s="170">
        <f t="shared" si="17"/>
        <v>34575.620030000035</v>
      </c>
      <c r="AB31" s="170">
        <f t="shared" si="17"/>
        <v>38145.442450000082</v>
      </c>
      <c r="AC31" s="170">
        <f t="shared" si="17"/>
        <v>39929.816080000048</v>
      </c>
      <c r="AD31" s="171">
        <f t="shared" si="17"/>
        <v>36727.085320000086</v>
      </c>
      <c r="AE31" s="172">
        <f t="shared" si="17"/>
        <v>5937.2099400000025</v>
      </c>
      <c r="AF31" s="172">
        <f t="shared" si="17"/>
        <v>10416.516399999971</v>
      </c>
      <c r="AG31" s="172">
        <f t="shared" si="17"/>
        <v>18221.893690000143</v>
      </c>
      <c r="AH31" s="172">
        <f t="shared" si="17"/>
        <v>2151.4652899999992</v>
      </c>
      <c r="AI31" s="172">
        <f t="shared" si="17"/>
        <v>16353.726339999987</v>
      </c>
      <c r="AJ31" s="172">
        <f t="shared" si="17"/>
        <v>20373.358980000106</v>
      </c>
      <c r="AK31" s="172">
        <f t="shared" si="17"/>
        <v>36727.085320000093</v>
      </c>
      <c r="AL31" s="173">
        <f t="shared" si="8"/>
        <v>-5.8207660913467407E-11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174"/>
      <c r="H32" s="175"/>
      <c r="I32" s="175"/>
      <c r="J32" s="175"/>
      <c r="K32" s="175"/>
      <c r="L32" s="175"/>
      <c r="M32" s="175"/>
      <c r="N32" s="175"/>
      <c r="O32" s="175"/>
      <c r="P32" s="175"/>
      <c r="Q32" s="175"/>
      <c r="R32" s="175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179">
        <f>U32</f>
        <v>0</v>
      </c>
      <c r="AF32" s="179">
        <f>X32-AE32</f>
        <v>0</v>
      </c>
      <c r="AG32" s="179">
        <f>AA32-AF32-AE32</f>
        <v>0</v>
      </c>
      <c r="AH32" s="179">
        <f>AD32-AG32-AF32-AE32</f>
        <v>0</v>
      </c>
      <c r="AI32" s="179">
        <f>$AE32+$AF32</f>
        <v>0</v>
      </c>
      <c r="AJ32" s="179">
        <f>$AG32+$AH32</f>
        <v>0</v>
      </c>
      <c r="AK32" s="179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167">
        <f>SUM(G31:G32)</f>
        <v>1830.4233900000015</v>
      </c>
      <c r="H33" s="168">
        <f t="shared" ref="H33:R33" si="18">SUM(H31:H32)</f>
        <v>391.91902000000886</v>
      </c>
      <c r="I33" s="168">
        <f t="shared" si="18"/>
        <v>3714.8675299999904</v>
      </c>
      <c r="J33" s="168">
        <f t="shared" si="18"/>
        <v>191.94487999999393</v>
      </c>
      <c r="K33" s="168">
        <f t="shared" si="18"/>
        <v>4295.5262199999979</v>
      </c>
      <c r="L33" s="168">
        <f t="shared" si="18"/>
        <v>5929.045299999987</v>
      </c>
      <c r="M33" s="168">
        <f t="shared" si="18"/>
        <v>5599.760209999994</v>
      </c>
      <c r="N33" s="168">
        <f t="shared" si="18"/>
        <v>6375.7245900000162</v>
      </c>
      <c r="O33" s="168">
        <f t="shared" si="18"/>
        <v>6246.4088900000006</v>
      </c>
      <c r="P33" s="168">
        <f t="shared" si="18"/>
        <v>3569.8224200000195</v>
      </c>
      <c r="Q33" s="168">
        <f t="shared" si="18"/>
        <v>1784.3736300000235</v>
      </c>
      <c r="R33" s="168">
        <f t="shared" si="18"/>
        <v>-3202.7307599999954</v>
      </c>
      <c r="S33" s="169">
        <f t="shared" si="17"/>
        <v>1830.4233900000015</v>
      </c>
      <c r="T33" s="170">
        <f t="shared" si="17"/>
        <v>2222.3424099999961</v>
      </c>
      <c r="U33" s="170">
        <f t="shared" si="17"/>
        <v>5937.2099400000025</v>
      </c>
      <c r="V33" s="170">
        <f t="shared" si="17"/>
        <v>6129.1548200000188</v>
      </c>
      <c r="W33" s="170">
        <f t="shared" si="17"/>
        <v>10424.681039999994</v>
      </c>
      <c r="X33" s="170">
        <f t="shared" si="17"/>
        <v>16353.726339999987</v>
      </c>
      <c r="Y33" s="170">
        <f t="shared" si="17"/>
        <v>21953.486549999994</v>
      </c>
      <c r="Z33" s="170">
        <f t="shared" si="17"/>
        <v>28329.211140000025</v>
      </c>
      <c r="AA33" s="170">
        <f t="shared" si="17"/>
        <v>34575.620030000035</v>
      </c>
      <c r="AB33" s="170">
        <f t="shared" si="17"/>
        <v>38145.442450000082</v>
      </c>
      <c r="AC33" s="170">
        <f t="shared" si="17"/>
        <v>39929.816080000048</v>
      </c>
      <c r="AD33" s="171">
        <f t="shared" si="17"/>
        <v>36727.085320000086</v>
      </c>
      <c r="AE33" s="172">
        <f t="shared" si="17"/>
        <v>5937.2099400000025</v>
      </c>
      <c r="AF33" s="172">
        <f t="shared" si="17"/>
        <v>10416.516399999971</v>
      </c>
      <c r="AG33" s="172">
        <f t="shared" si="17"/>
        <v>18221.893690000143</v>
      </c>
      <c r="AH33" s="172">
        <f t="shared" si="17"/>
        <v>2151.4652899999992</v>
      </c>
      <c r="AI33" s="172">
        <f t="shared" si="17"/>
        <v>16353.726339999987</v>
      </c>
      <c r="AJ33" s="172">
        <f t="shared" si="17"/>
        <v>20373.358980000106</v>
      </c>
      <c r="AK33" s="172">
        <f t="shared" si="17"/>
        <v>36727.085320000093</v>
      </c>
      <c r="AL33" s="173">
        <f t="shared" si="8"/>
        <v>-5.8207660913467407E-11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167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172">
        <f>U34</f>
        <v>0</v>
      </c>
      <c r="AF34" s="172">
        <f>X34-AE34</f>
        <v>0</v>
      </c>
      <c r="AG34" s="172">
        <f>AA34-AF34-AE34</f>
        <v>0</v>
      </c>
      <c r="AH34" s="172">
        <f>AD34-AG34-AF34-AE34</f>
        <v>0</v>
      </c>
      <c r="AI34" s="172">
        <f>$AE34+$AF34</f>
        <v>0</v>
      </c>
      <c r="AJ34" s="172">
        <f>$AG34+$AH34</f>
        <v>0</v>
      </c>
      <c r="AK34" s="172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190">
        <f t="shared" ref="G35:AK35" si="19">SUM(G33:G34)</f>
        <v>1830.4233900000015</v>
      </c>
      <c r="H35" s="191">
        <f t="shared" si="19"/>
        <v>391.91902000000886</v>
      </c>
      <c r="I35" s="191">
        <f t="shared" si="19"/>
        <v>3714.8675299999904</v>
      </c>
      <c r="J35" s="191">
        <f t="shared" si="19"/>
        <v>191.94487999999393</v>
      </c>
      <c r="K35" s="191">
        <f t="shared" si="19"/>
        <v>4295.5262199999979</v>
      </c>
      <c r="L35" s="191">
        <f t="shared" si="19"/>
        <v>5929.045299999987</v>
      </c>
      <c r="M35" s="191">
        <f t="shared" si="19"/>
        <v>5599.760209999994</v>
      </c>
      <c r="N35" s="191">
        <f t="shared" si="19"/>
        <v>6375.7245900000162</v>
      </c>
      <c r="O35" s="191">
        <f t="shared" si="19"/>
        <v>6246.4088900000006</v>
      </c>
      <c r="P35" s="191">
        <f t="shared" si="19"/>
        <v>3569.8224200000195</v>
      </c>
      <c r="Q35" s="191">
        <f t="shared" si="19"/>
        <v>1784.3736300000235</v>
      </c>
      <c r="R35" s="191">
        <f t="shared" si="19"/>
        <v>-3202.7307599999954</v>
      </c>
      <c r="S35" s="192">
        <f t="shared" si="19"/>
        <v>1830.4233900000015</v>
      </c>
      <c r="T35" s="193">
        <f t="shared" si="19"/>
        <v>2222.3424099999961</v>
      </c>
      <c r="U35" s="193">
        <f t="shared" si="19"/>
        <v>5937.2099400000025</v>
      </c>
      <c r="V35" s="193">
        <f t="shared" si="19"/>
        <v>6129.1548200000188</v>
      </c>
      <c r="W35" s="193">
        <f t="shared" si="19"/>
        <v>10424.681039999994</v>
      </c>
      <c r="X35" s="193">
        <f t="shared" si="19"/>
        <v>16353.726339999987</v>
      </c>
      <c r="Y35" s="193">
        <f t="shared" si="19"/>
        <v>21953.486549999994</v>
      </c>
      <c r="Z35" s="193">
        <f t="shared" si="19"/>
        <v>28329.211140000025</v>
      </c>
      <c r="AA35" s="193">
        <f t="shared" si="19"/>
        <v>34575.620030000035</v>
      </c>
      <c r="AB35" s="193">
        <f t="shared" si="19"/>
        <v>38145.442450000082</v>
      </c>
      <c r="AC35" s="193">
        <f t="shared" si="19"/>
        <v>39929.816080000048</v>
      </c>
      <c r="AD35" s="194">
        <f t="shared" si="19"/>
        <v>36727.085320000086</v>
      </c>
      <c r="AE35" s="195">
        <f t="shared" si="19"/>
        <v>5937.2099400000025</v>
      </c>
      <c r="AF35" s="195">
        <f t="shared" si="19"/>
        <v>10416.516399999971</v>
      </c>
      <c r="AG35" s="195">
        <f t="shared" si="19"/>
        <v>18221.893690000143</v>
      </c>
      <c r="AH35" s="195">
        <f t="shared" si="19"/>
        <v>2151.4652899999992</v>
      </c>
      <c r="AI35" s="195">
        <f t="shared" si="19"/>
        <v>16353.726339999987</v>
      </c>
      <c r="AJ35" s="195">
        <f t="shared" si="19"/>
        <v>20373.358980000106</v>
      </c>
      <c r="AK35" s="195">
        <f t="shared" si="19"/>
        <v>36727.085320000093</v>
      </c>
      <c r="AL35" s="173">
        <f t="shared" si="8"/>
        <v>-5.8207660913467407E-11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78">
        <v>422.75700000000001</v>
      </c>
      <c r="H36" s="137">
        <v>408.19499999999999</v>
      </c>
      <c r="I36" s="137">
        <v>490.55500000000001</v>
      </c>
      <c r="J36" s="137">
        <v>361</v>
      </c>
      <c r="K36" s="137">
        <v>523.46920999999998</v>
      </c>
      <c r="L36" s="137">
        <v>525</v>
      </c>
      <c r="M36" s="137">
        <v>488.089</v>
      </c>
      <c r="N36" s="137">
        <v>551.06508999999994</v>
      </c>
      <c r="O36" s="137">
        <v>516.35</v>
      </c>
      <c r="P36" s="137">
        <v>468.13159999999999</v>
      </c>
      <c r="Q36" s="137">
        <v>440.83</v>
      </c>
      <c r="R36" s="137">
        <v>389</v>
      </c>
      <c r="S36" s="196">
        <f>G36</f>
        <v>422.75700000000001</v>
      </c>
      <c r="T36" s="197">
        <f>SUM($G36:H36)</f>
        <v>830.952</v>
      </c>
      <c r="U36" s="197">
        <f>SUM($G36:I36)</f>
        <v>1321.5070000000001</v>
      </c>
      <c r="V36" s="197">
        <f>SUM($G36:J36)</f>
        <v>1682.5070000000001</v>
      </c>
      <c r="W36" s="197">
        <f>SUM($G36:K36)</f>
        <v>2205.9762099999998</v>
      </c>
      <c r="X36" s="197">
        <f>SUM($G36:L36)</f>
        <v>2730.9762099999998</v>
      </c>
      <c r="Y36" s="197">
        <f>SUM($G36:M36)</f>
        <v>3219.0652099999998</v>
      </c>
      <c r="Z36" s="197">
        <f>SUM($G36:N36)</f>
        <v>3770.1302999999998</v>
      </c>
      <c r="AA36" s="197">
        <f>SUM($G36:O36)</f>
        <v>4286.4803000000002</v>
      </c>
      <c r="AB36" s="197">
        <f>SUM($G36:P36)</f>
        <v>4754.6118999999999</v>
      </c>
      <c r="AC36" s="197">
        <f>SUM($G36:Q36)</f>
        <v>5195.4418999999998</v>
      </c>
      <c r="AD36" s="198">
        <f>SUM($G36:R36)</f>
        <v>5584.4418999999998</v>
      </c>
      <c r="AE36" s="199">
        <f>U36</f>
        <v>1321.5070000000001</v>
      </c>
      <c r="AF36" s="199">
        <f>X36-AE36</f>
        <v>1409.4692099999997</v>
      </c>
      <c r="AG36" s="199">
        <f>AA36-AF36-AE36</f>
        <v>1555.5040900000004</v>
      </c>
      <c r="AH36" s="199">
        <f>AD36-AG36-AF36-AE36</f>
        <v>1297.9615999999996</v>
      </c>
      <c r="AI36" s="199">
        <f>$AE36+$AF36</f>
        <v>2730.9762099999998</v>
      </c>
      <c r="AJ36" s="199">
        <f>$AG36+$AH36</f>
        <v>2853.46569</v>
      </c>
      <c r="AK36" s="199">
        <f>$AI36+$AJ36</f>
        <v>5584.4418999999998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86">
        <v>450</v>
      </c>
      <c r="H37" s="115">
        <v>411</v>
      </c>
      <c r="I37" s="115">
        <v>425</v>
      </c>
      <c r="J37" s="115">
        <v>372</v>
      </c>
      <c r="K37" s="115">
        <v>496</v>
      </c>
      <c r="L37" s="115">
        <v>509</v>
      </c>
      <c r="M37" s="115">
        <v>498</v>
      </c>
      <c r="N37" s="115">
        <v>546</v>
      </c>
      <c r="O37" s="115">
        <v>546.29999999999995</v>
      </c>
      <c r="P37" s="115">
        <v>495.84767288000103</v>
      </c>
      <c r="Q37" s="115">
        <v>464.39537736000096</v>
      </c>
      <c r="R37" s="115">
        <v>406</v>
      </c>
      <c r="S37" s="200">
        <f>G37</f>
        <v>450</v>
      </c>
      <c r="T37" s="201">
        <f>SUM($G37:H37)</f>
        <v>861</v>
      </c>
      <c r="U37" s="201">
        <f>SUM($G37:I37)</f>
        <v>1286</v>
      </c>
      <c r="V37" s="201">
        <f>SUM($G37:J37)</f>
        <v>1658</v>
      </c>
      <c r="W37" s="201">
        <f>SUM($G37:K37)</f>
        <v>2154</v>
      </c>
      <c r="X37" s="201">
        <f>SUM($G37:L37)</f>
        <v>2663</v>
      </c>
      <c r="Y37" s="201">
        <f>SUM($G37:M37)</f>
        <v>3161</v>
      </c>
      <c r="Z37" s="201">
        <f>SUM($G37:N37)</f>
        <v>3707</v>
      </c>
      <c r="AA37" s="201">
        <f>SUM($G37:O37)</f>
        <v>4253.3</v>
      </c>
      <c r="AB37" s="201">
        <f>SUM($G37:P37)</f>
        <v>4749.1476728800008</v>
      </c>
      <c r="AC37" s="201">
        <f>SUM($G37:Q37)</f>
        <v>5213.5430502400013</v>
      </c>
      <c r="AD37" s="202">
        <f>SUM($G37:R37)</f>
        <v>5619.5430502400013</v>
      </c>
      <c r="AE37" s="203">
        <f>U37</f>
        <v>1286</v>
      </c>
      <c r="AF37" s="203">
        <f>X37-AE37</f>
        <v>1377</v>
      </c>
      <c r="AG37" s="203">
        <f>AA37-AF37-AE37</f>
        <v>1590.3000000000002</v>
      </c>
      <c r="AH37" s="203">
        <f>AD37-AG37-AF37-AE37</f>
        <v>1366.2430502400011</v>
      </c>
      <c r="AI37" s="203">
        <f>$AE37+$AF37</f>
        <v>2663</v>
      </c>
      <c r="AJ37" s="203">
        <f>$AG37+$AH37</f>
        <v>2956.5430502400013</v>
      </c>
      <c r="AK37" s="203">
        <f>$AI37+$AJ37</f>
        <v>5619.5430502400013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04">
        <f t="shared" ref="G38:R38" si="20">IF(G36=0,0,(G11*1000)/G36)</f>
        <v>168075.26425346005</v>
      </c>
      <c r="H38" s="205">
        <f t="shared" si="20"/>
        <v>174814.0877276792</v>
      </c>
      <c r="I38" s="205">
        <f t="shared" si="20"/>
        <v>167037.87051400961</v>
      </c>
      <c r="J38" s="205">
        <f t="shared" si="20"/>
        <v>180143.02185595565</v>
      </c>
      <c r="K38" s="205">
        <f t="shared" si="20"/>
        <v>178017.18494579653</v>
      </c>
      <c r="L38" s="205">
        <f t="shared" si="20"/>
        <v>176438.04127619049</v>
      </c>
      <c r="M38" s="205">
        <f t="shared" si="20"/>
        <v>184799.46329460407</v>
      </c>
      <c r="N38" s="205">
        <f t="shared" si="20"/>
        <v>170515.51864771551</v>
      </c>
      <c r="O38" s="205">
        <f t="shared" si="20"/>
        <v>178487.08292824632</v>
      </c>
      <c r="P38" s="205">
        <f t="shared" si="20"/>
        <v>174860.54861496214</v>
      </c>
      <c r="Q38" s="205">
        <f t="shared" si="20"/>
        <v>179272.52407957718</v>
      </c>
      <c r="R38" s="205">
        <f t="shared" si="20"/>
        <v>167374.03766066837</v>
      </c>
      <c r="S38" s="200">
        <f>IFERROR(SUMPRODUCT($G36:G36,$G38:G38)/SUM($G36:G36),0)</f>
        <v>168075.26425346005</v>
      </c>
      <c r="T38" s="200">
        <f>IFERROR(SUMPRODUCT($G36:H36,$G38:H38)/SUM($G36:H36),0)</f>
        <v>171385.6288088843</v>
      </c>
      <c r="U38" s="200">
        <f>IFERROR(SUMPRODUCT($G36:I36,$G38:I38)/SUM($G36:I36),0)</f>
        <v>169771.7027605605</v>
      </c>
      <c r="V38" s="200">
        <f>IFERROR(SUMPRODUCT($G36:J36,$G38:J38)/SUM($G36:J36),0)</f>
        <v>171996.98098730049</v>
      </c>
      <c r="W38" s="200">
        <f>IFERROR(SUMPRODUCT($G36:K36,$G38:K38)/SUM($G36:K36),0)</f>
        <v>173425.55097636345</v>
      </c>
      <c r="X38" s="200">
        <f>IFERROR(SUMPRODUCT($G36:L36,$G38:L38)/SUM($G36:L36),0)</f>
        <v>174004.66894949629</v>
      </c>
      <c r="Y38" s="200">
        <f>IFERROR(SUMPRODUCT($G36:M36,$G38:M38)/SUM($G36:M36),0)</f>
        <v>175641.4237318293</v>
      </c>
      <c r="Z38" s="200">
        <f>IFERROR(SUMPRODUCT($G36:N36,$G38:N38)/SUM($G36:N36),0)</f>
        <v>174892.19038397694</v>
      </c>
      <c r="AA38" s="200">
        <f>IFERROR(SUMPRODUCT($G36:O36,$G38:O38)/SUM($G36:O36),0)</f>
        <v>175325.23162884943</v>
      </c>
      <c r="AB38" s="200">
        <f>IFERROR(SUMPRODUCT($G36:P36,$G38:P38)/SUM($G36:P36),0)</f>
        <v>175279.47967109576</v>
      </c>
      <c r="AC38" s="200">
        <f>IFERROR(SUMPRODUCT($G36:Q36,$G38:Q38)/SUM($G36:Q36),0)</f>
        <v>175618.28699499075</v>
      </c>
      <c r="AD38" s="200">
        <f>IFERROR(SUMPRODUCT($G36:R36,$G38:R38)/SUM($G36:R36),0)</f>
        <v>175044.01063067734</v>
      </c>
      <c r="AE38" s="203">
        <f>IFERROR(SUMPRODUCT($G36:I36,$G38:I38)/SUM($G36:I36),0)</f>
        <v>169771.7027605605</v>
      </c>
      <c r="AF38" s="203">
        <f>IFERROR(SUMPRODUCT($J36:L36,$J38:L38)/SUM($J36:L36),0)</f>
        <v>177973.46401770637</v>
      </c>
      <c r="AG38" s="203">
        <f>IFERROR(SUMPRODUCT($M36:O36,$M38:O38)/SUM($M36:O36),0)</f>
        <v>177643.72457548472</v>
      </c>
      <c r="AH38" s="203">
        <f>IFERROR(SUMPRODUCT($P36:R36,$P38:R38)/SUM($P36:R36),0)</f>
        <v>174115.28649229684</v>
      </c>
      <c r="AI38" s="203">
        <f>IFERROR(SUMPRODUCT($G36:L36,$G38:L38)/SUM($G36:L36),0)</f>
        <v>174004.66894949629</v>
      </c>
      <c r="AJ38" s="203">
        <f>IFERROR(SUMPRODUCT($M36:R36,$M38:R38)/SUM($M36:R36),0)</f>
        <v>176038.73694377588</v>
      </c>
      <c r="AK38" s="203">
        <f>IFERROR(SUMPRODUCT($G36:R36,$G38:R38)/SUM($G36:R36),0)</f>
        <v>175044.01063067734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04">
        <f t="shared" ref="G39:R39" si="21">IF(G36=0,0,(G18*1000)/G36)</f>
        <v>59052.673119546227</v>
      </c>
      <c r="H39" s="205">
        <f t="shared" si="21"/>
        <v>56114.72151790202</v>
      </c>
      <c r="I39" s="205">
        <f t="shared" si="21"/>
        <v>54321.666296337797</v>
      </c>
      <c r="J39" s="205">
        <f t="shared" si="21"/>
        <v>62599.484044321296</v>
      </c>
      <c r="K39" s="205">
        <f t="shared" si="21"/>
        <v>56857.770087375357</v>
      </c>
      <c r="L39" s="205">
        <f t="shared" si="21"/>
        <v>58914.609009523767</v>
      </c>
      <c r="M39" s="205">
        <f t="shared" si="21"/>
        <v>64402.030039603407</v>
      </c>
      <c r="N39" s="205">
        <f t="shared" si="21"/>
        <v>58961.227284421191</v>
      </c>
      <c r="O39" s="205">
        <f t="shared" si="21"/>
        <v>63668.663193570246</v>
      </c>
      <c r="P39" s="205">
        <f t="shared" si="21"/>
        <v>57452.101759419835</v>
      </c>
      <c r="Q39" s="205">
        <f t="shared" si="21"/>
        <v>56126.266588027182</v>
      </c>
      <c r="R39" s="205">
        <f t="shared" si="21"/>
        <v>47102.560102827767</v>
      </c>
      <c r="S39" s="200">
        <f>IFERROR(SUMPRODUCT($G36:G36,$G39:G39)/SUM($G36:G36),0)</f>
        <v>59052.673119546227</v>
      </c>
      <c r="T39" s="200">
        <f>IFERROR(SUMPRODUCT($G36:H36,$G39:H39)/SUM($G36:H36),0)</f>
        <v>57609.440352752048</v>
      </c>
      <c r="U39" s="200">
        <f>IFERROR(SUMPRODUCT($G36:I36,$G39:I39)/SUM($G36:I36),0)</f>
        <v>56388.989759418611</v>
      </c>
      <c r="V39" s="200">
        <f>IFERROR(SUMPRODUCT($G36:J36,$G39:J39)/SUM($G36:J36),0)</f>
        <v>57721.518204679094</v>
      </c>
      <c r="W39" s="200">
        <f>IFERROR(SUMPRODUCT($G36:K36,$G39:K39)/SUM($G36:K36),0)</f>
        <v>57516.554278706397</v>
      </c>
      <c r="X39" s="200">
        <f>IFERROR(SUMPRODUCT($G36:L36,$G39:L39)/SUM($G36:L36),0)</f>
        <v>57785.314852669486</v>
      </c>
      <c r="Y39" s="200">
        <f>IFERROR(SUMPRODUCT($G36:M36,$G39:M39)/SUM($G36:M36),0)</f>
        <v>58788.570670179128</v>
      </c>
      <c r="Z39" s="200">
        <f>IFERROR(SUMPRODUCT($G36:N36,$G39:N39)/SUM($G36:N36),0)</f>
        <v>58813.807207140831</v>
      </c>
      <c r="AA39" s="200">
        <f>IFERROR(SUMPRODUCT($G36:O36,$G39:O39)/SUM($G36:O36),0)</f>
        <v>59398.623819640561</v>
      </c>
      <c r="AB39" s="200">
        <f>IFERROR(SUMPRODUCT($G36:P36,$G39:P39)/SUM($G36:P36),0)</f>
        <v>59206.972323019698</v>
      </c>
      <c r="AC39" s="200">
        <f>IFERROR(SUMPRODUCT($G36:Q36,$G39:Q39)/SUM($G36:Q36),0)</f>
        <v>58945.57636569858</v>
      </c>
      <c r="AD39" s="200">
        <f>IFERROR(SUMPRODUCT($G36:R36,$G39:R39)/SUM($G36:R36),0)</f>
        <v>58120.617773819104</v>
      </c>
      <c r="AE39" s="203">
        <f>IFERROR(SUMPRODUCT($G36:I36,$G39:I39)/SUM($G36:I36),0)</f>
        <v>56388.989759418611</v>
      </c>
      <c r="AF39" s="203">
        <f>IFERROR(SUMPRODUCT($J36:L36,$J39:L39)/SUM($J36:L36),0)</f>
        <v>59094.498034476375</v>
      </c>
      <c r="AG39" s="203">
        <f>IFERROR(SUMPRODUCT($M36:O36,$M39:O39)/SUM($M36:O36),0)</f>
        <v>62231.087222663627</v>
      </c>
      <c r="AH39" s="203">
        <f>IFERROR(SUMPRODUCT($P36:R36,$P39:R39)/SUM($P36:R36),0)</f>
        <v>53900.040109044858</v>
      </c>
      <c r="AI39" s="203">
        <f>IFERROR(SUMPRODUCT($G36:L36,$G39:L39)/SUM($G36:L36),0)</f>
        <v>57785.314852669486</v>
      </c>
      <c r="AJ39" s="203">
        <f>IFERROR(SUMPRODUCT($M36:R36,$M39:R39)/SUM($M36:R36),0)</f>
        <v>58441.527292378283</v>
      </c>
      <c r="AK39" s="203">
        <f>IFERROR(SUMPRODUCT($G36:R36,$G39:R39)/SUM($G36:R36),0)</f>
        <v>58120.617773819104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06">
        <f t="shared" ref="G40:AK40" si="22">IFERROR(G$18*100/G$11,0)</f>
        <v>35.134660285581283</v>
      </c>
      <c r="H40" s="207">
        <f t="shared" si="22"/>
        <v>32.0996564105955</v>
      </c>
      <c r="I40" s="207">
        <f t="shared" si="22"/>
        <v>32.520569215339577</v>
      </c>
      <c r="J40" s="207">
        <f t="shared" si="22"/>
        <v>34.74988006717048</v>
      </c>
      <c r="K40" s="207">
        <f t="shared" si="22"/>
        <v>31.939483878866898</v>
      </c>
      <c r="L40" s="207">
        <f t="shared" si="22"/>
        <v>33.391103519053878</v>
      </c>
      <c r="M40" s="207">
        <f t="shared" si="22"/>
        <v>34.849684566959382</v>
      </c>
      <c r="N40" s="207">
        <f t="shared" si="22"/>
        <v>34.578217720015793</v>
      </c>
      <c r="O40" s="207">
        <f t="shared" si="22"/>
        <v>35.671300213453385</v>
      </c>
      <c r="P40" s="207">
        <f t="shared" si="22"/>
        <v>32.855954195778999</v>
      </c>
      <c r="Q40" s="207">
        <f t="shared" si="22"/>
        <v>31.307790681361364</v>
      </c>
      <c r="R40" s="207">
        <f t="shared" si="22"/>
        <v>28.142094652889238</v>
      </c>
      <c r="S40" s="208">
        <f t="shared" si="22"/>
        <v>35.134660285581283</v>
      </c>
      <c r="T40" s="209">
        <f t="shared" si="22"/>
        <v>33.613927114620282</v>
      </c>
      <c r="U40" s="209">
        <f t="shared" si="22"/>
        <v>33.214598689009719</v>
      </c>
      <c r="V40" s="209">
        <f t="shared" si="22"/>
        <v>33.559611263723866</v>
      </c>
      <c r="W40" s="209">
        <f t="shared" si="22"/>
        <v>33.164982872993988</v>
      </c>
      <c r="X40" s="209">
        <f t="shared" si="22"/>
        <v>33.209059964615825</v>
      </c>
      <c r="Y40" s="209">
        <f t="shared" si="22"/>
        <v>33.470789191471127</v>
      </c>
      <c r="Z40" s="209">
        <f t="shared" si="22"/>
        <v>33.628606902352089</v>
      </c>
      <c r="AA40" s="209">
        <f t="shared" si="22"/>
        <v>33.879107569287612</v>
      </c>
      <c r="AB40" s="209">
        <f t="shared" si="22"/>
        <v>33.778610270933576</v>
      </c>
      <c r="AC40" s="209">
        <f t="shared" si="22"/>
        <v>33.564600460645586</v>
      </c>
      <c r="AD40" s="210">
        <f t="shared" si="22"/>
        <v>33.203431276747246</v>
      </c>
      <c r="AE40" s="211">
        <f t="shared" si="22"/>
        <v>33.214598689009719</v>
      </c>
      <c r="AF40" s="211">
        <f t="shared" si="22"/>
        <v>33.204106219226666</v>
      </c>
      <c r="AG40" s="211">
        <f t="shared" si="22"/>
        <v>35.031401965578773</v>
      </c>
      <c r="AH40" s="211">
        <f t="shared" si="22"/>
        <v>30.956523803801353</v>
      </c>
      <c r="AI40" s="211">
        <f t="shared" si="22"/>
        <v>33.209059964615825</v>
      </c>
      <c r="AJ40" s="211">
        <f t="shared" si="22"/>
        <v>33.198106454855804</v>
      </c>
      <c r="AK40" s="211">
        <f t="shared" si="22"/>
        <v>33.203431276747246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106">
        <v>7210.7644100000007</v>
      </c>
      <c r="H41" s="107">
        <v>4927.1941800000086</v>
      </c>
      <c r="I41" s="107">
        <v>9398.3891199999907</v>
      </c>
      <c r="J41" s="107">
        <v>4921.6435999999931</v>
      </c>
      <c r="K41" s="107">
        <v>10128.501239999996</v>
      </c>
      <c r="L41" s="107">
        <v>11893.456109999986</v>
      </c>
      <c r="M41" s="107">
        <v>11540.785359999993</v>
      </c>
      <c r="N41" s="107">
        <v>12595.559710000014</v>
      </c>
      <c r="O41" s="107">
        <v>12303.142089999999</v>
      </c>
      <c r="P41" s="107">
        <v>9114.7813000000206</v>
      </c>
      <c r="Q41" s="107">
        <v>6951.8070000000225</v>
      </c>
      <c r="R41" s="107">
        <v>1502.4554700000031</v>
      </c>
      <c r="S41" s="200">
        <f>G41</f>
        <v>7210.7644100000007</v>
      </c>
      <c r="T41" s="201">
        <f>SUM($G41:H41)</f>
        <v>12137.958590000009</v>
      </c>
      <c r="U41" s="201">
        <f>SUM($G41:I41)</f>
        <v>21536.347710000002</v>
      </c>
      <c r="V41" s="201">
        <f>SUM($G41:J41)</f>
        <v>26457.991309999994</v>
      </c>
      <c r="W41" s="201">
        <f>SUM($G41:K41)</f>
        <v>36586.492549999988</v>
      </c>
      <c r="X41" s="201">
        <f>SUM($G41:L41)</f>
        <v>48479.948659999973</v>
      </c>
      <c r="Y41" s="201">
        <f>SUM($G41:M41)</f>
        <v>60020.734019999967</v>
      </c>
      <c r="Z41" s="201">
        <f>SUM($G41:N41)</f>
        <v>72616.293729999976</v>
      </c>
      <c r="AA41" s="201">
        <f>SUM($G41:O41)</f>
        <v>84919.43581999997</v>
      </c>
      <c r="AB41" s="201">
        <f>SUM($G41:P41)</f>
        <v>94034.217119999987</v>
      </c>
      <c r="AC41" s="201">
        <f>SUM($G41:Q41)</f>
        <v>100986.02412000002</v>
      </c>
      <c r="AD41" s="202">
        <f>SUM($G41:R41)</f>
        <v>102488.47959000002</v>
      </c>
      <c r="AE41" s="203">
        <f>U41</f>
        <v>21536.347710000002</v>
      </c>
      <c r="AF41" s="203">
        <f>X41-AE41</f>
        <v>26943.600949999971</v>
      </c>
      <c r="AG41" s="203">
        <f>AA41-AF41-AE41</f>
        <v>36439.487159999997</v>
      </c>
      <c r="AH41" s="203">
        <f>AD41-AG41-AF41-AE41</f>
        <v>17569.04377000004</v>
      </c>
      <c r="AI41" s="203">
        <f>$AE41+$AF41</f>
        <v>48479.948659999973</v>
      </c>
      <c r="AJ41" s="203">
        <f>$AG41+$AH41</f>
        <v>54008.530930000037</v>
      </c>
      <c r="AK41" s="203">
        <f>$AI41+$AJ41</f>
        <v>102488.47959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12">
        <f t="shared" ref="G42:AK42" si="23">IF(G11=0,0,G41*100/G11)</f>
        <v>10.14814575914831</v>
      </c>
      <c r="H42" s="213">
        <f t="shared" si="23"/>
        <v>6.9048709986520747</v>
      </c>
      <c r="I42" s="213">
        <f t="shared" si="23"/>
        <v>11.469665984181322</v>
      </c>
      <c r="J42" s="213">
        <f t="shared" si="23"/>
        <v>7.5680765385153537</v>
      </c>
      <c r="K42" s="213">
        <f t="shared" si="23"/>
        <v>10.869063213194085</v>
      </c>
      <c r="L42" s="213">
        <f t="shared" si="23"/>
        <v>12.839749268596517</v>
      </c>
      <c r="M42" s="213">
        <f t="shared" si="23"/>
        <v>12.794862945236135</v>
      </c>
      <c r="N42" s="213">
        <f t="shared" si="23"/>
        <v>13.404501306704312</v>
      </c>
      <c r="O42" s="213">
        <f t="shared" si="23"/>
        <v>13.349502056688609</v>
      </c>
      <c r="P42" s="213">
        <f t="shared" si="23"/>
        <v>11.134903510246099</v>
      </c>
      <c r="Q42" s="213">
        <f t="shared" si="23"/>
        <v>8.796559228120481</v>
      </c>
      <c r="R42" s="213">
        <f t="shared" si="23"/>
        <v>2.3076179838277433</v>
      </c>
      <c r="S42" s="214">
        <f t="shared" si="23"/>
        <v>10.14814575914831</v>
      </c>
      <c r="T42" s="215">
        <f t="shared" si="23"/>
        <v>8.5230554086951997</v>
      </c>
      <c r="U42" s="215">
        <f t="shared" si="23"/>
        <v>9.5992495467449821</v>
      </c>
      <c r="V42" s="215">
        <f t="shared" si="23"/>
        <v>9.1427988666105779</v>
      </c>
      <c r="W42" s="215">
        <f t="shared" si="23"/>
        <v>9.5632799518844696</v>
      </c>
      <c r="X42" s="215">
        <f t="shared" si="23"/>
        <v>10.201953336138873</v>
      </c>
      <c r="Y42" s="215">
        <f t="shared" si="23"/>
        <v>10.615600813035961</v>
      </c>
      <c r="Z42" s="215">
        <f t="shared" si="23"/>
        <v>11.013042165178065</v>
      </c>
      <c r="AA42" s="215">
        <f t="shared" si="23"/>
        <v>11.299568173713295</v>
      </c>
      <c r="AB42" s="215">
        <f t="shared" si="23"/>
        <v>11.283394299647785</v>
      </c>
      <c r="AC42" s="215">
        <f t="shared" si="23"/>
        <v>11.067997309871126</v>
      </c>
      <c r="AD42" s="216">
        <f t="shared" si="23"/>
        <v>10.484507099994111</v>
      </c>
      <c r="AE42" s="217">
        <f t="shared" si="23"/>
        <v>9.5992495467449821</v>
      </c>
      <c r="AF42" s="217">
        <f t="shared" si="23"/>
        <v>10.74100184359393</v>
      </c>
      <c r="AG42" s="217">
        <f t="shared" si="23"/>
        <v>13.187158574461835</v>
      </c>
      <c r="AH42" s="217">
        <f t="shared" si="23"/>
        <v>7.7740866846774104</v>
      </c>
      <c r="AI42" s="217">
        <f t="shared" si="23"/>
        <v>10.201953336138873</v>
      </c>
      <c r="AJ42" s="217">
        <f t="shared" si="23"/>
        <v>10.751807135528546</v>
      </c>
      <c r="AK42" s="217">
        <f t="shared" si="23"/>
        <v>10.48450709999411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86">
        <v>965502.63440999994</v>
      </c>
      <c r="H43" s="115">
        <v>967240.35372999997</v>
      </c>
      <c r="I43" s="115">
        <v>974401.67213999992</v>
      </c>
      <c r="J43" s="115">
        <v>976066.9977999999</v>
      </c>
      <c r="K43" s="115">
        <v>964308.62984999991</v>
      </c>
      <c r="L43" s="115">
        <v>992623.55094000045</v>
      </c>
      <c r="M43" s="115">
        <v>997229.48835000023</v>
      </c>
      <c r="N43" s="115">
        <v>999965.85492000019</v>
      </c>
      <c r="O43" s="115">
        <v>1017154.4233500002</v>
      </c>
      <c r="P43" s="115">
        <v>1001746.0805699998</v>
      </c>
      <c r="Q43" s="115">
        <v>974212.13125999924</v>
      </c>
      <c r="R43" s="115">
        <v>981043.28298999986</v>
      </c>
      <c r="S43" s="176">
        <f>IFERROR(SUM($G$43:G43)/COUNT($G$43:G43),0)</f>
        <v>965502.63440999994</v>
      </c>
      <c r="T43" s="176">
        <f>IFERROR(SUM($G$43:H43)/COUNT($G$43:H43),0)</f>
        <v>966371.49407000002</v>
      </c>
      <c r="U43" s="176">
        <f>IFERROR(SUM($G$43:I43)/COUNT($G$43:I43),0)</f>
        <v>969048.22009333328</v>
      </c>
      <c r="V43" s="176">
        <f>IFERROR(SUM($G$43:J43)/COUNT($G$43:J43),0)</f>
        <v>970802.91451999999</v>
      </c>
      <c r="W43" s="176">
        <f>IFERROR(SUM($G$43:K43)/COUNT($G$43:K43),0)</f>
        <v>969504.05758599995</v>
      </c>
      <c r="X43" s="176">
        <f>IFERROR(SUM($G$43:L43)/COUNT($G$43:L43),0)</f>
        <v>973357.30647833331</v>
      </c>
      <c r="Y43" s="176">
        <f>IFERROR(SUM($G$43:M43)/COUNT($G$43:M43),0)</f>
        <v>976767.61817428574</v>
      </c>
      <c r="Z43" s="176">
        <f>IFERROR(SUM($G$43:N43)/COUNT($G$43:N43),0)</f>
        <v>979667.39776750002</v>
      </c>
      <c r="AA43" s="176">
        <f>IFERROR(SUM($G$43:O43)/COUNT($G$43:O43),0)</f>
        <v>983832.62283222238</v>
      </c>
      <c r="AB43" s="176">
        <f>IFERROR(SUM($G$43:P43)/COUNT($G$43:P43),0)</f>
        <v>985623.96860600007</v>
      </c>
      <c r="AC43" s="176">
        <f>IFERROR(SUM($G$43:Q43)/COUNT($G$43:Q43),0)</f>
        <v>984586.52884727274</v>
      </c>
      <c r="AD43" s="176">
        <f>IFERROR(SUM($G$43:R43)/COUNT($G$43:R43),0)</f>
        <v>984291.25835916668</v>
      </c>
      <c r="AE43" s="179">
        <f>IFERROR(SUM($G$43:I43)/COUNT($G$43:I43),0)</f>
        <v>969048.22009333328</v>
      </c>
      <c r="AF43" s="179">
        <f>IFERROR(SUM($J$43:L43)/COUNT($J$43:L43),0)</f>
        <v>977666.39286333334</v>
      </c>
      <c r="AG43" s="179">
        <f>IFERROR(SUM($M$43:O43)/COUNT($M$43:O43),0)</f>
        <v>1004783.2555400003</v>
      </c>
      <c r="AH43" s="179">
        <f>IFERROR(SUM($P$43:R43)/COUNT($P$43:R43),0)</f>
        <v>985667.16493999958</v>
      </c>
      <c r="AI43" s="179">
        <f>IFERROR(SUM($G$43:L43)/COUNT($G$43:L43),0)</f>
        <v>973357.30647833331</v>
      </c>
      <c r="AJ43" s="179">
        <f>IFERROR(SUM($M$43:R43)/COUNT($M$43:R43),0)</f>
        <v>995225.21024000004</v>
      </c>
      <c r="AK43" s="179">
        <f>IFERROR(SUM($G$43:R43)/COUNT($G$43:R43),0)</f>
        <v>984291.25835916668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12">
        <f t="shared" ref="G44:R44" si="24">IFERROR(G$41*100*12/G$43,0)</f>
        <v>8.9620856366566333</v>
      </c>
      <c r="H44" s="213">
        <f t="shared" si="24"/>
        <v>6.112889100624197</v>
      </c>
      <c r="I44" s="213">
        <f t="shared" si="24"/>
        <v>11.5743509750254</v>
      </c>
      <c r="J44" s="213">
        <f t="shared" si="24"/>
        <v>6.050785789614566</v>
      </c>
      <c r="K44" s="213">
        <f t="shared" si="24"/>
        <v>12.604057572201343</v>
      </c>
      <c r="L44" s="213">
        <f t="shared" si="24"/>
        <v>14.378207446805451</v>
      </c>
      <c r="M44" s="213">
        <f t="shared" si="24"/>
        <v>13.887417684483262</v>
      </c>
      <c r="N44" s="213">
        <f t="shared" si="24"/>
        <v>15.115187761295337</v>
      </c>
      <c r="O44" s="213">
        <f t="shared" si="24"/>
        <v>14.514777863694967</v>
      </c>
      <c r="P44" s="213">
        <f t="shared" si="24"/>
        <v>10.918672677787153</v>
      </c>
      <c r="Q44" s="213">
        <f t="shared" si="24"/>
        <v>8.5629896531987004</v>
      </c>
      <c r="R44" s="213">
        <f t="shared" si="24"/>
        <v>1.837784932898197</v>
      </c>
      <c r="S44" s="215">
        <f>IFERROR(S$41*100*(12/1)/S$43,0)</f>
        <v>8.9620856366566333</v>
      </c>
      <c r="T44" s="215">
        <f>IFERROR(T$41*100*(12/2)/T$43,0)</f>
        <v>7.5362065196352637</v>
      </c>
      <c r="U44" s="215">
        <f>IFERROR(U$41*100*(12/3)/U$43,0)</f>
        <v>8.8896908382642685</v>
      </c>
      <c r="V44" s="215">
        <f>IFERROR(V$41*100*(12/4)/V$43,0)</f>
        <v>8.1761161552801216</v>
      </c>
      <c r="W44" s="215">
        <f>IFERROR(W$41*100*(12/5)/W$43,0)</f>
        <v>9.0569587030543186</v>
      </c>
      <c r="X44" s="215">
        <f>IFERROR(X$41*100*(12/6)/X$43,0)</f>
        <v>9.9613879378793424</v>
      </c>
      <c r="Y44" s="215">
        <f>IFERROR(Y$41*100*(12/7)/Y$43,0)</f>
        <v>10.533998565979207</v>
      </c>
      <c r="Z44" s="215">
        <f>IFERROR(Z$41*100*(12/8)/Z$43,0)</f>
        <v>11.11851234849917</v>
      </c>
      <c r="AA44" s="215">
        <f>IFERROR(AA$41*100*(12/9)/AA$43,0)</f>
        <v>11.508656228608874</v>
      </c>
      <c r="AB44" s="215">
        <f>IFERROR(AB$41*100*(12/10)/AB$43,0)</f>
        <v>11.448692821826842</v>
      </c>
      <c r="AC44" s="215">
        <f>IFERROR(AC$41*100*(12/11)/AC$43,0)</f>
        <v>11.189120360630241</v>
      </c>
      <c r="AD44" s="215">
        <f>IFERROR(AD$41*100*(12/12)/AD$43,0)</f>
        <v>10.412413878474384</v>
      </c>
      <c r="AE44" s="217">
        <f>IFERROR(AE$41*100*(12/3)/AE$43,0)</f>
        <v>8.8896908382642685</v>
      </c>
      <c r="AF44" s="217">
        <f>IFERROR(AF$41*100*(12/3)/AF$43,0)</f>
        <v>11.023637979858997</v>
      </c>
      <c r="AG44" s="217">
        <f>IFERROR(AG$41*100*(12/3)/AG$43,0)</f>
        <v>14.506407012292948</v>
      </c>
      <c r="AH44" s="217">
        <f>IFERROR(AH$41*100*(12/3)/AH$43,0)</f>
        <v>7.1298078681841934</v>
      </c>
      <c r="AI44" s="217">
        <f>IFERROR(AI$41*100*(12/6)/AI$43,0)</f>
        <v>9.9613879378793424</v>
      </c>
      <c r="AJ44" s="217">
        <f>IFERROR(AJ$41*100*(12/6)/AJ$43,0)</f>
        <v>10.853529507552528</v>
      </c>
      <c r="AK44" s="217">
        <f>IFERROR(AK$41*100*(12/12)/AK$43,0)</f>
        <v>10.412413878474382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449">
        <v>750361.60461999988</v>
      </c>
      <c r="H45" s="450">
        <v>755045.06565000012</v>
      </c>
      <c r="I45" s="450">
        <v>764088.15107999975</v>
      </c>
      <c r="J45" s="450">
        <v>772320.50872000027</v>
      </c>
      <c r="K45" s="450">
        <v>768802.88491000026</v>
      </c>
      <c r="L45" s="450">
        <v>797201.61462000001</v>
      </c>
      <c r="M45" s="450">
        <v>804731.8357500002</v>
      </c>
      <c r="N45" s="450">
        <v>812353.80378999992</v>
      </c>
      <c r="O45" s="450">
        <v>829107.43796999997</v>
      </c>
      <c r="P45" s="450">
        <v>813937.49248999963</v>
      </c>
      <c r="Q45" s="450">
        <v>789960.91147999908</v>
      </c>
      <c r="R45" s="450">
        <v>789410.47969000018</v>
      </c>
      <c r="S45" s="214"/>
      <c r="T45" s="215"/>
      <c r="U45" s="215"/>
      <c r="V45" s="215"/>
      <c r="W45" s="215"/>
      <c r="X45" s="215"/>
      <c r="Y45" s="215"/>
      <c r="Z45" s="215"/>
      <c r="AA45" s="215"/>
      <c r="AB45" s="215"/>
      <c r="AC45" s="215"/>
      <c r="AD45" s="216"/>
      <c r="AE45" s="217"/>
      <c r="AF45" s="217"/>
      <c r="AG45" s="217"/>
      <c r="AH45" s="217"/>
      <c r="AI45" s="217"/>
      <c r="AJ45" s="217"/>
      <c r="AK45" s="217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12">
        <f>IFERROR(G$41*100*12/G$45,0)</f>
        <v>11.531663185754333</v>
      </c>
      <c r="H46" s="213">
        <f t="shared" ref="H46:R46" si="25">IFERROR(H$41*100*12/H$45,0)</f>
        <v>7.8308345885420314</v>
      </c>
      <c r="I46" s="213">
        <f t="shared" si="25"/>
        <v>14.76016468526441</v>
      </c>
      <c r="J46" s="213">
        <f t="shared" si="25"/>
        <v>7.6470484123077487</v>
      </c>
      <c r="K46" s="213">
        <f t="shared" si="25"/>
        <v>15.809255826898754</v>
      </c>
      <c r="L46" s="213">
        <f t="shared" si="25"/>
        <v>17.902807859719463</v>
      </c>
      <c r="M46" s="213">
        <f t="shared" si="25"/>
        <v>17.209388043027953</v>
      </c>
      <c r="N46" s="213">
        <f t="shared" si="25"/>
        <v>18.606020654403537</v>
      </c>
      <c r="O46" s="213">
        <f t="shared" si="25"/>
        <v>17.806824341303528</v>
      </c>
      <c r="P46" s="213">
        <f t="shared" si="25"/>
        <v>13.438055945229001</v>
      </c>
      <c r="Q46" s="213">
        <f t="shared" si="25"/>
        <v>10.560229346501332</v>
      </c>
      <c r="R46" s="213">
        <f t="shared" si="25"/>
        <v>2.2839151624995111</v>
      </c>
      <c r="S46" s="215">
        <f>IFERROR(S$41*100*(12/1)/S$45,0)</f>
        <v>0</v>
      </c>
      <c r="T46" s="215">
        <f>IFERROR(T$41*100*(12/2)/T$45,0)</f>
        <v>0</v>
      </c>
      <c r="U46" s="215">
        <f>IFERROR(U$41*100*(12/3)/U$45,0)</f>
        <v>0</v>
      </c>
      <c r="V46" s="215">
        <f>IFERROR(V$41*100*(12/4)/V$45,0)</f>
        <v>0</v>
      </c>
      <c r="W46" s="215">
        <f>IFERROR(W$41*100*(12/5)/W$45,0)</f>
        <v>0</v>
      </c>
      <c r="X46" s="215">
        <f>IFERROR(X$41*100*(12/6)/X$45,0)</f>
        <v>0</v>
      </c>
      <c r="Y46" s="215">
        <f>IFERROR(Y$41*100*(12/7)/Y$45,0)</f>
        <v>0</v>
      </c>
      <c r="Z46" s="215">
        <f>IFERROR(Z$41*100*(12/8)/Z$45,0)</f>
        <v>0</v>
      </c>
      <c r="AA46" s="215">
        <f>IFERROR(AA$41*100*(12/9)/AA$45,0)</f>
        <v>0</v>
      </c>
      <c r="AB46" s="215">
        <f>IFERROR(AB$41*100*(12/10)/AB$45,0)</f>
        <v>0</v>
      </c>
      <c r="AC46" s="215">
        <f>IFERROR(AC$41*100*(12/11)/AC$45,0)</f>
        <v>0</v>
      </c>
      <c r="AD46" s="215">
        <f>IFERROR(AD$41*100*(12/12)/AD$45,0)</f>
        <v>0</v>
      </c>
      <c r="AE46" s="217">
        <f>IFERROR(AE$41*100*(12/3)/AE$45,0)</f>
        <v>0</v>
      </c>
      <c r="AF46" s="217">
        <f>IFERROR(AF$41*100*(12/3)/AF$45,0)</f>
        <v>0</v>
      </c>
      <c r="AG46" s="217">
        <f>IFERROR(AG$41*100*(12/3)/AG$45,0)</f>
        <v>0</v>
      </c>
      <c r="AH46" s="217">
        <f>IFERROR(AH$41*100*(12/3)/AH$45,0)</f>
        <v>0</v>
      </c>
      <c r="AI46" s="217">
        <f>IFERROR(AI$41*100*(12/6)/AI$45,0)</f>
        <v>0</v>
      </c>
      <c r="AJ46" s="217">
        <f>IFERROR(AJ$41*100*(12/6)/AJ$45,0)</f>
        <v>0</v>
      </c>
      <c r="AK46" s="217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86">
        <f>G41</f>
        <v>7210.7644100000007</v>
      </c>
      <c r="H47" s="115">
        <f t="shared" ref="H47:R47" si="26">H41</f>
        <v>4927.1941800000086</v>
      </c>
      <c r="I47" s="115">
        <f t="shared" si="26"/>
        <v>9398.3891199999907</v>
      </c>
      <c r="J47" s="115">
        <f t="shared" si="26"/>
        <v>4921.6435999999931</v>
      </c>
      <c r="K47" s="115">
        <f t="shared" si="26"/>
        <v>10128.501239999996</v>
      </c>
      <c r="L47" s="115">
        <f t="shared" si="26"/>
        <v>11893.456109999986</v>
      </c>
      <c r="M47" s="115">
        <f t="shared" si="26"/>
        <v>11540.785359999993</v>
      </c>
      <c r="N47" s="115">
        <f t="shared" si="26"/>
        <v>12595.559710000014</v>
      </c>
      <c r="O47" s="115">
        <f t="shared" si="26"/>
        <v>12303.142089999999</v>
      </c>
      <c r="P47" s="115">
        <f t="shared" si="26"/>
        <v>9114.7813000000206</v>
      </c>
      <c r="Q47" s="115">
        <f t="shared" si="26"/>
        <v>6951.8070000000225</v>
      </c>
      <c r="R47" s="115">
        <f t="shared" si="26"/>
        <v>1502.4554700000031</v>
      </c>
      <c r="S47" s="176">
        <f>G47</f>
        <v>7210.7644100000007</v>
      </c>
      <c r="T47" s="177">
        <f>SUM($G47:H47)</f>
        <v>12137.958590000009</v>
      </c>
      <c r="U47" s="177">
        <f>SUM($G47:I47)</f>
        <v>21536.347710000002</v>
      </c>
      <c r="V47" s="177">
        <f>SUM($G47:J47)</f>
        <v>26457.991309999994</v>
      </c>
      <c r="W47" s="177">
        <f>SUM($G47:K47)</f>
        <v>36586.492549999988</v>
      </c>
      <c r="X47" s="177">
        <f>SUM($G47:L47)</f>
        <v>48479.948659999973</v>
      </c>
      <c r="Y47" s="177">
        <f>SUM($G47:M47)</f>
        <v>60020.734019999967</v>
      </c>
      <c r="Z47" s="177">
        <f>SUM($G47:N47)</f>
        <v>72616.293729999976</v>
      </c>
      <c r="AA47" s="177">
        <f>SUM($G47:O47)</f>
        <v>84919.43581999997</v>
      </c>
      <c r="AB47" s="177">
        <f>SUM($G47:P47)</f>
        <v>94034.217119999987</v>
      </c>
      <c r="AC47" s="177">
        <f>SUM($G47:Q47)</f>
        <v>100986.02412000002</v>
      </c>
      <c r="AD47" s="178">
        <f>SUM($G47:R47)</f>
        <v>102488.47959000002</v>
      </c>
      <c r="AE47" s="203">
        <f>U47</f>
        <v>21536.347710000002</v>
      </c>
      <c r="AF47" s="203">
        <f>X47-AE47</f>
        <v>26943.600949999971</v>
      </c>
      <c r="AG47" s="203">
        <f>AA47-AF47-AE47</f>
        <v>36439.487159999997</v>
      </c>
      <c r="AH47" s="203">
        <f>AD47-AG47-AF47-AE47</f>
        <v>17569.04377000004</v>
      </c>
      <c r="AI47" s="203">
        <f>$AE47+$AF47</f>
        <v>48479.948659999973</v>
      </c>
      <c r="AJ47" s="203">
        <f>$AG47+$AH47</f>
        <v>54008.530930000037</v>
      </c>
      <c r="AK47" s="203">
        <f>$AI47+$AJ47</f>
        <v>102488.47959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12">
        <f t="shared" ref="G48:AK48" si="27">IF(G11=0,0,G35*100/G11)</f>
        <v>2.5760657686879531</v>
      </c>
      <c r="H48" s="213">
        <f t="shared" si="27"/>
        <v>0.5492274459169374</v>
      </c>
      <c r="I48" s="213">
        <f t="shared" si="27"/>
        <v>4.5335737008280645</v>
      </c>
      <c r="J48" s="213">
        <f t="shared" si="27"/>
        <v>0.29515618380333375</v>
      </c>
      <c r="K48" s="213">
        <f t="shared" si="27"/>
        <v>4.6096006618164411</v>
      </c>
      <c r="L48" s="213">
        <f t="shared" si="27"/>
        <v>6.4007849652837834</v>
      </c>
      <c r="M48" s="213">
        <f t="shared" si="27"/>
        <v>6.208257252705434</v>
      </c>
      <c r="N48" s="213">
        <f t="shared" si="27"/>
        <v>6.7852013380548648</v>
      </c>
      <c r="O48" s="213">
        <f t="shared" si="27"/>
        <v>6.7776546604098451</v>
      </c>
      <c r="P48" s="213">
        <f t="shared" si="27"/>
        <v>4.36100734478548</v>
      </c>
      <c r="Q48" s="213">
        <f t="shared" si="27"/>
        <v>2.2578803354856505</v>
      </c>
      <c r="R48" s="213">
        <f t="shared" si="27"/>
        <v>-4.9190669851494961</v>
      </c>
      <c r="S48" s="214">
        <f t="shared" si="27"/>
        <v>2.5760657686879531</v>
      </c>
      <c r="T48" s="215">
        <f t="shared" si="27"/>
        <v>1.5604887228012185</v>
      </c>
      <c r="U48" s="215">
        <f t="shared" si="27"/>
        <v>2.6463521388545983</v>
      </c>
      <c r="V48" s="215">
        <f t="shared" si="27"/>
        <v>2.1179850384332499</v>
      </c>
      <c r="W48" s="215">
        <f t="shared" si="27"/>
        <v>2.7248893306287187</v>
      </c>
      <c r="X48" s="215">
        <f t="shared" si="27"/>
        <v>3.4414218167339352</v>
      </c>
      <c r="Y48" s="215">
        <f t="shared" si="27"/>
        <v>3.8828157215054677</v>
      </c>
      <c r="Z48" s="215">
        <f t="shared" si="27"/>
        <v>4.2964296408611613</v>
      </c>
      <c r="AA48" s="215">
        <f t="shared" si="27"/>
        <v>4.6007085645919741</v>
      </c>
      <c r="AB48" s="215">
        <f t="shared" si="27"/>
        <v>4.5771643671857651</v>
      </c>
      <c r="AC48" s="215">
        <f t="shared" si="27"/>
        <v>4.376279795231226</v>
      </c>
      <c r="AD48" s="216">
        <f t="shared" si="27"/>
        <v>3.7571577638780966</v>
      </c>
      <c r="AE48" s="217">
        <f t="shared" si="27"/>
        <v>2.6463521388545983</v>
      </c>
      <c r="AF48" s="217">
        <f t="shared" si="27"/>
        <v>4.1525192591685194</v>
      </c>
      <c r="AG48" s="217">
        <f t="shared" si="27"/>
        <v>6.5943573948206309</v>
      </c>
      <c r="AH48" s="217">
        <f t="shared" si="27"/>
        <v>0.95199703993534868</v>
      </c>
      <c r="AI48" s="217">
        <f t="shared" si="27"/>
        <v>3.4414218167339352</v>
      </c>
      <c r="AJ48" s="217">
        <f t="shared" si="27"/>
        <v>4.0558486350935743</v>
      </c>
      <c r="AK48" s="217">
        <f t="shared" si="27"/>
        <v>3.7571577638780975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1830.4233900000015</v>
      </c>
      <c r="H49" s="278">
        <f t="shared" ref="H49:R49" si="28">H250</f>
        <v>391.91902000000886</v>
      </c>
      <c r="I49" s="278">
        <f t="shared" si="28"/>
        <v>3714.8675299999904</v>
      </c>
      <c r="J49" s="278">
        <f t="shared" si="28"/>
        <v>191.94487999999393</v>
      </c>
      <c r="K49" s="278">
        <f t="shared" si="28"/>
        <v>4295.5262199999979</v>
      </c>
      <c r="L49" s="278">
        <f t="shared" si="28"/>
        <v>5929.045299999987</v>
      </c>
      <c r="M49" s="278">
        <f t="shared" si="28"/>
        <v>5599.760209999994</v>
      </c>
      <c r="N49" s="278">
        <f t="shared" si="28"/>
        <v>6375.7245900000162</v>
      </c>
      <c r="O49" s="278">
        <f t="shared" si="28"/>
        <v>6246.4088899999961</v>
      </c>
      <c r="P49" s="278">
        <f t="shared" si="28"/>
        <v>3569.8224200000213</v>
      </c>
      <c r="Q49" s="278">
        <f t="shared" si="28"/>
        <v>1784.3736300000235</v>
      </c>
      <c r="R49" s="278">
        <f t="shared" si="28"/>
        <v>-3202.7307599999954</v>
      </c>
      <c r="S49" s="176">
        <f t="shared" ref="S49:S50" si="29">G49</f>
        <v>1830.4233900000015</v>
      </c>
      <c r="T49" s="177">
        <f>SUM($G49:H49)</f>
        <v>2222.3424100000102</v>
      </c>
      <c r="U49" s="177">
        <f>SUM($G49:I49)</f>
        <v>5937.2099400000006</v>
      </c>
      <c r="V49" s="177">
        <f>SUM($G49:J49)</f>
        <v>6129.1548199999943</v>
      </c>
      <c r="W49" s="177">
        <f>SUM($G49:K49)</f>
        <v>10424.681039999992</v>
      </c>
      <c r="X49" s="177">
        <f>SUM($G49:L49)</f>
        <v>16353.726339999979</v>
      </c>
      <c r="Y49" s="177">
        <f>SUM($G49:M49)</f>
        <v>21953.486549999972</v>
      </c>
      <c r="Z49" s="177">
        <f>SUM($G49:N49)</f>
        <v>28329.211139999989</v>
      </c>
      <c r="AA49" s="177">
        <f>SUM($G49:O49)</f>
        <v>34575.620029999984</v>
      </c>
      <c r="AB49" s="177">
        <f>SUM($G49:P49)</f>
        <v>38145.442450000002</v>
      </c>
      <c r="AC49" s="177">
        <f>SUM($G49:Q49)</f>
        <v>39929.816080000026</v>
      </c>
      <c r="AD49" s="178">
        <f>SUM($G49:R49)</f>
        <v>36727.085320000027</v>
      </c>
      <c r="AE49" s="260">
        <f t="shared" ref="AE49:AE50" si="30">U49</f>
        <v>5937.2099400000006</v>
      </c>
      <c r="AF49" s="260">
        <f t="shared" ref="AF49:AF50" si="31">X49-AE49</f>
        <v>10416.516399999979</v>
      </c>
      <c r="AG49" s="260">
        <f t="shared" ref="AG49:AG50" si="32">AA49-AF49-AE49</f>
        <v>18221.893690000004</v>
      </c>
      <c r="AH49" s="260">
        <f t="shared" ref="AH49:AH50" si="33">AD49-AG49-AF49-AE49</f>
        <v>2151.4652900000438</v>
      </c>
      <c r="AI49" s="260">
        <f t="shared" ref="AI49:AI50" si="34">$AE49+$AF49</f>
        <v>16353.726339999979</v>
      </c>
      <c r="AJ49" s="260">
        <f t="shared" ref="AJ49:AJ50" si="35">$AG49+$AH49</f>
        <v>20373.358980000048</v>
      </c>
      <c r="AK49" s="260">
        <f t="shared" ref="AK49:AK50" si="36">$AI49+$AJ49</f>
        <v>36727.085320000027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1830.4233900000015</v>
      </c>
      <c r="H50" s="278">
        <f t="shared" ref="H50:R50" si="38">H328</f>
        <v>391.91902000000886</v>
      </c>
      <c r="I50" s="278">
        <f t="shared" si="38"/>
        <v>3714.8675299999904</v>
      </c>
      <c r="J50" s="278">
        <f t="shared" si="38"/>
        <v>191.94487999999393</v>
      </c>
      <c r="K50" s="278">
        <f t="shared" si="38"/>
        <v>4295.5262199999979</v>
      </c>
      <c r="L50" s="278">
        <f t="shared" si="38"/>
        <v>5929.045299999987</v>
      </c>
      <c r="M50" s="278">
        <f t="shared" si="38"/>
        <v>5599.760209999994</v>
      </c>
      <c r="N50" s="278">
        <f t="shared" si="38"/>
        <v>6375.7245900000162</v>
      </c>
      <c r="O50" s="278">
        <f t="shared" si="38"/>
        <v>6246.4088899999961</v>
      </c>
      <c r="P50" s="278">
        <f t="shared" si="38"/>
        <v>3569.8224200000213</v>
      </c>
      <c r="Q50" s="278">
        <f t="shared" si="38"/>
        <v>1784.3736300000235</v>
      </c>
      <c r="R50" s="278">
        <f t="shared" si="38"/>
        <v>-3202.7307599999954</v>
      </c>
      <c r="S50" s="176">
        <f t="shared" si="29"/>
        <v>1830.4233900000015</v>
      </c>
      <c r="T50" s="177">
        <f>SUM($G50:H50)</f>
        <v>2222.3424100000102</v>
      </c>
      <c r="U50" s="177">
        <f>SUM($G50:I50)</f>
        <v>5937.2099400000006</v>
      </c>
      <c r="V50" s="177">
        <f>SUM($G50:J50)</f>
        <v>6129.1548199999943</v>
      </c>
      <c r="W50" s="177">
        <f>SUM($G50:K50)</f>
        <v>10424.681039999992</v>
      </c>
      <c r="X50" s="177">
        <f>SUM($G50:L50)</f>
        <v>16353.726339999979</v>
      </c>
      <c r="Y50" s="177">
        <f>SUM($G50:M50)</f>
        <v>21953.486549999972</v>
      </c>
      <c r="Z50" s="177">
        <f>SUM($G50:N50)</f>
        <v>28329.211139999989</v>
      </c>
      <c r="AA50" s="177">
        <f>SUM($G50:O50)</f>
        <v>34575.620029999984</v>
      </c>
      <c r="AB50" s="177">
        <f>SUM($G50:P50)</f>
        <v>38145.442450000002</v>
      </c>
      <c r="AC50" s="177">
        <f>SUM($G50:Q50)</f>
        <v>39929.816080000026</v>
      </c>
      <c r="AD50" s="178">
        <f>SUM($G50:R50)</f>
        <v>36727.085320000027</v>
      </c>
      <c r="AE50" s="260">
        <f t="shared" si="30"/>
        <v>5937.2099400000006</v>
      </c>
      <c r="AF50" s="260">
        <f t="shared" si="31"/>
        <v>10416.516399999979</v>
      </c>
      <c r="AG50" s="260">
        <f t="shared" si="32"/>
        <v>18221.893690000004</v>
      </c>
      <c r="AH50" s="260">
        <f t="shared" si="33"/>
        <v>2151.4652900000438</v>
      </c>
      <c r="AI50" s="260">
        <f t="shared" si="34"/>
        <v>16353.726339999979</v>
      </c>
      <c r="AJ50" s="260">
        <f t="shared" si="35"/>
        <v>20373.358980000048</v>
      </c>
      <c r="AK50" s="260">
        <f t="shared" si="36"/>
        <v>36727.085320000027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04">
        <f>-SUM(G$74,G$76,G$77)</f>
        <v>105637.280920245</v>
      </c>
      <c r="H51" s="205">
        <f t="shared" ref="H51:AK51" si="39">-SUM(H$74,H$76,H$77)</f>
        <v>114809.450238244</v>
      </c>
      <c r="I51" s="205">
        <f t="shared" si="39"/>
        <v>108765.89956274016</v>
      </c>
      <c r="J51" s="205">
        <f t="shared" si="39"/>
        <v>113139.4837396122</v>
      </c>
      <c r="K51" s="205">
        <f t="shared" si="39"/>
        <v>117062.43660443753</v>
      </c>
      <c r="L51" s="205">
        <f t="shared" si="39"/>
        <v>113185.09923809527</v>
      </c>
      <c r="M51" s="205">
        <f t="shared" si="39"/>
        <v>116271.73984662637</v>
      </c>
      <c r="N51" s="205">
        <f t="shared" si="39"/>
        <v>107374.51679256257</v>
      </c>
      <c r="O51" s="205">
        <f t="shared" si="39"/>
        <v>110361.29071366321</v>
      </c>
      <c r="P51" s="205">
        <f t="shared" si="39"/>
        <v>113067.61560210846</v>
      </c>
      <c r="Q51" s="205">
        <f t="shared" si="39"/>
        <v>118742.00809835992</v>
      </c>
      <c r="R51" s="205">
        <f t="shared" si="39"/>
        <v>116091.83550128534</v>
      </c>
      <c r="S51" s="200">
        <f t="shared" si="39"/>
        <v>105637.280920245</v>
      </c>
      <c r="T51" s="201">
        <f t="shared" si="39"/>
        <v>110142.99683976934</v>
      </c>
      <c r="U51" s="201">
        <f t="shared" si="39"/>
        <v>109631.80624090527</v>
      </c>
      <c r="V51" s="201">
        <f t="shared" si="39"/>
        <v>110384.4162312549</v>
      </c>
      <c r="W51" s="201">
        <f t="shared" si="39"/>
        <v>111969.08338825651</v>
      </c>
      <c r="X51" s="201">
        <f t="shared" si="39"/>
        <v>112202.8489988201</v>
      </c>
      <c r="Y51" s="201">
        <f t="shared" si="39"/>
        <v>112819.79234586554</v>
      </c>
      <c r="Z51" s="201">
        <f t="shared" si="39"/>
        <v>112023.87787499017</v>
      </c>
      <c r="AA51" s="201">
        <f t="shared" si="39"/>
        <v>111823.6023993858</v>
      </c>
      <c r="AB51" s="201">
        <f t="shared" si="39"/>
        <v>111946.0859802248</v>
      </c>
      <c r="AC51" s="201">
        <f t="shared" si="39"/>
        <v>112522.71572702989</v>
      </c>
      <c r="AD51" s="218">
        <f t="shared" si="39"/>
        <v>112771.33279871709</v>
      </c>
      <c r="AE51" s="203">
        <f t="shared" si="39"/>
        <v>109631.80624090527</v>
      </c>
      <c r="AF51" s="203">
        <f t="shared" si="39"/>
        <v>114613.43801898307</v>
      </c>
      <c r="AG51" s="203">
        <f t="shared" si="39"/>
        <v>111157.76458678413</v>
      </c>
      <c r="AH51" s="203">
        <f t="shared" si="39"/>
        <v>115901.18478081338</v>
      </c>
      <c r="AI51" s="203">
        <f t="shared" si="39"/>
        <v>112202.8489988201</v>
      </c>
      <c r="AJ51" s="203">
        <f t="shared" si="39"/>
        <v>113315.41354190947</v>
      </c>
      <c r="AK51" s="203">
        <f t="shared" si="39"/>
        <v>112771.33279871709</v>
      </c>
    </row>
    <row r="52" spans="1:38" ht="24.75" customHeight="1">
      <c r="A52" s="1"/>
      <c r="B52" s="443"/>
      <c r="C52" s="121"/>
      <c r="D52" s="2"/>
      <c r="E52" s="2"/>
      <c r="F52" s="2"/>
      <c r="G52" s="160">
        <v>0</v>
      </c>
      <c r="H52" s="160">
        <v>0</v>
      </c>
      <c r="I52" s="160">
        <v>0</v>
      </c>
      <c r="J52" s="160">
        <v>-1.4779288903810084E-12</v>
      </c>
      <c r="K52" s="160">
        <v>-1.2732925824820995E-11</v>
      </c>
      <c r="L52" s="160">
        <v>-7.2759576141834259E-12</v>
      </c>
      <c r="M52" s="160">
        <v>0</v>
      </c>
      <c r="N52" s="160">
        <v>-1.0004441719502211E-11</v>
      </c>
      <c r="O52" s="160">
        <v>0</v>
      </c>
      <c r="P52" s="160">
        <v>0</v>
      </c>
      <c r="Q52" s="160">
        <v>-1.8189894035458565E-12</v>
      </c>
      <c r="R52" s="160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221" customFormat="1" ht="24.75" hidden="1" customHeight="1" outlineLevel="1">
      <c r="A53" s="1"/>
      <c r="B53" s="443"/>
      <c r="C53" s="220"/>
      <c r="G53" s="219"/>
      <c r="H53" s="222"/>
      <c r="I53" s="222"/>
      <c r="J53" s="222"/>
      <c r="K53" s="222"/>
      <c r="L53" s="222"/>
      <c r="M53" s="222"/>
      <c r="N53" s="222"/>
      <c r="O53" s="222"/>
      <c r="P53" s="222"/>
      <c r="Q53" s="222"/>
      <c r="R53" s="222"/>
    </row>
    <row r="54" spans="1:38" s="221" customFormat="1" ht="24.75" hidden="1" customHeight="1" outlineLevel="1">
      <c r="A54" s="1"/>
      <c r="B54" s="443"/>
      <c r="C54" s="220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21" customFormat="1" ht="24.75" hidden="1" customHeight="1" outlineLevel="1">
      <c r="A55" s="1"/>
      <c r="B55" s="443"/>
      <c r="C55" s="220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21" customFormat="1" ht="24.75" hidden="1" customHeight="1" outlineLevel="1">
      <c r="A56" s="1"/>
      <c r="B56" s="443"/>
      <c r="C56" s="220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21" customFormat="1" ht="24.75" hidden="1" customHeight="1" outlineLevel="1">
      <c r="A57" s="1"/>
      <c r="B57" s="443"/>
      <c r="C57" s="220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21" customFormat="1" ht="24.75" hidden="1" customHeight="1" outlineLevel="1">
      <c r="A58" s="1"/>
      <c r="B58" s="443"/>
      <c r="C58" s="220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21" customFormat="1" ht="24.75" hidden="1" customHeight="1" outlineLevel="1">
      <c r="A59" s="1"/>
      <c r="B59" s="443"/>
      <c r="C59" s="220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21" customFormat="1" ht="24.75" hidden="1" customHeight="1" outlineLevel="1">
      <c r="A60" s="1"/>
      <c r="B60" s="443"/>
      <c r="C60" s="220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Conimex Co.ltd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24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24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25"/>
      <c r="AE63" s="9"/>
      <c r="AF63" s="9"/>
      <c r="AG63" s="9"/>
      <c r="AH63" s="9"/>
      <c r="AI63" s="9"/>
      <c r="AJ63" s="9"/>
      <c r="AK63" s="225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/>
      <c r="B66" s="444"/>
      <c r="C66" s="33" t="str">
        <f t="shared" ref="C66:C95" si="40">C6</f>
        <v>Gross Sales @ Current List Price</v>
      </c>
      <c r="D66" s="34"/>
      <c r="E66" s="34"/>
      <c r="F66" s="35"/>
      <c r="G66" s="167">
        <f t="shared" ref="G66:AK66" si="41">IFERROR(G6*1000/G$36,0)</f>
        <v>168075.26425346005</v>
      </c>
      <c r="H66" s="168">
        <f t="shared" si="41"/>
        <v>174814.0877276792</v>
      </c>
      <c r="I66" s="168">
        <f t="shared" si="41"/>
        <v>167037.87051400961</v>
      </c>
      <c r="J66" s="168">
        <f t="shared" si="41"/>
        <v>180143.02185595565</v>
      </c>
      <c r="K66" s="168">
        <f t="shared" si="41"/>
        <v>178017.18494579653</v>
      </c>
      <c r="L66" s="168">
        <f t="shared" si="41"/>
        <v>176438.04127619049</v>
      </c>
      <c r="M66" s="168">
        <f t="shared" si="41"/>
        <v>184799.46329460407</v>
      </c>
      <c r="N66" s="168">
        <f t="shared" si="41"/>
        <v>170515.51864771551</v>
      </c>
      <c r="O66" s="168">
        <f t="shared" si="41"/>
        <v>178487.08292824632</v>
      </c>
      <c r="P66" s="168">
        <f t="shared" si="41"/>
        <v>174860.54861496214</v>
      </c>
      <c r="Q66" s="168">
        <f t="shared" si="41"/>
        <v>179272.52407957718</v>
      </c>
      <c r="R66" s="168">
        <f t="shared" si="41"/>
        <v>167374.03766066837</v>
      </c>
      <c r="S66" s="169">
        <f t="shared" si="41"/>
        <v>168075.26425346005</v>
      </c>
      <c r="T66" s="170">
        <f t="shared" si="41"/>
        <v>171385.6288088843</v>
      </c>
      <c r="U66" s="170">
        <f t="shared" si="41"/>
        <v>169771.7027605605</v>
      </c>
      <c r="V66" s="170">
        <f t="shared" si="41"/>
        <v>171996.98098730049</v>
      </c>
      <c r="W66" s="170">
        <f t="shared" si="41"/>
        <v>173425.55097636342</v>
      </c>
      <c r="X66" s="170">
        <f t="shared" si="41"/>
        <v>174004.66894949626</v>
      </c>
      <c r="Y66" s="170">
        <f t="shared" si="41"/>
        <v>175641.4237318293</v>
      </c>
      <c r="Z66" s="170">
        <f t="shared" si="41"/>
        <v>174892.19038397694</v>
      </c>
      <c r="AA66" s="170">
        <f t="shared" si="41"/>
        <v>175325.23162884943</v>
      </c>
      <c r="AB66" s="170">
        <f t="shared" si="41"/>
        <v>175279.47967109579</v>
      </c>
      <c r="AC66" s="170">
        <f t="shared" si="41"/>
        <v>175618.28699499078</v>
      </c>
      <c r="AD66" s="171">
        <f t="shared" si="41"/>
        <v>175044.01063067737</v>
      </c>
      <c r="AE66" s="172">
        <f t="shared" si="41"/>
        <v>169771.7027605605</v>
      </c>
      <c r="AF66" s="172">
        <f t="shared" si="41"/>
        <v>177973.46401770637</v>
      </c>
      <c r="AG66" s="172">
        <f t="shared" si="41"/>
        <v>177643.72457548472</v>
      </c>
      <c r="AH66" s="172">
        <f t="shared" si="41"/>
        <v>174115.28649229696</v>
      </c>
      <c r="AI66" s="172">
        <f t="shared" si="41"/>
        <v>174004.66894949626</v>
      </c>
      <c r="AJ66" s="172">
        <f t="shared" si="41"/>
        <v>176038.73694377596</v>
      </c>
      <c r="AK66" s="172">
        <f t="shared" si="41"/>
        <v>175044.01063067737</v>
      </c>
    </row>
    <row r="67" spans="1:37" ht="24" customHeight="1">
      <c r="A67" s="166"/>
      <c r="B67" s="444"/>
      <c r="C67" s="33" t="str">
        <f t="shared" si="40"/>
        <v>Normal Sales Discounts</v>
      </c>
      <c r="D67" s="34"/>
      <c r="E67" s="34"/>
      <c r="F67" s="35"/>
      <c r="G67" s="167">
        <f t="shared" ref="G67:AK67" si="42">IFERROR(G7*1000/G$36,0)</f>
        <v>0</v>
      </c>
      <c r="H67" s="168">
        <f t="shared" si="42"/>
        <v>0</v>
      </c>
      <c r="I67" s="168">
        <f t="shared" si="42"/>
        <v>0</v>
      </c>
      <c r="J67" s="168">
        <f t="shared" si="42"/>
        <v>0</v>
      </c>
      <c r="K67" s="168">
        <f t="shared" si="42"/>
        <v>0</v>
      </c>
      <c r="L67" s="168">
        <f t="shared" si="42"/>
        <v>0</v>
      </c>
      <c r="M67" s="168">
        <f t="shared" si="42"/>
        <v>0</v>
      </c>
      <c r="N67" s="168">
        <f t="shared" si="42"/>
        <v>0</v>
      </c>
      <c r="O67" s="168">
        <f t="shared" si="42"/>
        <v>0</v>
      </c>
      <c r="P67" s="168">
        <f t="shared" si="42"/>
        <v>0</v>
      </c>
      <c r="Q67" s="168">
        <f t="shared" si="42"/>
        <v>0</v>
      </c>
      <c r="R67" s="168">
        <f t="shared" si="42"/>
        <v>0</v>
      </c>
      <c r="S67" s="169">
        <f t="shared" si="42"/>
        <v>0</v>
      </c>
      <c r="T67" s="170">
        <f t="shared" si="42"/>
        <v>0</v>
      </c>
      <c r="U67" s="170">
        <f t="shared" si="42"/>
        <v>0</v>
      </c>
      <c r="V67" s="170">
        <f t="shared" si="42"/>
        <v>0</v>
      </c>
      <c r="W67" s="170">
        <f t="shared" si="42"/>
        <v>0</v>
      </c>
      <c r="X67" s="170">
        <f t="shared" si="42"/>
        <v>0</v>
      </c>
      <c r="Y67" s="170">
        <f t="shared" si="42"/>
        <v>0</v>
      </c>
      <c r="Z67" s="170">
        <f t="shared" si="42"/>
        <v>0</v>
      </c>
      <c r="AA67" s="170">
        <f t="shared" si="42"/>
        <v>0</v>
      </c>
      <c r="AB67" s="170">
        <f t="shared" si="42"/>
        <v>0</v>
      </c>
      <c r="AC67" s="170">
        <f t="shared" si="42"/>
        <v>0</v>
      </c>
      <c r="AD67" s="171">
        <f t="shared" si="42"/>
        <v>0</v>
      </c>
      <c r="AE67" s="172">
        <f t="shared" si="42"/>
        <v>0</v>
      </c>
      <c r="AF67" s="172">
        <f t="shared" si="42"/>
        <v>0</v>
      </c>
      <c r="AG67" s="172">
        <f t="shared" si="42"/>
        <v>0</v>
      </c>
      <c r="AH67" s="172">
        <f t="shared" si="42"/>
        <v>0</v>
      </c>
      <c r="AI67" s="172">
        <f t="shared" si="42"/>
        <v>0</v>
      </c>
      <c r="AJ67" s="172">
        <f t="shared" si="42"/>
        <v>0</v>
      </c>
      <c r="AK67" s="172">
        <f t="shared" si="42"/>
        <v>0</v>
      </c>
    </row>
    <row r="68" spans="1:37" ht="24" customHeight="1">
      <c r="A68" s="166"/>
      <c r="B68" s="444"/>
      <c r="C68" s="33" t="str">
        <f t="shared" si="40"/>
        <v>Special Sales Discounts</v>
      </c>
      <c r="D68" s="34"/>
      <c r="E68" s="34"/>
      <c r="F68" s="35"/>
      <c r="G68" s="167">
        <f t="shared" ref="G68:AK68" si="43">IFERROR(G8*1000/G$36,0)</f>
        <v>0</v>
      </c>
      <c r="H68" s="168">
        <f t="shared" si="43"/>
        <v>0</v>
      </c>
      <c r="I68" s="168">
        <f t="shared" si="43"/>
        <v>0</v>
      </c>
      <c r="J68" s="168">
        <f t="shared" si="43"/>
        <v>0</v>
      </c>
      <c r="K68" s="168">
        <f t="shared" si="43"/>
        <v>0</v>
      </c>
      <c r="L68" s="168">
        <f t="shared" si="43"/>
        <v>0</v>
      </c>
      <c r="M68" s="168">
        <f t="shared" si="43"/>
        <v>0</v>
      </c>
      <c r="N68" s="168">
        <f t="shared" si="43"/>
        <v>0</v>
      </c>
      <c r="O68" s="168">
        <f t="shared" si="43"/>
        <v>0</v>
      </c>
      <c r="P68" s="168">
        <f t="shared" si="43"/>
        <v>0</v>
      </c>
      <c r="Q68" s="168">
        <f t="shared" si="43"/>
        <v>0</v>
      </c>
      <c r="R68" s="168">
        <f t="shared" si="43"/>
        <v>0</v>
      </c>
      <c r="S68" s="169">
        <f t="shared" si="43"/>
        <v>0</v>
      </c>
      <c r="T68" s="170">
        <f t="shared" si="43"/>
        <v>0</v>
      </c>
      <c r="U68" s="170">
        <f t="shared" si="43"/>
        <v>0</v>
      </c>
      <c r="V68" s="170">
        <f t="shared" si="43"/>
        <v>0</v>
      </c>
      <c r="W68" s="170">
        <f t="shared" si="43"/>
        <v>0</v>
      </c>
      <c r="X68" s="170">
        <f t="shared" si="43"/>
        <v>0</v>
      </c>
      <c r="Y68" s="170">
        <f t="shared" si="43"/>
        <v>0</v>
      </c>
      <c r="Z68" s="170">
        <f t="shared" si="43"/>
        <v>0</v>
      </c>
      <c r="AA68" s="170">
        <f t="shared" si="43"/>
        <v>0</v>
      </c>
      <c r="AB68" s="170">
        <f t="shared" si="43"/>
        <v>0</v>
      </c>
      <c r="AC68" s="170">
        <f t="shared" si="43"/>
        <v>0</v>
      </c>
      <c r="AD68" s="171">
        <f t="shared" si="43"/>
        <v>0</v>
      </c>
      <c r="AE68" s="172">
        <f t="shared" si="43"/>
        <v>0</v>
      </c>
      <c r="AF68" s="172">
        <f t="shared" si="43"/>
        <v>0</v>
      </c>
      <c r="AG68" s="172">
        <f t="shared" si="43"/>
        <v>0</v>
      </c>
      <c r="AH68" s="172">
        <f t="shared" si="43"/>
        <v>0</v>
      </c>
      <c r="AI68" s="172">
        <f t="shared" si="43"/>
        <v>0</v>
      </c>
      <c r="AJ68" s="172">
        <f t="shared" si="43"/>
        <v>0</v>
      </c>
      <c r="AK68" s="172">
        <f t="shared" si="43"/>
        <v>0</v>
      </c>
    </row>
    <row r="69" spans="1:37" ht="24" customHeight="1">
      <c r="A69" s="166"/>
      <c r="B69" s="444"/>
      <c r="C69" s="33" t="str">
        <f t="shared" si="40"/>
        <v>Cash Discounts</v>
      </c>
      <c r="D69" s="34"/>
      <c r="E69" s="34"/>
      <c r="F69" s="35"/>
      <c r="G69" s="167">
        <f t="shared" ref="G69:AK69" si="44">IFERROR(G9*1000/G$36,0)</f>
        <v>0</v>
      </c>
      <c r="H69" s="168">
        <f t="shared" si="44"/>
        <v>0</v>
      </c>
      <c r="I69" s="168">
        <f t="shared" si="44"/>
        <v>0</v>
      </c>
      <c r="J69" s="168">
        <f t="shared" si="44"/>
        <v>0</v>
      </c>
      <c r="K69" s="168">
        <f t="shared" si="44"/>
        <v>0</v>
      </c>
      <c r="L69" s="168">
        <f t="shared" si="44"/>
        <v>0</v>
      </c>
      <c r="M69" s="168">
        <f t="shared" si="44"/>
        <v>0</v>
      </c>
      <c r="N69" s="168">
        <f t="shared" si="44"/>
        <v>0</v>
      </c>
      <c r="O69" s="168">
        <f t="shared" si="44"/>
        <v>0</v>
      </c>
      <c r="P69" s="168">
        <f t="shared" si="44"/>
        <v>0</v>
      </c>
      <c r="Q69" s="168">
        <f t="shared" si="44"/>
        <v>0</v>
      </c>
      <c r="R69" s="168">
        <f t="shared" si="44"/>
        <v>0</v>
      </c>
      <c r="S69" s="169">
        <f t="shared" si="44"/>
        <v>0</v>
      </c>
      <c r="T69" s="170">
        <f t="shared" si="44"/>
        <v>0</v>
      </c>
      <c r="U69" s="170">
        <f t="shared" si="44"/>
        <v>0</v>
      </c>
      <c r="V69" s="170">
        <f t="shared" si="44"/>
        <v>0</v>
      </c>
      <c r="W69" s="170">
        <f t="shared" si="44"/>
        <v>0</v>
      </c>
      <c r="X69" s="170">
        <f t="shared" si="44"/>
        <v>0</v>
      </c>
      <c r="Y69" s="170">
        <f t="shared" si="44"/>
        <v>0</v>
      </c>
      <c r="Z69" s="170">
        <f t="shared" si="44"/>
        <v>0</v>
      </c>
      <c r="AA69" s="170">
        <f t="shared" si="44"/>
        <v>0</v>
      </c>
      <c r="AB69" s="170">
        <f t="shared" si="44"/>
        <v>0</v>
      </c>
      <c r="AC69" s="170">
        <f t="shared" si="44"/>
        <v>0</v>
      </c>
      <c r="AD69" s="171">
        <f t="shared" si="44"/>
        <v>0</v>
      </c>
      <c r="AE69" s="172">
        <f t="shared" si="44"/>
        <v>0</v>
      </c>
      <c r="AF69" s="172">
        <f t="shared" si="44"/>
        <v>0</v>
      </c>
      <c r="AG69" s="172">
        <f t="shared" si="44"/>
        <v>0</v>
      </c>
      <c r="AH69" s="172">
        <f t="shared" si="44"/>
        <v>0</v>
      </c>
      <c r="AI69" s="172">
        <f t="shared" si="44"/>
        <v>0</v>
      </c>
      <c r="AJ69" s="172">
        <f t="shared" si="44"/>
        <v>0</v>
      </c>
      <c r="AK69" s="172">
        <f t="shared" si="44"/>
        <v>0</v>
      </c>
    </row>
    <row r="70" spans="1:37" ht="24" customHeight="1">
      <c r="A70" s="166"/>
      <c r="B70" s="444"/>
      <c r="C70" s="33" t="str">
        <f t="shared" si="40"/>
        <v>Freight Income</v>
      </c>
      <c r="D70" s="34"/>
      <c r="E70" s="34"/>
      <c r="F70" s="35"/>
      <c r="G70" s="174">
        <f t="shared" ref="G70:AK70" si="45">IFERROR(G10*1000/G$36,0)</f>
        <v>0</v>
      </c>
      <c r="H70" s="175">
        <f t="shared" si="45"/>
        <v>0</v>
      </c>
      <c r="I70" s="175">
        <f t="shared" si="45"/>
        <v>0</v>
      </c>
      <c r="J70" s="175">
        <f t="shared" si="45"/>
        <v>0</v>
      </c>
      <c r="K70" s="175">
        <f t="shared" si="45"/>
        <v>0</v>
      </c>
      <c r="L70" s="175">
        <f t="shared" si="45"/>
        <v>0</v>
      </c>
      <c r="M70" s="175">
        <f t="shared" si="45"/>
        <v>0</v>
      </c>
      <c r="N70" s="175">
        <f t="shared" si="45"/>
        <v>0</v>
      </c>
      <c r="O70" s="175">
        <f t="shared" si="45"/>
        <v>0</v>
      </c>
      <c r="P70" s="175">
        <f t="shared" si="45"/>
        <v>0</v>
      </c>
      <c r="Q70" s="175">
        <f t="shared" si="45"/>
        <v>0</v>
      </c>
      <c r="R70" s="175">
        <f t="shared" si="45"/>
        <v>0</v>
      </c>
      <c r="S70" s="176">
        <f t="shared" si="45"/>
        <v>0</v>
      </c>
      <c r="T70" s="177">
        <f t="shared" si="45"/>
        <v>0</v>
      </c>
      <c r="U70" s="177">
        <f t="shared" si="45"/>
        <v>0</v>
      </c>
      <c r="V70" s="177">
        <f t="shared" si="45"/>
        <v>0</v>
      </c>
      <c r="W70" s="177">
        <f t="shared" si="45"/>
        <v>0</v>
      </c>
      <c r="X70" s="177">
        <f t="shared" si="45"/>
        <v>0</v>
      </c>
      <c r="Y70" s="177">
        <f t="shared" si="45"/>
        <v>0</v>
      </c>
      <c r="Z70" s="177">
        <f t="shared" si="45"/>
        <v>0</v>
      </c>
      <c r="AA70" s="177">
        <f t="shared" si="45"/>
        <v>0</v>
      </c>
      <c r="AB70" s="177">
        <f t="shared" si="45"/>
        <v>0</v>
      </c>
      <c r="AC70" s="177">
        <f t="shared" si="45"/>
        <v>0</v>
      </c>
      <c r="AD70" s="178">
        <f t="shared" si="45"/>
        <v>0</v>
      </c>
      <c r="AE70" s="179">
        <f t="shared" si="45"/>
        <v>0</v>
      </c>
      <c r="AF70" s="179">
        <f t="shared" si="45"/>
        <v>0</v>
      </c>
      <c r="AG70" s="179">
        <f t="shared" si="45"/>
        <v>0</v>
      </c>
      <c r="AH70" s="179">
        <f t="shared" si="45"/>
        <v>0</v>
      </c>
      <c r="AI70" s="179">
        <f t="shared" si="45"/>
        <v>0</v>
      </c>
      <c r="AJ70" s="179">
        <f t="shared" si="45"/>
        <v>0</v>
      </c>
      <c r="AK70" s="179">
        <f t="shared" si="45"/>
        <v>0</v>
      </c>
    </row>
    <row r="71" spans="1:37" ht="24" customHeight="1">
      <c r="A71" s="166"/>
      <c r="B71" s="444"/>
      <c r="C71" s="49" t="str">
        <f t="shared" si="40"/>
        <v>Revenue from Sales</v>
      </c>
      <c r="D71" s="34"/>
      <c r="E71" s="34"/>
      <c r="F71" s="35"/>
      <c r="G71" s="167">
        <f t="shared" ref="G71:AK71" si="46">IFERROR(G11*1000/G$36,0)</f>
        <v>168075.26425346005</v>
      </c>
      <c r="H71" s="168">
        <f t="shared" si="46"/>
        <v>174814.0877276792</v>
      </c>
      <c r="I71" s="168">
        <f t="shared" si="46"/>
        <v>167037.87051400961</v>
      </c>
      <c r="J71" s="168">
        <f t="shared" si="46"/>
        <v>180143.02185595565</v>
      </c>
      <c r="K71" s="168">
        <f t="shared" si="46"/>
        <v>178017.18494579653</v>
      </c>
      <c r="L71" s="168">
        <f t="shared" si="46"/>
        <v>176438.04127619049</v>
      </c>
      <c r="M71" s="168">
        <f t="shared" si="46"/>
        <v>184799.46329460407</v>
      </c>
      <c r="N71" s="168">
        <f t="shared" si="46"/>
        <v>170515.51864771551</v>
      </c>
      <c r="O71" s="168">
        <f t="shared" si="46"/>
        <v>178487.08292824632</v>
      </c>
      <c r="P71" s="168">
        <f t="shared" si="46"/>
        <v>174860.54861496214</v>
      </c>
      <c r="Q71" s="168">
        <f t="shared" si="46"/>
        <v>179272.52407957718</v>
      </c>
      <c r="R71" s="168">
        <f t="shared" si="46"/>
        <v>167374.03766066837</v>
      </c>
      <c r="S71" s="169">
        <f t="shared" si="46"/>
        <v>168075.26425346005</v>
      </c>
      <c r="T71" s="170">
        <f t="shared" si="46"/>
        <v>171385.6288088843</v>
      </c>
      <c r="U71" s="170">
        <f t="shared" si="46"/>
        <v>169771.7027605605</v>
      </c>
      <c r="V71" s="170">
        <f t="shared" si="46"/>
        <v>171996.98098730049</v>
      </c>
      <c r="W71" s="170">
        <f t="shared" si="46"/>
        <v>173425.55097636342</v>
      </c>
      <c r="X71" s="170">
        <f t="shared" si="46"/>
        <v>174004.66894949626</v>
      </c>
      <c r="Y71" s="170">
        <f t="shared" si="46"/>
        <v>175641.4237318293</v>
      </c>
      <c r="Z71" s="170">
        <f t="shared" si="46"/>
        <v>174892.19038397694</v>
      </c>
      <c r="AA71" s="170">
        <f t="shared" si="46"/>
        <v>175325.23162884943</v>
      </c>
      <c r="AB71" s="170">
        <f t="shared" si="46"/>
        <v>175279.47967109579</v>
      </c>
      <c r="AC71" s="170">
        <f t="shared" si="46"/>
        <v>175618.28699499078</v>
      </c>
      <c r="AD71" s="171">
        <f t="shared" si="46"/>
        <v>175044.01063067737</v>
      </c>
      <c r="AE71" s="172">
        <f t="shared" si="46"/>
        <v>169771.7027605605</v>
      </c>
      <c r="AF71" s="172">
        <f t="shared" si="46"/>
        <v>177973.46401770637</v>
      </c>
      <c r="AG71" s="172">
        <f t="shared" si="46"/>
        <v>177643.72457548472</v>
      </c>
      <c r="AH71" s="172">
        <f t="shared" si="46"/>
        <v>174115.28649229696</v>
      </c>
      <c r="AI71" s="172">
        <f t="shared" si="46"/>
        <v>174004.66894949626</v>
      </c>
      <c r="AJ71" s="172">
        <f t="shared" si="46"/>
        <v>176038.73694377596</v>
      </c>
      <c r="AK71" s="172">
        <f t="shared" si="46"/>
        <v>175044.01063067737</v>
      </c>
    </row>
    <row r="72" spans="1:37" ht="24" customHeight="1">
      <c r="A72" s="166"/>
      <c r="B72" s="444"/>
      <c r="C72" s="33" t="str">
        <f t="shared" si="40"/>
        <v>Direct Selling and Delivery Expenses</v>
      </c>
      <c r="D72" s="34"/>
      <c r="E72" s="34"/>
      <c r="F72" s="35"/>
      <c r="G72" s="174">
        <f t="shared" ref="G72:AK72" si="47">IFERROR(G12*1000/G$36,0)</f>
        <v>-3385.3102136688453</v>
      </c>
      <c r="H72" s="175">
        <f t="shared" si="47"/>
        <v>-3889.9159715332135</v>
      </c>
      <c r="I72" s="175">
        <f t="shared" si="47"/>
        <v>-3950.3046549316591</v>
      </c>
      <c r="J72" s="175">
        <f t="shared" si="47"/>
        <v>-4404.0540720221607</v>
      </c>
      <c r="K72" s="175">
        <f t="shared" si="47"/>
        <v>-4096.9782539836497</v>
      </c>
      <c r="L72" s="175">
        <f t="shared" si="47"/>
        <v>-4338.3330285714283</v>
      </c>
      <c r="M72" s="175">
        <f t="shared" si="47"/>
        <v>-4125.6934083742917</v>
      </c>
      <c r="N72" s="175">
        <f t="shared" si="47"/>
        <v>-4179.7745707317445</v>
      </c>
      <c r="O72" s="175">
        <f t="shared" si="47"/>
        <v>-4457.1290210128782</v>
      </c>
      <c r="P72" s="175">
        <f t="shared" si="47"/>
        <v>-4340.8312534338638</v>
      </c>
      <c r="Q72" s="175">
        <f t="shared" si="47"/>
        <v>-4404.249393190119</v>
      </c>
      <c r="R72" s="175">
        <f t="shared" si="47"/>
        <v>-4179.6420565552698</v>
      </c>
      <c r="S72" s="176">
        <f t="shared" si="47"/>
        <v>-3385.3102136688453</v>
      </c>
      <c r="T72" s="177">
        <f t="shared" si="47"/>
        <v>-3633.1916163629189</v>
      </c>
      <c r="U72" s="177">
        <f t="shared" si="47"/>
        <v>-3750.9067602366085</v>
      </c>
      <c r="V72" s="177">
        <f t="shared" si="47"/>
        <v>-3891.0465513665022</v>
      </c>
      <c r="W72" s="177">
        <f t="shared" si="47"/>
        <v>-3939.9133094005588</v>
      </c>
      <c r="X72" s="177">
        <f t="shared" si="47"/>
        <v>-4016.5050980066949</v>
      </c>
      <c r="Y72" s="177">
        <f t="shared" si="47"/>
        <v>-4033.0607157846307</v>
      </c>
      <c r="Z72" s="177">
        <f t="shared" si="47"/>
        <v>-4054.5053018459339</v>
      </c>
      <c r="AA72" s="177">
        <f t="shared" si="47"/>
        <v>-4103.0054098230657</v>
      </c>
      <c r="AB72" s="177">
        <f t="shared" si="47"/>
        <v>-4126.421367851287</v>
      </c>
      <c r="AC72" s="177">
        <f t="shared" si="47"/>
        <v>-4149.9949022623086</v>
      </c>
      <c r="AD72" s="178">
        <f t="shared" si="47"/>
        <v>-4152.0600581411727</v>
      </c>
      <c r="AE72" s="179">
        <f t="shared" si="47"/>
        <v>-3750.9067602366085</v>
      </c>
      <c r="AF72" s="179">
        <f t="shared" si="47"/>
        <v>-4265.5279642469113</v>
      </c>
      <c r="AG72" s="179">
        <f t="shared" si="47"/>
        <v>-4254.8727660368922</v>
      </c>
      <c r="AH72" s="179">
        <f t="shared" si="47"/>
        <v>-4314.0616024387791</v>
      </c>
      <c r="AI72" s="179">
        <f t="shared" si="47"/>
        <v>-4016.5050980066949</v>
      </c>
      <c r="AJ72" s="179">
        <f t="shared" si="47"/>
        <v>-4281.7961094881784</v>
      </c>
      <c r="AK72" s="179">
        <f t="shared" si="47"/>
        <v>-4152.0600581411727</v>
      </c>
    </row>
    <row r="73" spans="1:37" ht="24" customHeight="1">
      <c r="A73" s="166"/>
      <c r="B73" s="444"/>
      <c r="C73" s="49" t="str">
        <f t="shared" si="40"/>
        <v>Net Revenue from Sales</v>
      </c>
      <c r="D73" s="34"/>
      <c r="E73" s="34"/>
      <c r="F73" s="35"/>
      <c r="G73" s="167">
        <f t="shared" ref="G73:AK73" si="48">IFERROR(G13*1000/G$36,0)</f>
        <v>164689.95403979122</v>
      </c>
      <c r="H73" s="168">
        <f t="shared" si="48"/>
        <v>170924.17175614601</v>
      </c>
      <c r="I73" s="168">
        <f t="shared" si="48"/>
        <v>163087.56585907796</v>
      </c>
      <c r="J73" s="168">
        <f t="shared" si="48"/>
        <v>175738.96778393351</v>
      </c>
      <c r="K73" s="168">
        <f t="shared" si="48"/>
        <v>173920.2066918129</v>
      </c>
      <c r="L73" s="168">
        <f t="shared" si="48"/>
        <v>172099.70824761904</v>
      </c>
      <c r="M73" s="168">
        <f t="shared" si="48"/>
        <v>180673.7698862298</v>
      </c>
      <c r="N73" s="168">
        <f t="shared" si="48"/>
        <v>166335.74407698377</v>
      </c>
      <c r="O73" s="168">
        <f t="shared" si="48"/>
        <v>174029.95390723346</v>
      </c>
      <c r="P73" s="168">
        <f t="shared" si="48"/>
        <v>170519.71736152831</v>
      </c>
      <c r="Q73" s="168">
        <f t="shared" si="48"/>
        <v>174868.2746863871</v>
      </c>
      <c r="R73" s="168">
        <f t="shared" si="48"/>
        <v>163194.39560411312</v>
      </c>
      <c r="S73" s="169">
        <f t="shared" si="48"/>
        <v>164689.95403979122</v>
      </c>
      <c r="T73" s="170">
        <f t="shared" si="48"/>
        <v>167752.43719252138</v>
      </c>
      <c r="U73" s="170">
        <f t="shared" si="48"/>
        <v>166020.7960003239</v>
      </c>
      <c r="V73" s="170">
        <f t="shared" si="48"/>
        <v>168105.934435934</v>
      </c>
      <c r="W73" s="170">
        <f t="shared" si="48"/>
        <v>169485.6376669629</v>
      </c>
      <c r="X73" s="170">
        <f t="shared" si="48"/>
        <v>169988.16385148957</v>
      </c>
      <c r="Y73" s="170">
        <f t="shared" si="48"/>
        <v>171608.36301604466</v>
      </c>
      <c r="Z73" s="170">
        <f t="shared" si="48"/>
        <v>170837.68508213098</v>
      </c>
      <c r="AA73" s="170">
        <f t="shared" si="48"/>
        <v>171222.22621902637</v>
      </c>
      <c r="AB73" s="170">
        <f t="shared" si="48"/>
        <v>171153.0583032445</v>
      </c>
      <c r="AC73" s="170">
        <f t="shared" si="48"/>
        <v>171468.29209272843</v>
      </c>
      <c r="AD73" s="171">
        <f t="shared" si="48"/>
        <v>170891.95057253621</v>
      </c>
      <c r="AE73" s="172">
        <f t="shared" si="48"/>
        <v>166020.7960003239</v>
      </c>
      <c r="AF73" s="172">
        <f t="shared" si="48"/>
        <v>173707.93605345945</v>
      </c>
      <c r="AG73" s="172">
        <f t="shared" si="48"/>
        <v>173388.85180944781</v>
      </c>
      <c r="AH73" s="172">
        <f t="shared" si="48"/>
        <v>169801.22488985819</v>
      </c>
      <c r="AI73" s="172">
        <f t="shared" si="48"/>
        <v>169988.16385148957</v>
      </c>
      <c r="AJ73" s="172">
        <f t="shared" si="48"/>
        <v>171756.94083428776</v>
      </c>
      <c r="AK73" s="172">
        <f t="shared" si="48"/>
        <v>170891.95057253621</v>
      </c>
    </row>
    <row r="74" spans="1:37" ht="24" customHeight="1">
      <c r="A74" s="166"/>
      <c r="B74" s="444"/>
      <c r="C74" s="33" t="str">
        <f t="shared" si="40"/>
        <v>Standard Variable Cost of Goods Sold and Cost of Services</v>
      </c>
      <c r="D74" s="34"/>
      <c r="E74" s="34"/>
      <c r="F74" s="35"/>
      <c r="G74" s="174">
        <f t="shared" ref="G74:AK74" si="49">IFERROR(G14*1000/G$36,0)</f>
        <v>-105637.280920245</v>
      </c>
      <c r="H74" s="175">
        <f t="shared" si="49"/>
        <v>-114809.450238244</v>
      </c>
      <c r="I74" s="175">
        <f t="shared" si="49"/>
        <v>-108765.89956274016</v>
      </c>
      <c r="J74" s="175">
        <f t="shared" si="49"/>
        <v>-113139.4837396122</v>
      </c>
      <c r="K74" s="175">
        <f t="shared" si="49"/>
        <v>-117062.43660443753</v>
      </c>
      <c r="L74" s="175">
        <f t="shared" si="49"/>
        <v>-113185.09923809527</v>
      </c>
      <c r="M74" s="175">
        <f t="shared" si="49"/>
        <v>-116271.73984662637</v>
      </c>
      <c r="N74" s="175">
        <f t="shared" si="49"/>
        <v>-107374.51679256257</v>
      </c>
      <c r="O74" s="175">
        <f t="shared" si="49"/>
        <v>-110361.29071366321</v>
      </c>
      <c r="P74" s="175">
        <f t="shared" si="49"/>
        <v>-113067.61560210846</v>
      </c>
      <c r="Q74" s="175">
        <f t="shared" si="49"/>
        <v>-118742.00809835992</v>
      </c>
      <c r="R74" s="175">
        <f t="shared" si="49"/>
        <v>-116091.83550128534</v>
      </c>
      <c r="S74" s="176">
        <f t="shared" si="49"/>
        <v>-105637.280920245</v>
      </c>
      <c r="T74" s="177">
        <f t="shared" si="49"/>
        <v>-110142.99683976934</v>
      </c>
      <c r="U74" s="177">
        <f t="shared" si="49"/>
        <v>-109631.80624090527</v>
      </c>
      <c r="V74" s="177">
        <f t="shared" si="49"/>
        <v>-110384.4162312549</v>
      </c>
      <c r="W74" s="177">
        <f t="shared" si="49"/>
        <v>-111969.08338825651</v>
      </c>
      <c r="X74" s="177">
        <f t="shared" si="49"/>
        <v>-112202.8489988201</v>
      </c>
      <c r="Y74" s="177">
        <f t="shared" si="49"/>
        <v>-112819.79234586554</v>
      </c>
      <c r="Z74" s="177">
        <f t="shared" si="49"/>
        <v>-112023.87787499017</v>
      </c>
      <c r="AA74" s="177">
        <f t="shared" si="49"/>
        <v>-111823.6023993858</v>
      </c>
      <c r="AB74" s="177">
        <f t="shared" si="49"/>
        <v>-111946.0859802248</v>
      </c>
      <c r="AC74" s="177">
        <f t="shared" si="49"/>
        <v>-112522.71572702989</v>
      </c>
      <c r="AD74" s="178">
        <f t="shared" si="49"/>
        <v>-112771.33279871709</v>
      </c>
      <c r="AE74" s="179">
        <f t="shared" si="49"/>
        <v>-109631.80624090527</v>
      </c>
      <c r="AF74" s="179">
        <f t="shared" si="49"/>
        <v>-114613.43801898307</v>
      </c>
      <c r="AG74" s="179">
        <f t="shared" si="49"/>
        <v>-111157.76458678413</v>
      </c>
      <c r="AH74" s="179">
        <f t="shared" si="49"/>
        <v>-115901.18478081338</v>
      </c>
      <c r="AI74" s="179">
        <f t="shared" si="49"/>
        <v>-112202.8489988201</v>
      </c>
      <c r="AJ74" s="179">
        <f t="shared" si="49"/>
        <v>-113315.41354190947</v>
      </c>
      <c r="AK74" s="179">
        <f t="shared" si="49"/>
        <v>-112771.33279871709</v>
      </c>
    </row>
    <row r="75" spans="1:37" ht="24" customHeight="1">
      <c r="A75" s="166"/>
      <c r="B75" s="444"/>
      <c r="C75" s="49" t="str">
        <f t="shared" si="40"/>
        <v>Contribution at Standard Variable Cost</v>
      </c>
      <c r="D75" s="34"/>
      <c r="E75" s="34"/>
      <c r="F75" s="35"/>
      <c r="G75" s="167">
        <f t="shared" ref="G75:AK75" si="50">IFERROR(G15*1000/G$36,0)</f>
        <v>59052.673119546227</v>
      </c>
      <c r="H75" s="168">
        <f t="shared" si="50"/>
        <v>56114.72151790202</v>
      </c>
      <c r="I75" s="168">
        <f t="shared" si="50"/>
        <v>54321.666296337797</v>
      </c>
      <c r="J75" s="168">
        <f t="shared" si="50"/>
        <v>62599.484044321296</v>
      </c>
      <c r="K75" s="168">
        <f t="shared" si="50"/>
        <v>56857.770087375357</v>
      </c>
      <c r="L75" s="168">
        <f t="shared" si="50"/>
        <v>58914.609009523767</v>
      </c>
      <c r="M75" s="168">
        <f t="shared" si="50"/>
        <v>64402.030039603407</v>
      </c>
      <c r="N75" s="168">
        <f t="shared" si="50"/>
        <v>58961.227284421191</v>
      </c>
      <c r="O75" s="168">
        <f t="shared" si="50"/>
        <v>63668.663193570246</v>
      </c>
      <c r="P75" s="168">
        <f t="shared" si="50"/>
        <v>57452.101759419835</v>
      </c>
      <c r="Q75" s="168">
        <f t="shared" si="50"/>
        <v>56126.266588027182</v>
      </c>
      <c r="R75" s="168">
        <f t="shared" si="50"/>
        <v>47102.560102827767</v>
      </c>
      <c r="S75" s="169">
        <f t="shared" si="50"/>
        <v>59052.673119546227</v>
      </c>
      <c r="T75" s="170">
        <f t="shared" si="50"/>
        <v>57609.440352752026</v>
      </c>
      <c r="U75" s="170">
        <f t="shared" si="50"/>
        <v>56388.989759418597</v>
      </c>
      <c r="V75" s="170">
        <f t="shared" si="50"/>
        <v>57721.518204679101</v>
      </c>
      <c r="W75" s="170">
        <f t="shared" si="50"/>
        <v>57516.55427870639</v>
      </c>
      <c r="X75" s="170">
        <f t="shared" si="50"/>
        <v>57785.314852669471</v>
      </c>
      <c r="Y75" s="170">
        <f t="shared" si="50"/>
        <v>58788.57067017912</v>
      </c>
      <c r="Z75" s="170">
        <f t="shared" si="50"/>
        <v>58813.807207140831</v>
      </c>
      <c r="AA75" s="170">
        <f t="shared" si="50"/>
        <v>59398.623819640568</v>
      </c>
      <c r="AB75" s="170">
        <f t="shared" si="50"/>
        <v>59206.972323019698</v>
      </c>
      <c r="AC75" s="170">
        <f t="shared" si="50"/>
        <v>58945.576365698551</v>
      </c>
      <c r="AD75" s="171">
        <f t="shared" si="50"/>
        <v>58120.617773819104</v>
      </c>
      <c r="AE75" s="172">
        <f t="shared" si="50"/>
        <v>56388.989759418597</v>
      </c>
      <c r="AF75" s="172">
        <f t="shared" si="50"/>
        <v>59094.498034476368</v>
      </c>
      <c r="AG75" s="172">
        <f t="shared" si="50"/>
        <v>62231.087222663693</v>
      </c>
      <c r="AH75" s="172">
        <f t="shared" si="50"/>
        <v>53900.040109044829</v>
      </c>
      <c r="AI75" s="172">
        <f t="shared" si="50"/>
        <v>57785.314852669471</v>
      </c>
      <c r="AJ75" s="172">
        <f t="shared" si="50"/>
        <v>58441.527292378305</v>
      </c>
      <c r="AK75" s="172">
        <f t="shared" si="50"/>
        <v>58120.617773819104</v>
      </c>
    </row>
    <row r="76" spans="1:37" ht="24" customHeight="1">
      <c r="A76" s="166"/>
      <c r="B76" s="444"/>
      <c r="C76" s="33" t="str">
        <f t="shared" si="40"/>
        <v>Standard Cost Variance</v>
      </c>
      <c r="D76" s="34"/>
      <c r="E76" s="34"/>
      <c r="F76" s="35"/>
      <c r="G76" s="167">
        <f t="shared" ref="G76:AK76" si="51">IFERROR(G16*1000/G$36,0)</f>
        <v>0</v>
      </c>
      <c r="H76" s="168">
        <f t="shared" si="51"/>
        <v>0</v>
      </c>
      <c r="I76" s="168">
        <f t="shared" si="51"/>
        <v>0</v>
      </c>
      <c r="J76" s="168">
        <f t="shared" si="51"/>
        <v>0</v>
      </c>
      <c r="K76" s="168">
        <f t="shared" si="51"/>
        <v>0</v>
      </c>
      <c r="L76" s="168">
        <f t="shared" si="51"/>
        <v>0</v>
      </c>
      <c r="M76" s="168">
        <f t="shared" si="51"/>
        <v>0</v>
      </c>
      <c r="N76" s="168">
        <f t="shared" si="51"/>
        <v>0</v>
      </c>
      <c r="O76" s="168">
        <f t="shared" si="51"/>
        <v>0</v>
      </c>
      <c r="P76" s="168">
        <f t="shared" si="51"/>
        <v>0</v>
      </c>
      <c r="Q76" s="168">
        <f t="shared" si="51"/>
        <v>0</v>
      </c>
      <c r="R76" s="168">
        <f t="shared" si="51"/>
        <v>0</v>
      </c>
      <c r="S76" s="169">
        <f t="shared" si="51"/>
        <v>0</v>
      </c>
      <c r="T76" s="170">
        <f t="shared" si="51"/>
        <v>0</v>
      </c>
      <c r="U76" s="170">
        <f t="shared" si="51"/>
        <v>0</v>
      </c>
      <c r="V76" s="170">
        <f t="shared" si="51"/>
        <v>0</v>
      </c>
      <c r="W76" s="170">
        <f t="shared" si="51"/>
        <v>0</v>
      </c>
      <c r="X76" s="170">
        <f t="shared" si="51"/>
        <v>0</v>
      </c>
      <c r="Y76" s="170">
        <f t="shared" si="51"/>
        <v>0</v>
      </c>
      <c r="Z76" s="170">
        <f t="shared" si="51"/>
        <v>0</v>
      </c>
      <c r="AA76" s="170">
        <f t="shared" si="51"/>
        <v>0</v>
      </c>
      <c r="AB76" s="170">
        <f t="shared" si="51"/>
        <v>0</v>
      </c>
      <c r="AC76" s="170">
        <f t="shared" si="51"/>
        <v>0</v>
      </c>
      <c r="AD76" s="171">
        <f t="shared" si="51"/>
        <v>0</v>
      </c>
      <c r="AE76" s="172">
        <f t="shared" si="51"/>
        <v>0</v>
      </c>
      <c r="AF76" s="172">
        <f t="shared" si="51"/>
        <v>0</v>
      </c>
      <c r="AG76" s="172">
        <f t="shared" si="51"/>
        <v>0</v>
      </c>
      <c r="AH76" s="172">
        <f t="shared" si="51"/>
        <v>0</v>
      </c>
      <c r="AI76" s="172">
        <f t="shared" si="51"/>
        <v>0</v>
      </c>
      <c r="AJ76" s="172">
        <f t="shared" si="51"/>
        <v>0</v>
      </c>
      <c r="AK76" s="172">
        <f t="shared" si="51"/>
        <v>0</v>
      </c>
    </row>
    <row r="77" spans="1:37" ht="24" customHeight="1">
      <c r="A77" s="166"/>
      <c r="B77" s="444"/>
      <c r="C77" s="33" t="str">
        <f t="shared" si="40"/>
        <v>Actual Cost Variance</v>
      </c>
      <c r="D77" s="34"/>
      <c r="E77" s="34"/>
      <c r="F77" s="35"/>
      <c r="G77" s="174">
        <f t="shared" ref="G77:AK77" si="52">IFERROR(G17*1000/G$36,0)</f>
        <v>0</v>
      </c>
      <c r="H77" s="175">
        <f t="shared" si="52"/>
        <v>0</v>
      </c>
      <c r="I77" s="175">
        <f t="shared" si="52"/>
        <v>0</v>
      </c>
      <c r="J77" s="175">
        <f t="shared" si="52"/>
        <v>0</v>
      </c>
      <c r="K77" s="175">
        <f t="shared" si="52"/>
        <v>0</v>
      </c>
      <c r="L77" s="175">
        <f t="shared" si="52"/>
        <v>0</v>
      </c>
      <c r="M77" s="175">
        <f t="shared" si="52"/>
        <v>0</v>
      </c>
      <c r="N77" s="175">
        <f t="shared" si="52"/>
        <v>0</v>
      </c>
      <c r="O77" s="175">
        <f t="shared" si="52"/>
        <v>0</v>
      </c>
      <c r="P77" s="175">
        <f t="shared" si="52"/>
        <v>0</v>
      </c>
      <c r="Q77" s="175">
        <f t="shared" si="52"/>
        <v>0</v>
      </c>
      <c r="R77" s="175">
        <f t="shared" si="52"/>
        <v>0</v>
      </c>
      <c r="S77" s="176">
        <f t="shared" si="52"/>
        <v>0</v>
      </c>
      <c r="T77" s="177">
        <f t="shared" si="52"/>
        <v>0</v>
      </c>
      <c r="U77" s="177">
        <f t="shared" si="52"/>
        <v>0</v>
      </c>
      <c r="V77" s="177">
        <f t="shared" si="52"/>
        <v>0</v>
      </c>
      <c r="W77" s="177">
        <f t="shared" si="52"/>
        <v>0</v>
      </c>
      <c r="X77" s="177">
        <f t="shared" si="52"/>
        <v>0</v>
      </c>
      <c r="Y77" s="177">
        <f t="shared" si="52"/>
        <v>0</v>
      </c>
      <c r="Z77" s="177">
        <f t="shared" si="52"/>
        <v>0</v>
      </c>
      <c r="AA77" s="177">
        <f t="shared" si="52"/>
        <v>0</v>
      </c>
      <c r="AB77" s="177">
        <f t="shared" si="52"/>
        <v>0</v>
      </c>
      <c r="AC77" s="177">
        <f t="shared" si="52"/>
        <v>0</v>
      </c>
      <c r="AD77" s="178">
        <f t="shared" si="52"/>
        <v>0</v>
      </c>
      <c r="AE77" s="179">
        <f t="shared" si="52"/>
        <v>0</v>
      </c>
      <c r="AF77" s="179">
        <f t="shared" si="52"/>
        <v>0</v>
      </c>
      <c r="AG77" s="179">
        <f t="shared" si="52"/>
        <v>0</v>
      </c>
      <c r="AH77" s="179">
        <f t="shared" si="52"/>
        <v>0</v>
      </c>
      <c r="AI77" s="179">
        <f t="shared" si="52"/>
        <v>0</v>
      </c>
      <c r="AJ77" s="179">
        <f t="shared" si="52"/>
        <v>0</v>
      </c>
      <c r="AK77" s="179">
        <f t="shared" si="52"/>
        <v>0</v>
      </c>
    </row>
    <row r="78" spans="1:37" ht="24" customHeight="1">
      <c r="A78" s="166"/>
      <c r="B78" s="444"/>
      <c r="C78" s="49" t="str">
        <f t="shared" si="40"/>
        <v>Net Contribution</v>
      </c>
      <c r="D78" s="34"/>
      <c r="E78" s="34"/>
      <c r="F78" s="35"/>
      <c r="G78" s="180">
        <f t="shared" ref="G78:AK78" si="53">IFERROR(G18*1000/G$36,0)</f>
        <v>59052.673119546227</v>
      </c>
      <c r="H78" s="181">
        <f t="shared" si="53"/>
        <v>56114.72151790202</v>
      </c>
      <c r="I78" s="181">
        <f t="shared" si="53"/>
        <v>54321.666296337797</v>
      </c>
      <c r="J78" s="181">
        <f t="shared" si="53"/>
        <v>62599.484044321296</v>
      </c>
      <c r="K78" s="181">
        <f t="shared" si="53"/>
        <v>56857.770087375357</v>
      </c>
      <c r="L78" s="181">
        <f t="shared" si="53"/>
        <v>58914.609009523767</v>
      </c>
      <c r="M78" s="181">
        <f t="shared" si="53"/>
        <v>64402.030039603407</v>
      </c>
      <c r="N78" s="181">
        <f t="shared" si="53"/>
        <v>58961.227284421191</v>
      </c>
      <c r="O78" s="181">
        <f t="shared" si="53"/>
        <v>63668.663193570246</v>
      </c>
      <c r="P78" s="181">
        <f t="shared" si="53"/>
        <v>57452.101759419835</v>
      </c>
      <c r="Q78" s="181">
        <f t="shared" si="53"/>
        <v>56126.266588027182</v>
      </c>
      <c r="R78" s="181">
        <f t="shared" si="53"/>
        <v>47102.560102827767</v>
      </c>
      <c r="S78" s="169">
        <f t="shared" si="53"/>
        <v>59052.673119546227</v>
      </c>
      <c r="T78" s="170">
        <f t="shared" si="53"/>
        <v>57609.440352752026</v>
      </c>
      <c r="U78" s="170">
        <f t="shared" si="53"/>
        <v>56388.989759418597</v>
      </c>
      <c r="V78" s="170">
        <f t="shared" si="53"/>
        <v>57721.518204679101</v>
      </c>
      <c r="W78" s="170">
        <f t="shared" si="53"/>
        <v>57516.55427870639</v>
      </c>
      <c r="X78" s="170">
        <f t="shared" si="53"/>
        <v>57785.314852669471</v>
      </c>
      <c r="Y78" s="170">
        <f t="shared" si="53"/>
        <v>58788.57067017912</v>
      </c>
      <c r="Z78" s="170">
        <f t="shared" si="53"/>
        <v>58813.807207140831</v>
      </c>
      <c r="AA78" s="170">
        <f t="shared" si="53"/>
        <v>59398.623819640568</v>
      </c>
      <c r="AB78" s="170">
        <f t="shared" si="53"/>
        <v>59206.972323019698</v>
      </c>
      <c r="AC78" s="170">
        <f t="shared" si="53"/>
        <v>58945.576365698551</v>
      </c>
      <c r="AD78" s="171">
        <f t="shared" si="53"/>
        <v>58120.617773819104</v>
      </c>
      <c r="AE78" s="172">
        <f t="shared" si="53"/>
        <v>56388.989759418597</v>
      </c>
      <c r="AF78" s="172">
        <f t="shared" si="53"/>
        <v>59094.498034476368</v>
      </c>
      <c r="AG78" s="172">
        <f t="shared" si="53"/>
        <v>62231.087222663693</v>
      </c>
      <c r="AH78" s="172">
        <f t="shared" si="53"/>
        <v>53900.040109044829</v>
      </c>
      <c r="AI78" s="172">
        <f t="shared" si="53"/>
        <v>57785.314852669471</v>
      </c>
      <c r="AJ78" s="172">
        <f t="shared" si="53"/>
        <v>58441.527292378305</v>
      </c>
      <c r="AK78" s="172">
        <f t="shared" si="53"/>
        <v>58120.617773819104</v>
      </c>
    </row>
    <row r="79" spans="1:37" ht="24" customHeight="1">
      <c r="A79" s="166"/>
      <c r="B79" s="444"/>
      <c r="C79" s="33" t="str">
        <f t="shared" si="40"/>
        <v>Depreciation and Amortization</v>
      </c>
      <c r="D79" s="34"/>
      <c r="E79" s="34"/>
      <c r="F79" s="35"/>
      <c r="G79" s="167">
        <f t="shared" ref="G79:AK79" si="54">IFERROR(G19*1000/G$36,0)</f>
        <v>-11155.153031173935</v>
      </c>
      <c r="H79" s="168">
        <f t="shared" si="54"/>
        <v>-10212.602138683716</v>
      </c>
      <c r="I79" s="168">
        <f t="shared" si="54"/>
        <v>-9271.5039699931694</v>
      </c>
      <c r="J79" s="168">
        <f t="shared" si="54"/>
        <v>-12125.817728531854</v>
      </c>
      <c r="K79" s="168">
        <f t="shared" si="54"/>
        <v>-8492.9303291782908</v>
      </c>
      <c r="L79" s="168">
        <f t="shared" si="54"/>
        <v>-8185.4129714285709</v>
      </c>
      <c r="M79" s="168">
        <f t="shared" si="54"/>
        <v>-8989.3791091378807</v>
      </c>
      <c r="N79" s="168">
        <f t="shared" si="54"/>
        <v>-8056.0770960831487</v>
      </c>
      <c r="O79" s="168">
        <f t="shared" si="54"/>
        <v>-8299.58005229011</v>
      </c>
      <c r="P79" s="168">
        <f t="shared" si="54"/>
        <v>-9379.7552226766984</v>
      </c>
      <c r="Q79" s="168">
        <f t="shared" si="54"/>
        <v>-10221.280176031574</v>
      </c>
      <c r="R79" s="168">
        <f t="shared" si="54"/>
        <v>-12394.17336760925</v>
      </c>
      <c r="S79" s="169">
        <f t="shared" si="54"/>
        <v>-11155.153031173935</v>
      </c>
      <c r="T79" s="170">
        <f t="shared" si="54"/>
        <v>-10692.136441094068</v>
      </c>
      <c r="U79" s="170">
        <f t="shared" si="54"/>
        <v>-10164.785195992148</v>
      </c>
      <c r="V79" s="170">
        <f t="shared" si="54"/>
        <v>-10585.545849140597</v>
      </c>
      <c r="W79" s="170">
        <f t="shared" si="54"/>
        <v>-10088.976671239803</v>
      </c>
      <c r="X79" s="170">
        <f t="shared" si="54"/>
        <v>-9723.0375836924613</v>
      </c>
      <c r="Y79" s="170">
        <f t="shared" si="54"/>
        <v>-9611.797019172529</v>
      </c>
      <c r="Z79" s="170">
        <f t="shared" si="54"/>
        <v>-9384.4035682268059</v>
      </c>
      <c r="AA79" s="170">
        <f t="shared" si="54"/>
        <v>-9253.7255799355917</v>
      </c>
      <c r="AB79" s="170">
        <f t="shared" si="54"/>
        <v>-9266.1342600854532</v>
      </c>
      <c r="AC79" s="170">
        <f t="shared" si="54"/>
        <v>-9347.1777944432397</v>
      </c>
      <c r="AD79" s="171">
        <f t="shared" si="54"/>
        <v>-9559.4248370638397</v>
      </c>
      <c r="AE79" s="172">
        <f t="shared" si="54"/>
        <v>-10164.785195992148</v>
      </c>
      <c r="AF79" s="172">
        <f t="shared" si="54"/>
        <v>-9308.8585737889225</v>
      </c>
      <c r="AG79" s="172">
        <f t="shared" si="54"/>
        <v>-8429.7612293645579</v>
      </c>
      <c r="AH79" s="172">
        <f t="shared" si="54"/>
        <v>-10568.987711192682</v>
      </c>
      <c r="AI79" s="172">
        <f t="shared" si="54"/>
        <v>-9723.0375836924613</v>
      </c>
      <c r="AJ79" s="172">
        <f t="shared" si="54"/>
        <v>-9402.8354236142895</v>
      </c>
      <c r="AK79" s="172">
        <f t="shared" si="54"/>
        <v>-9559.4248370638397</v>
      </c>
    </row>
    <row r="80" spans="1:37" ht="24" customHeight="1">
      <c r="A80" s="166"/>
      <c r="B80" s="444"/>
      <c r="C80" s="33" t="str">
        <f t="shared" si="40"/>
        <v>Factory Overhead Expenses</v>
      </c>
      <c r="D80" s="34"/>
      <c r="E80" s="34"/>
      <c r="F80" s="35"/>
      <c r="G80" s="167">
        <f t="shared" ref="G80:AK80" si="55">IFERROR(G20*1000/G$36,0)</f>
        <v>-30736.031668310647</v>
      </c>
      <c r="H80" s="168">
        <f t="shared" si="55"/>
        <v>-33139.805730104497</v>
      </c>
      <c r="I80" s="168">
        <f t="shared" si="55"/>
        <v>-25269.038211821298</v>
      </c>
      <c r="J80" s="168">
        <f t="shared" si="55"/>
        <v>-35768.69711911356</v>
      </c>
      <c r="K80" s="168">
        <f t="shared" si="55"/>
        <v>-26883.230056644603</v>
      </c>
      <c r="L80" s="168">
        <f t="shared" si="55"/>
        <v>-27525.278476190466</v>
      </c>
      <c r="M80" s="168">
        <f t="shared" si="55"/>
        <v>-30060.401238298753</v>
      </c>
      <c r="N80" s="168">
        <f t="shared" si="55"/>
        <v>-26686.908110981956</v>
      </c>
      <c r="O80" s="168">
        <f t="shared" si="55"/>
        <v>-29761.426222523489</v>
      </c>
      <c r="P80" s="168">
        <f t="shared" si="55"/>
        <v>-26949.058448521744</v>
      </c>
      <c r="Q80" s="168">
        <f t="shared" si="55"/>
        <v>-30156.488238096314</v>
      </c>
      <c r="R80" s="168">
        <f t="shared" si="55"/>
        <v>-31625.359357326481</v>
      </c>
      <c r="S80" s="169">
        <f t="shared" si="55"/>
        <v>-30736.031668310647</v>
      </c>
      <c r="T80" s="170">
        <f t="shared" si="55"/>
        <v>-31916.856256438405</v>
      </c>
      <c r="U80" s="170">
        <f t="shared" si="55"/>
        <v>-29449.127836628948</v>
      </c>
      <c r="V80" s="170">
        <f t="shared" si="55"/>
        <v>-30805.059497523634</v>
      </c>
      <c r="W80" s="170">
        <f t="shared" si="55"/>
        <v>-29874.425273153793</v>
      </c>
      <c r="X80" s="170">
        <f t="shared" si="55"/>
        <v>-29422.827758722953</v>
      </c>
      <c r="Y80" s="170">
        <f t="shared" si="55"/>
        <v>-29519.499488486603</v>
      </c>
      <c r="Z80" s="170">
        <f t="shared" si="55"/>
        <v>-29105.470768477153</v>
      </c>
      <c r="AA80" s="170">
        <f t="shared" si="55"/>
        <v>-29184.487251696923</v>
      </c>
      <c r="AB80" s="170">
        <f t="shared" si="55"/>
        <v>-28964.390452141848</v>
      </c>
      <c r="AC80" s="170">
        <f t="shared" si="55"/>
        <v>-29065.539204663226</v>
      </c>
      <c r="AD80" s="171">
        <f t="shared" si="55"/>
        <v>-29243.850673779954</v>
      </c>
      <c r="AE80" s="172">
        <f t="shared" si="55"/>
        <v>-29449.127836628948</v>
      </c>
      <c r="AF80" s="172">
        <f t="shared" si="55"/>
        <v>-29398.169017115313</v>
      </c>
      <c r="AG80" s="172">
        <f t="shared" si="55"/>
        <v>-28766.036243594826</v>
      </c>
      <c r="AH80" s="172">
        <f t="shared" si="55"/>
        <v>-29439.896642550913</v>
      </c>
      <c r="AI80" s="172">
        <f t="shared" si="55"/>
        <v>-29422.827758722953</v>
      </c>
      <c r="AJ80" s="172">
        <f t="shared" si="55"/>
        <v>-29072.55646028111</v>
      </c>
      <c r="AK80" s="172">
        <f t="shared" si="55"/>
        <v>-29243.850673779954</v>
      </c>
    </row>
    <row r="81" spans="1:37" ht="24" customHeight="1">
      <c r="A81" s="166"/>
      <c r="B81" s="444"/>
      <c r="C81" s="33" t="str">
        <f t="shared" si="40"/>
        <v>Factory Overhead Adjustment</v>
      </c>
      <c r="D81" s="34"/>
      <c r="E81" s="34"/>
      <c r="F81" s="35"/>
      <c r="G81" s="174">
        <f t="shared" ref="G81:AK81" si="56">IFERROR(G21*1000/G$36,0)</f>
        <v>0</v>
      </c>
      <c r="H81" s="175">
        <f t="shared" si="56"/>
        <v>0</v>
      </c>
      <c r="I81" s="175">
        <f t="shared" si="56"/>
        <v>0</v>
      </c>
      <c r="J81" s="175">
        <f t="shared" si="56"/>
        <v>0</v>
      </c>
      <c r="K81" s="175">
        <f t="shared" si="56"/>
        <v>0</v>
      </c>
      <c r="L81" s="175">
        <f t="shared" si="56"/>
        <v>0</v>
      </c>
      <c r="M81" s="175">
        <f t="shared" si="56"/>
        <v>0</v>
      </c>
      <c r="N81" s="175">
        <f t="shared" si="56"/>
        <v>0</v>
      </c>
      <c r="O81" s="175">
        <f t="shared" si="56"/>
        <v>0</v>
      </c>
      <c r="P81" s="175">
        <f t="shared" si="56"/>
        <v>0</v>
      </c>
      <c r="Q81" s="175">
        <f t="shared" si="56"/>
        <v>0</v>
      </c>
      <c r="R81" s="175">
        <f t="shared" si="56"/>
        <v>0</v>
      </c>
      <c r="S81" s="176">
        <f t="shared" si="56"/>
        <v>0</v>
      </c>
      <c r="T81" s="177">
        <f t="shared" si="56"/>
        <v>0</v>
      </c>
      <c r="U81" s="177">
        <f t="shared" si="56"/>
        <v>0</v>
      </c>
      <c r="V81" s="177">
        <f t="shared" si="56"/>
        <v>0</v>
      </c>
      <c r="W81" s="177">
        <f t="shared" si="56"/>
        <v>0</v>
      </c>
      <c r="X81" s="177">
        <f t="shared" si="56"/>
        <v>0</v>
      </c>
      <c r="Y81" s="177">
        <f t="shared" si="56"/>
        <v>0</v>
      </c>
      <c r="Z81" s="177">
        <f t="shared" si="56"/>
        <v>0</v>
      </c>
      <c r="AA81" s="177">
        <f t="shared" si="56"/>
        <v>0</v>
      </c>
      <c r="AB81" s="177">
        <f t="shared" si="56"/>
        <v>0</v>
      </c>
      <c r="AC81" s="177">
        <f t="shared" si="56"/>
        <v>0</v>
      </c>
      <c r="AD81" s="178">
        <f t="shared" si="56"/>
        <v>0</v>
      </c>
      <c r="AE81" s="179">
        <f t="shared" si="56"/>
        <v>0</v>
      </c>
      <c r="AF81" s="179">
        <f t="shared" si="56"/>
        <v>0</v>
      </c>
      <c r="AG81" s="179">
        <f t="shared" si="56"/>
        <v>0</v>
      </c>
      <c r="AH81" s="179">
        <f t="shared" si="56"/>
        <v>0</v>
      </c>
      <c r="AI81" s="179">
        <f t="shared" si="56"/>
        <v>0</v>
      </c>
      <c r="AJ81" s="179">
        <f t="shared" si="56"/>
        <v>0</v>
      </c>
      <c r="AK81" s="179">
        <f t="shared" si="56"/>
        <v>0</v>
      </c>
    </row>
    <row r="82" spans="1:37" ht="24" customHeight="1">
      <c r="A82" s="166"/>
      <c r="B82" s="444"/>
      <c r="C82" s="49" t="str">
        <f t="shared" si="40"/>
        <v>Gross Profit (Loss)</v>
      </c>
      <c r="D82" s="34"/>
      <c r="E82" s="34"/>
      <c r="F82" s="35"/>
      <c r="G82" s="167">
        <f t="shared" ref="G82:AK82" si="57">IFERROR(G22*1000/G$36,0)</f>
        <v>17161.488420061647</v>
      </c>
      <c r="H82" s="168">
        <f t="shared" si="57"/>
        <v>12762.313649113803</v>
      </c>
      <c r="I82" s="168">
        <f t="shared" si="57"/>
        <v>19781.124114523325</v>
      </c>
      <c r="J82" s="168">
        <f t="shared" si="57"/>
        <v>14704.96919667588</v>
      </c>
      <c r="K82" s="168">
        <f t="shared" si="57"/>
        <v>21481.609701552454</v>
      </c>
      <c r="L82" s="168">
        <f t="shared" si="57"/>
        <v>23203.917561904735</v>
      </c>
      <c r="M82" s="168">
        <f t="shared" si="57"/>
        <v>25352.249692166781</v>
      </c>
      <c r="N82" s="168">
        <f t="shared" si="57"/>
        <v>24218.242077356084</v>
      </c>
      <c r="O82" s="168">
        <f t="shared" si="57"/>
        <v>25607.656918756653</v>
      </c>
      <c r="P82" s="168">
        <f t="shared" si="57"/>
        <v>21123.288088221387</v>
      </c>
      <c r="Q82" s="168">
        <f t="shared" si="57"/>
        <v>15748.49817389929</v>
      </c>
      <c r="R82" s="168">
        <f t="shared" si="57"/>
        <v>3083.0273778920414</v>
      </c>
      <c r="S82" s="169">
        <f t="shared" si="57"/>
        <v>17161.488420061647</v>
      </c>
      <c r="T82" s="170">
        <f t="shared" si="57"/>
        <v>15000.44765521955</v>
      </c>
      <c r="U82" s="170">
        <f t="shared" si="57"/>
        <v>16775.076726797513</v>
      </c>
      <c r="V82" s="170">
        <f t="shared" si="57"/>
        <v>16330.912858014864</v>
      </c>
      <c r="W82" s="170">
        <f t="shared" si="57"/>
        <v>17553.152334312796</v>
      </c>
      <c r="X82" s="170">
        <f t="shared" si="57"/>
        <v>18639.44951025406</v>
      </c>
      <c r="Y82" s="170">
        <f t="shared" si="57"/>
        <v>19657.274162519992</v>
      </c>
      <c r="Z82" s="170">
        <f t="shared" si="57"/>
        <v>20323.932870436867</v>
      </c>
      <c r="AA82" s="170">
        <f t="shared" si="57"/>
        <v>20960.410988008047</v>
      </c>
      <c r="AB82" s="170">
        <f t="shared" si="57"/>
        <v>20976.447610792391</v>
      </c>
      <c r="AC82" s="170">
        <f t="shared" si="57"/>
        <v>20532.859366592096</v>
      </c>
      <c r="AD82" s="171">
        <f t="shared" si="57"/>
        <v>19317.3422629753</v>
      </c>
      <c r="AE82" s="172">
        <f t="shared" si="57"/>
        <v>16775.076726797513</v>
      </c>
      <c r="AF82" s="172">
        <f t="shared" si="57"/>
        <v>20387.47044357214</v>
      </c>
      <c r="AG82" s="172">
        <f t="shared" si="57"/>
        <v>25035.289749704312</v>
      </c>
      <c r="AH82" s="172">
        <f t="shared" si="57"/>
        <v>13891.155755301239</v>
      </c>
      <c r="AI82" s="172">
        <f t="shared" si="57"/>
        <v>18639.44951025406</v>
      </c>
      <c r="AJ82" s="172">
        <f t="shared" si="57"/>
        <v>19966.135408482907</v>
      </c>
      <c r="AK82" s="172">
        <f t="shared" si="57"/>
        <v>19317.3422629753</v>
      </c>
    </row>
    <row r="83" spans="1:37" ht="24" customHeight="1">
      <c r="A83" s="166"/>
      <c r="B83" s="444"/>
      <c r="C83" s="33" t="str">
        <f t="shared" si="40"/>
        <v>Administrative Expenses - General</v>
      </c>
      <c r="D83" s="34"/>
      <c r="E83" s="34"/>
      <c r="F83" s="35"/>
      <c r="G83" s="167">
        <f t="shared" ref="G83:AK83" si="58">IFERROR(G23*1000/G$36,0)</f>
        <v>-10501.194137530541</v>
      </c>
      <c r="H83" s="168">
        <f t="shared" si="58"/>
        <v>-10268.583128161785</v>
      </c>
      <c r="I83" s="168">
        <f t="shared" si="58"/>
        <v>-8725.12262641294</v>
      </c>
      <c r="J83" s="168">
        <f t="shared" si="58"/>
        <v>-12975.312908587255</v>
      </c>
      <c r="K83" s="168">
        <f t="shared" si="58"/>
        <v>-10179.011254549241</v>
      </c>
      <c r="L83" s="168">
        <f t="shared" si="58"/>
        <v>-8690.5754857142838</v>
      </c>
      <c r="M83" s="168">
        <f t="shared" si="58"/>
        <v>-10242.680617674232</v>
      </c>
      <c r="N83" s="168">
        <f t="shared" si="58"/>
        <v>-8909.0905758519384</v>
      </c>
      <c r="O83" s="168">
        <f t="shared" si="58"/>
        <v>-9109.1592330783351</v>
      </c>
      <c r="P83" s="168">
        <f t="shared" si="58"/>
        <v>-10353.860986953241</v>
      </c>
      <c r="Q83" s="168">
        <f t="shared" si="58"/>
        <v>-10493.818070457999</v>
      </c>
      <c r="R83" s="168">
        <f t="shared" si="58"/>
        <v>-12879.152005141386</v>
      </c>
      <c r="S83" s="169">
        <f t="shared" si="58"/>
        <v>-10501.194137530541</v>
      </c>
      <c r="T83" s="170">
        <f t="shared" si="58"/>
        <v>-10386.926826098257</v>
      </c>
      <c r="U83" s="170">
        <f t="shared" si="58"/>
        <v>-9770.0505180827622</v>
      </c>
      <c r="V83" s="170">
        <f t="shared" si="58"/>
        <v>-10457.774089498587</v>
      </c>
      <c r="W83" s="170">
        <f t="shared" si="58"/>
        <v>-10391.624799072515</v>
      </c>
      <c r="X83" s="170">
        <f t="shared" si="58"/>
        <v>-10064.616864604617</v>
      </c>
      <c r="Y83" s="170">
        <f t="shared" si="58"/>
        <v>-10091.615683672342</v>
      </c>
      <c r="Z83" s="170">
        <f t="shared" si="58"/>
        <v>-9918.7706483248076</v>
      </c>
      <c r="AA83" s="170">
        <f t="shared" si="58"/>
        <v>-9821.2447471180476</v>
      </c>
      <c r="AB83" s="170">
        <f t="shared" si="58"/>
        <v>-9873.6853033157113</v>
      </c>
      <c r="AC83" s="170">
        <f t="shared" si="58"/>
        <v>-9926.303181255862</v>
      </c>
      <c r="AD83" s="171">
        <f t="shared" si="58"/>
        <v>-10131.992167382026</v>
      </c>
      <c r="AE83" s="172">
        <f t="shared" si="58"/>
        <v>-9770.0505180827622</v>
      </c>
      <c r="AF83" s="172">
        <f t="shared" si="58"/>
        <v>-10340.799902964891</v>
      </c>
      <c r="AG83" s="172">
        <f t="shared" si="58"/>
        <v>-9393.9598127318277</v>
      </c>
      <c r="AH83" s="172">
        <f t="shared" si="58"/>
        <v>-11158.226452924342</v>
      </c>
      <c r="AI83" s="172">
        <f t="shared" si="58"/>
        <v>-10064.616864604617</v>
      </c>
      <c r="AJ83" s="172">
        <f t="shared" si="58"/>
        <v>-10196.475279855213</v>
      </c>
      <c r="AK83" s="172">
        <f t="shared" si="58"/>
        <v>-10131.992167382024</v>
      </c>
    </row>
    <row r="84" spans="1:37" ht="24" customHeight="1">
      <c r="A84" s="166"/>
      <c r="B84" s="444"/>
      <c r="C84" s="52" t="str">
        <f t="shared" si="40"/>
        <v>Administrative Expenses - Marketing</v>
      </c>
      <c r="D84" s="53"/>
      <c r="E84" s="53"/>
      <c r="F84" s="54"/>
      <c r="G84" s="167">
        <f t="shared" ref="G84:AK84" si="59">IFERROR(G24*1000/G$36,0)</f>
        <v>-2038.3148002280273</v>
      </c>
      <c r="H84" s="168">
        <f t="shared" si="59"/>
        <v>-1861.745587280589</v>
      </c>
      <c r="I84" s="168">
        <f t="shared" si="59"/>
        <v>-2018.3575338137421</v>
      </c>
      <c r="J84" s="168">
        <f t="shared" si="59"/>
        <v>-2032.3761218836562</v>
      </c>
      <c r="K84" s="168">
        <f t="shared" si="59"/>
        <v>-1489.6863943535477</v>
      </c>
      <c r="L84" s="168">
        <f t="shared" si="59"/>
        <v>-1502.4016761904761</v>
      </c>
      <c r="M84" s="168">
        <f t="shared" si="59"/>
        <v>-2105.7871207914955</v>
      </c>
      <c r="N84" s="168">
        <f t="shared" si="59"/>
        <v>-1368.4788125482598</v>
      </c>
      <c r="O84" s="168">
        <f t="shared" si="59"/>
        <v>-1903.9900455117647</v>
      </c>
      <c r="P84" s="168">
        <f t="shared" si="59"/>
        <v>-2105.9597771225012</v>
      </c>
      <c r="Q84" s="168">
        <f t="shared" si="59"/>
        <v>-1492.7118163464377</v>
      </c>
      <c r="R84" s="168">
        <f t="shared" si="59"/>
        <v>-2244.9746272493576</v>
      </c>
      <c r="S84" s="169">
        <f t="shared" si="59"/>
        <v>-2038.3148002280273</v>
      </c>
      <c r="T84" s="170">
        <f t="shared" si="59"/>
        <v>-1951.5773353936208</v>
      </c>
      <c r="U84" s="170">
        <f t="shared" si="59"/>
        <v>-1976.366731315082</v>
      </c>
      <c r="V84" s="170">
        <f t="shared" si="59"/>
        <v>-1988.3841493675807</v>
      </c>
      <c r="W84" s="170">
        <f t="shared" si="59"/>
        <v>-1870.0451941863871</v>
      </c>
      <c r="X84" s="170">
        <f t="shared" si="59"/>
        <v>-1799.3697901894211</v>
      </c>
      <c r="Y84" s="170">
        <f t="shared" si="59"/>
        <v>-1845.8301501758019</v>
      </c>
      <c r="Z84" s="170">
        <f t="shared" si="59"/>
        <v>-1776.0575861263999</v>
      </c>
      <c r="AA84" s="170">
        <f t="shared" si="59"/>
        <v>-1791.4683475857801</v>
      </c>
      <c r="AB84" s="170">
        <f t="shared" si="59"/>
        <v>-1822.4326784695083</v>
      </c>
      <c r="AC84" s="170">
        <f t="shared" si="59"/>
        <v>-1794.4560692710279</v>
      </c>
      <c r="AD84" s="171">
        <f t="shared" si="59"/>
        <v>-1825.8382059628912</v>
      </c>
      <c r="AE84" s="172">
        <f t="shared" si="59"/>
        <v>-1976.366731315082</v>
      </c>
      <c r="AF84" s="172">
        <f t="shared" si="59"/>
        <v>-1633.4188811403692</v>
      </c>
      <c r="AG84" s="172">
        <f t="shared" si="59"/>
        <v>-1777.5958981888623</v>
      </c>
      <c r="AH84" s="172">
        <f t="shared" si="59"/>
        <v>-1939.343660089791</v>
      </c>
      <c r="AI84" s="172">
        <f t="shared" si="59"/>
        <v>-1799.3697901894211</v>
      </c>
      <c r="AJ84" s="172">
        <f t="shared" si="59"/>
        <v>-1851.1704235700834</v>
      </c>
      <c r="AK84" s="172">
        <f t="shared" si="59"/>
        <v>-1825.8382059628912</v>
      </c>
    </row>
    <row r="85" spans="1:37" ht="24" customHeight="1">
      <c r="A85" s="166"/>
      <c r="B85" s="444"/>
      <c r="C85" s="33" t="str">
        <f t="shared" si="40"/>
        <v>Gain (Loss) on FX and Derivative</v>
      </c>
      <c r="D85" s="34"/>
      <c r="E85" s="34"/>
      <c r="F85" s="35"/>
      <c r="G85" s="167">
        <f t="shared" ref="G85:AK85" si="60">IFERROR(G25*1000/G$36,0)</f>
        <v>16.010923532904243</v>
      </c>
      <c r="H85" s="168">
        <f t="shared" si="60"/>
        <v>148.54444566934922</v>
      </c>
      <c r="I85" s="168">
        <f t="shared" si="60"/>
        <v>-60.064926460845371</v>
      </c>
      <c r="J85" s="168">
        <f t="shared" si="60"/>
        <v>647.32969529085881</v>
      </c>
      <c r="K85" s="168">
        <f t="shared" si="60"/>
        <v>17.244376226063029</v>
      </c>
      <c r="L85" s="168">
        <f t="shared" si="60"/>
        <v>488.70702857142857</v>
      </c>
      <c r="M85" s="168">
        <f t="shared" si="60"/>
        <v>40.329878362347863</v>
      </c>
      <c r="N85" s="168">
        <f t="shared" si="60"/>
        <v>54.885276800967425</v>
      </c>
      <c r="O85" s="168">
        <f t="shared" si="60"/>
        <v>-80.826377457151168</v>
      </c>
      <c r="P85" s="168">
        <f t="shared" si="60"/>
        <v>33.93765770138139</v>
      </c>
      <c r="Q85" s="168">
        <f t="shared" si="60"/>
        <v>524.18925662953984</v>
      </c>
      <c r="R85" s="168">
        <f t="shared" si="60"/>
        <v>-216.54843187660671</v>
      </c>
      <c r="S85" s="169">
        <f t="shared" si="60"/>
        <v>16.010923532904243</v>
      </c>
      <c r="T85" s="170">
        <f t="shared" si="60"/>
        <v>81.116394208089034</v>
      </c>
      <c r="U85" s="170">
        <f t="shared" si="60"/>
        <v>28.708648535346388</v>
      </c>
      <c r="V85" s="170">
        <f t="shared" si="60"/>
        <v>161.44045760285098</v>
      </c>
      <c r="W85" s="170">
        <f t="shared" si="60"/>
        <v>127.22331216799481</v>
      </c>
      <c r="X85" s="170">
        <f t="shared" si="60"/>
        <v>196.7145623725518</v>
      </c>
      <c r="Y85" s="170">
        <f t="shared" si="60"/>
        <v>173.00282028148166</v>
      </c>
      <c r="Z85" s="170">
        <f t="shared" si="60"/>
        <v>155.73804438536251</v>
      </c>
      <c r="AA85" s="170">
        <f t="shared" si="60"/>
        <v>127.24146195189559</v>
      </c>
      <c r="AB85" s="170">
        <f t="shared" si="60"/>
        <v>118.05491632240269</v>
      </c>
      <c r="AC85" s="170">
        <f t="shared" si="60"/>
        <v>152.51516141485482</v>
      </c>
      <c r="AD85" s="171">
        <f t="shared" si="60"/>
        <v>126.80699928134271</v>
      </c>
      <c r="AE85" s="172">
        <f t="shared" si="60"/>
        <v>28.708648535346388</v>
      </c>
      <c r="AF85" s="172">
        <f t="shared" si="60"/>
        <v>354.23555651847136</v>
      </c>
      <c r="AG85" s="172">
        <f t="shared" si="60"/>
        <v>5.2685364523856792</v>
      </c>
      <c r="AH85" s="172">
        <f t="shared" si="60"/>
        <v>125.37219899263584</v>
      </c>
      <c r="AI85" s="172">
        <f t="shared" si="60"/>
        <v>196.7145623725518</v>
      </c>
      <c r="AJ85" s="172">
        <f t="shared" si="60"/>
        <v>59.9003277309425</v>
      </c>
      <c r="AK85" s="172">
        <f t="shared" si="60"/>
        <v>126.80699928134271</v>
      </c>
    </row>
    <row r="86" spans="1:37" ht="24" customHeight="1">
      <c r="A86" s="166"/>
      <c r="B86" s="444"/>
      <c r="C86" s="33" t="str">
        <f t="shared" si="40"/>
        <v>Other Income (Expenses)</v>
      </c>
      <c r="D86" s="34"/>
      <c r="E86" s="34"/>
      <c r="F86" s="35"/>
      <c r="G86" s="167">
        <f t="shared" ref="G86:AK86" si="61">IFERROR(G26*1000/G$36,0)</f>
        <v>550.6813370328581</v>
      </c>
      <c r="H86" s="168">
        <f t="shared" si="61"/>
        <v>416.62967454280431</v>
      </c>
      <c r="I86" s="168">
        <f t="shared" si="61"/>
        <v>306.48188276543914</v>
      </c>
      <c r="J86" s="168">
        <f t="shared" si="61"/>
        <v>485.18867036011079</v>
      </c>
      <c r="K86" s="168">
        <f t="shared" si="61"/>
        <v>422.19401977816443</v>
      </c>
      <c r="L86" s="168">
        <f t="shared" si="61"/>
        <v>457.18876190476198</v>
      </c>
      <c r="M86" s="168">
        <f t="shared" si="61"/>
        <v>1130.772871341087</v>
      </c>
      <c r="N86" s="168">
        <f t="shared" si="61"/>
        <v>334.78687608391255</v>
      </c>
      <c r="O86" s="168">
        <f t="shared" si="61"/>
        <v>499.39868306381334</v>
      </c>
      <c r="P86" s="168">
        <f t="shared" si="61"/>
        <v>807.06303526615181</v>
      </c>
      <c r="Q86" s="168">
        <f t="shared" si="61"/>
        <v>669.35641857405358</v>
      </c>
      <c r="R86" s="168">
        <f t="shared" si="61"/>
        <v>3154.5005655526993</v>
      </c>
      <c r="S86" s="176">
        <f t="shared" si="61"/>
        <v>550.6813370328581</v>
      </c>
      <c r="T86" s="177">
        <f t="shared" si="61"/>
        <v>484.8300984894434</v>
      </c>
      <c r="U86" s="177">
        <f t="shared" si="61"/>
        <v>418.62567508155462</v>
      </c>
      <c r="V86" s="177">
        <f t="shared" si="61"/>
        <v>432.90748270289515</v>
      </c>
      <c r="W86" s="177">
        <f t="shared" si="61"/>
        <v>430.36522139103221</v>
      </c>
      <c r="X86" s="177">
        <f t="shared" si="61"/>
        <v>435.52175066365743</v>
      </c>
      <c r="Y86" s="177">
        <f t="shared" si="61"/>
        <v>540.9388211803265</v>
      </c>
      <c r="Z86" s="177">
        <f t="shared" si="61"/>
        <v>510.80640369379284</v>
      </c>
      <c r="AA86" s="177">
        <f t="shared" si="61"/>
        <v>509.43222811498748</v>
      </c>
      <c r="AB86" s="177">
        <f t="shared" si="61"/>
        <v>538.73648867113639</v>
      </c>
      <c r="AC86" s="177">
        <f t="shared" si="61"/>
        <v>549.81950813462083</v>
      </c>
      <c r="AD86" s="178">
        <f t="shared" si="61"/>
        <v>731.25588968881561</v>
      </c>
      <c r="AE86" s="179">
        <f t="shared" si="61"/>
        <v>418.62567508155462</v>
      </c>
      <c r="AF86" s="179">
        <f t="shared" si="61"/>
        <v>451.3633752950164</v>
      </c>
      <c r="AG86" s="179">
        <f t="shared" si="61"/>
        <v>639.19579279280424</v>
      </c>
      <c r="AH86" s="179">
        <f t="shared" si="61"/>
        <v>1463.8220576017043</v>
      </c>
      <c r="AI86" s="179">
        <f t="shared" si="61"/>
        <v>435.52175066365743</v>
      </c>
      <c r="AJ86" s="179">
        <f t="shared" si="61"/>
        <v>1014.2951780156151</v>
      </c>
      <c r="AK86" s="179">
        <f t="shared" si="61"/>
        <v>731.25588968881573</v>
      </c>
    </row>
    <row r="87" spans="1:37" ht="24" customHeight="1">
      <c r="A87" s="166"/>
      <c r="B87" s="444"/>
      <c r="C87" s="49" t="str">
        <f t="shared" si="40"/>
        <v>Profit (Loss) before Finance Cost (EBIT)</v>
      </c>
      <c r="D87" s="55"/>
      <c r="E87" s="55"/>
      <c r="F87" s="56"/>
      <c r="G87" s="182">
        <f t="shared" ref="G87:AK87" si="62">IFERROR(G27*1000/G$36,0)</f>
        <v>5188.6717428688389</v>
      </c>
      <c r="H87" s="183">
        <f t="shared" si="62"/>
        <v>1197.1590538835821</v>
      </c>
      <c r="I87" s="183">
        <f t="shared" si="62"/>
        <v>9284.060910601238</v>
      </c>
      <c r="J87" s="183">
        <f t="shared" si="62"/>
        <v>829.79853185593879</v>
      </c>
      <c r="K87" s="183">
        <f t="shared" si="62"/>
        <v>10252.350448653891</v>
      </c>
      <c r="L87" s="183">
        <f t="shared" si="62"/>
        <v>13956.836190476164</v>
      </c>
      <c r="M87" s="183">
        <f t="shared" si="62"/>
        <v>14174.88470340449</v>
      </c>
      <c r="N87" s="183">
        <f t="shared" si="62"/>
        <v>14330.344841840766</v>
      </c>
      <c r="O87" s="183">
        <f t="shared" si="62"/>
        <v>15013.079945773217</v>
      </c>
      <c r="P87" s="183">
        <f t="shared" si="62"/>
        <v>9504.4680171131786</v>
      </c>
      <c r="Q87" s="183">
        <f t="shared" si="62"/>
        <v>4955.5139622984452</v>
      </c>
      <c r="R87" s="183">
        <f t="shared" si="62"/>
        <v>-9103.1471208226103</v>
      </c>
      <c r="S87" s="169">
        <f t="shared" si="62"/>
        <v>5188.6717428688389</v>
      </c>
      <c r="T87" s="170">
        <f t="shared" si="62"/>
        <v>3227.8899864252039</v>
      </c>
      <c r="U87" s="170">
        <f t="shared" si="62"/>
        <v>5475.9938010165679</v>
      </c>
      <c r="V87" s="170">
        <f t="shared" si="62"/>
        <v>4479.1025594544435</v>
      </c>
      <c r="W87" s="170">
        <f t="shared" si="62"/>
        <v>5849.0708746129203</v>
      </c>
      <c r="X87" s="170">
        <f t="shared" si="62"/>
        <v>7407.6991684962313</v>
      </c>
      <c r="Y87" s="170">
        <f t="shared" si="62"/>
        <v>8433.7699701336569</v>
      </c>
      <c r="Z87" s="170">
        <f t="shared" si="62"/>
        <v>9295.6490840648203</v>
      </c>
      <c r="AA87" s="170">
        <f t="shared" si="62"/>
        <v>9984.371583371103</v>
      </c>
      <c r="AB87" s="170">
        <f t="shared" si="62"/>
        <v>9937.121034000711</v>
      </c>
      <c r="AC87" s="170">
        <f t="shared" si="62"/>
        <v>9514.4347856146833</v>
      </c>
      <c r="AD87" s="171">
        <f t="shared" si="62"/>
        <v>8217.5747786005413</v>
      </c>
      <c r="AE87" s="172">
        <f t="shared" si="62"/>
        <v>5475.9938010165679</v>
      </c>
      <c r="AF87" s="172">
        <f t="shared" si="62"/>
        <v>9218.8505912803685</v>
      </c>
      <c r="AG87" s="172">
        <f t="shared" si="62"/>
        <v>14508.198368028812</v>
      </c>
      <c r="AH87" s="172">
        <f t="shared" si="62"/>
        <v>2382.779898881447</v>
      </c>
      <c r="AI87" s="172">
        <f t="shared" si="62"/>
        <v>7407.6991684962313</v>
      </c>
      <c r="AJ87" s="172">
        <f t="shared" si="62"/>
        <v>8992.6852108041676</v>
      </c>
      <c r="AK87" s="172">
        <f t="shared" si="62"/>
        <v>8217.5747786005431</v>
      </c>
    </row>
    <row r="88" spans="1:37" ht="24" customHeight="1">
      <c r="A88" s="166"/>
      <c r="B88" s="444"/>
      <c r="C88" s="33" t="str">
        <f t="shared" si="40"/>
        <v>Finance Costs</v>
      </c>
      <c r="D88" s="34"/>
      <c r="E88" s="34"/>
      <c r="F88" s="35"/>
      <c r="G88" s="174">
        <f t="shared" ref="G88:AK88" si="63">IFERROR(G28*1000/G$36,0)</f>
        <v>-437.10753458842782</v>
      </c>
      <c r="H88" s="175">
        <f t="shared" si="63"/>
        <v>-411.52383052217692</v>
      </c>
      <c r="I88" s="175">
        <f t="shared" si="63"/>
        <v>-377.00237486112667</v>
      </c>
      <c r="J88" s="175">
        <f t="shared" si="63"/>
        <v>-503.17440443213303</v>
      </c>
      <c r="K88" s="175">
        <f t="shared" si="63"/>
        <v>-356.1658956025322</v>
      </c>
      <c r="L88" s="175">
        <f t="shared" si="63"/>
        <v>-341.72813333333329</v>
      </c>
      <c r="M88" s="175">
        <f t="shared" si="63"/>
        <v>-393.18259579707802</v>
      </c>
      <c r="N88" s="175">
        <f t="shared" si="63"/>
        <v>-364.32536490380846</v>
      </c>
      <c r="O88" s="175">
        <f t="shared" si="63"/>
        <v>-415.87432942771375</v>
      </c>
      <c r="P88" s="175">
        <f t="shared" si="63"/>
        <v>-562.80483949385166</v>
      </c>
      <c r="Q88" s="175">
        <f t="shared" si="63"/>
        <v>-510.46893360252255</v>
      </c>
      <c r="R88" s="175">
        <f t="shared" si="63"/>
        <v>-625.57329048843189</v>
      </c>
      <c r="S88" s="176">
        <f t="shared" si="63"/>
        <v>-437.10753458842782</v>
      </c>
      <c r="T88" s="177">
        <f t="shared" si="63"/>
        <v>-424.53985308417333</v>
      </c>
      <c r="U88" s="177">
        <f t="shared" si="63"/>
        <v>-406.89352383301792</v>
      </c>
      <c r="V88" s="177">
        <f t="shared" si="63"/>
        <v>-427.55162385654262</v>
      </c>
      <c r="W88" s="177">
        <f t="shared" si="63"/>
        <v>-410.61207999156079</v>
      </c>
      <c r="X88" s="177">
        <f t="shared" si="63"/>
        <v>-397.36990239105745</v>
      </c>
      <c r="Y88" s="177">
        <f t="shared" si="63"/>
        <v>-396.73500432133221</v>
      </c>
      <c r="Z88" s="177">
        <f t="shared" si="63"/>
        <v>-391.99781503572979</v>
      </c>
      <c r="AA88" s="177">
        <f t="shared" si="63"/>
        <v>-394.87398320715482</v>
      </c>
      <c r="AB88" s="177">
        <f t="shared" si="63"/>
        <v>-411.40819085570371</v>
      </c>
      <c r="AC88" s="177">
        <f t="shared" si="63"/>
        <v>-419.81343300172415</v>
      </c>
      <c r="AD88" s="178">
        <f t="shared" si="63"/>
        <v>-434.14621432447899</v>
      </c>
      <c r="AE88" s="179">
        <f t="shared" si="63"/>
        <v>-406.89352383301792</v>
      </c>
      <c r="AF88" s="179">
        <f t="shared" si="63"/>
        <v>-388.44063149134007</v>
      </c>
      <c r="AG88" s="179">
        <f t="shared" si="63"/>
        <v>-390.49193371134106</v>
      </c>
      <c r="AH88" s="179">
        <f t="shared" si="63"/>
        <v>-563.84161133888733</v>
      </c>
      <c r="AI88" s="179">
        <f t="shared" si="63"/>
        <v>-397.36990239105745</v>
      </c>
      <c r="AJ88" s="179">
        <f t="shared" si="63"/>
        <v>-469.34384551860524</v>
      </c>
      <c r="AK88" s="179">
        <f t="shared" si="63"/>
        <v>-434.14621432447899</v>
      </c>
    </row>
    <row r="89" spans="1:37" ht="24" customHeight="1">
      <c r="A89" s="166"/>
      <c r="B89" s="444"/>
      <c r="C89" s="49" t="str">
        <f t="shared" si="40"/>
        <v>Profit (loss) before income tax (EBT)</v>
      </c>
      <c r="D89" s="34"/>
      <c r="E89" s="34"/>
      <c r="F89" s="35"/>
      <c r="G89" s="182">
        <f t="shared" ref="G89:AK89" si="64">IFERROR(G29*1000/G$36,0)</f>
        <v>4751.5642082804106</v>
      </c>
      <c r="H89" s="183">
        <f t="shared" si="64"/>
        <v>785.63522336140534</v>
      </c>
      <c r="I89" s="183">
        <f t="shared" si="64"/>
        <v>8907.0585357401105</v>
      </c>
      <c r="J89" s="183">
        <f t="shared" si="64"/>
        <v>326.62412742380582</v>
      </c>
      <c r="K89" s="183">
        <f t="shared" si="64"/>
        <v>9896.1845530513583</v>
      </c>
      <c r="L89" s="183">
        <f t="shared" si="64"/>
        <v>13615.108057142832</v>
      </c>
      <c r="M89" s="183">
        <f t="shared" si="64"/>
        <v>13781.702107607412</v>
      </c>
      <c r="N89" s="183">
        <f t="shared" si="64"/>
        <v>13966.019476936957</v>
      </c>
      <c r="O89" s="183">
        <f t="shared" si="64"/>
        <v>14597.205616345502</v>
      </c>
      <c r="P89" s="183">
        <f t="shared" si="64"/>
        <v>8941.6631776193262</v>
      </c>
      <c r="Q89" s="183">
        <f t="shared" si="64"/>
        <v>4445.0450286959222</v>
      </c>
      <c r="R89" s="183">
        <f t="shared" si="64"/>
        <v>-9728.720411311042</v>
      </c>
      <c r="S89" s="184">
        <f t="shared" si="64"/>
        <v>4751.5642082804106</v>
      </c>
      <c r="T89" s="185">
        <f t="shared" si="64"/>
        <v>2803.3501333410304</v>
      </c>
      <c r="U89" s="185">
        <f t="shared" si="64"/>
        <v>5069.100277183551</v>
      </c>
      <c r="V89" s="185">
        <f t="shared" si="64"/>
        <v>4051.5509355979011</v>
      </c>
      <c r="W89" s="185">
        <f t="shared" si="64"/>
        <v>5438.4587946213587</v>
      </c>
      <c r="X89" s="185">
        <f t="shared" si="64"/>
        <v>7010.3292661051737</v>
      </c>
      <c r="Y89" s="185">
        <f t="shared" si="64"/>
        <v>8037.0349658123259</v>
      </c>
      <c r="Z89" s="185">
        <f t="shared" si="64"/>
        <v>8903.6512690290892</v>
      </c>
      <c r="AA89" s="185">
        <f t="shared" si="64"/>
        <v>9589.4976001639461</v>
      </c>
      <c r="AB89" s="185">
        <f t="shared" si="64"/>
        <v>9525.7128431450074</v>
      </c>
      <c r="AC89" s="185">
        <f t="shared" si="64"/>
        <v>9094.6213526129613</v>
      </c>
      <c r="AD89" s="186">
        <f t="shared" si="64"/>
        <v>7783.4285642760624</v>
      </c>
      <c r="AE89" s="187">
        <f t="shared" si="64"/>
        <v>5069.100277183551</v>
      </c>
      <c r="AF89" s="187">
        <f t="shared" si="64"/>
        <v>8830.409959789029</v>
      </c>
      <c r="AG89" s="187">
        <f t="shared" si="64"/>
        <v>14117.706434317468</v>
      </c>
      <c r="AH89" s="187">
        <f t="shared" si="64"/>
        <v>1818.9382875425595</v>
      </c>
      <c r="AI89" s="187">
        <f t="shared" si="64"/>
        <v>7010.3292661051737</v>
      </c>
      <c r="AJ89" s="187">
        <f t="shared" si="64"/>
        <v>8523.3413652855616</v>
      </c>
      <c r="AK89" s="187">
        <f t="shared" si="64"/>
        <v>7783.4285642760633</v>
      </c>
    </row>
    <row r="90" spans="1:37" ht="24" customHeight="1">
      <c r="A90" s="166"/>
      <c r="B90" s="444"/>
      <c r="C90" s="63" t="str">
        <f t="shared" si="40"/>
        <v>Tax Expenses</v>
      </c>
      <c r="D90" s="34"/>
      <c r="E90" s="34"/>
      <c r="F90" s="35"/>
      <c r="G90" s="174">
        <f t="shared" ref="G90:AK90" si="65">IFERROR(G30*1000/G$36,0)</f>
        <v>-421.83486021520633</v>
      </c>
      <c r="H90" s="175">
        <f t="shared" si="65"/>
        <v>174.49172576832154</v>
      </c>
      <c r="I90" s="175">
        <f t="shared" si="65"/>
        <v>-1334.2735676937345</v>
      </c>
      <c r="J90" s="175">
        <f t="shared" si="65"/>
        <v>205.07914127423825</v>
      </c>
      <c r="K90" s="175">
        <f t="shared" si="65"/>
        <v>-1690.3032176429251</v>
      </c>
      <c r="L90" s="175">
        <f t="shared" si="65"/>
        <v>-2321.6884380952379</v>
      </c>
      <c r="M90" s="175">
        <f t="shared" si="65"/>
        <v>-2308.876024659437</v>
      </c>
      <c r="N90" s="175">
        <f t="shared" si="65"/>
        <v>-2396.1982240609727</v>
      </c>
      <c r="O90" s="175">
        <f t="shared" si="65"/>
        <v>-2499.9675220296303</v>
      </c>
      <c r="P90" s="175">
        <f t="shared" si="65"/>
        <v>-1315.9818093886418</v>
      </c>
      <c r="Q90" s="175">
        <f t="shared" si="65"/>
        <v>-397.28596057437102</v>
      </c>
      <c r="R90" s="175">
        <f t="shared" si="65"/>
        <v>1495.4793830334193</v>
      </c>
      <c r="S90" s="176">
        <f t="shared" si="65"/>
        <v>-421.83486021520633</v>
      </c>
      <c r="T90" s="177">
        <f t="shared" si="65"/>
        <v>-128.8967232764347</v>
      </c>
      <c r="U90" s="177">
        <f t="shared" si="65"/>
        <v>-576.34319000958749</v>
      </c>
      <c r="V90" s="177">
        <f t="shared" si="65"/>
        <v>-408.68061172999569</v>
      </c>
      <c r="W90" s="177">
        <f t="shared" si="65"/>
        <v>-712.80445948236229</v>
      </c>
      <c r="X90" s="177">
        <f t="shared" si="65"/>
        <v>-1022.094626741549</v>
      </c>
      <c r="Y90" s="177">
        <f t="shared" si="65"/>
        <v>-1217.2021516768218</v>
      </c>
      <c r="Z90" s="177">
        <f t="shared" si="65"/>
        <v>-1389.5313618205716</v>
      </c>
      <c r="AA90" s="177">
        <f t="shared" si="65"/>
        <v>-1523.2946527247541</v>
      </c>
      <c r="AB90" s="177">
        <f t="shared" si="65"/>
        <v>-1502.8829566509939</v>
      </c>
      <c r="AC90" s="177">
        <f t="shared" si="65"/>
        <v>-1409.0737421199917</v>
      </c>
      <c r="AD90" s="178">
        <f t="shared" si="65"/>
        <v>-1206.7489286619673</v>
      </c>
      <c r="AE90" s="179">
        <f t="shared" si="65"/>
        <v>-576.34319000958749</v>
      </c>
      <c r="AF90" s="179">
        <f t="shared" si="65"/>
        <v>-1440.0275902444157</v>
      </c>
      <c r="AG90" s="179">
        <f t="shared" si="65"/>
        <v>-2403.2443463391983</v>
      </c>
      <c r="AH90" s="179">
        <f t="shared" si="65"/>
        <v>-161.36591406094055</v>
      </c>
      <c r="AI90" s="179">
        <f t="shared" si="65"/>
        <v>-1022.094626741549</v>
      </c>
      <c r="AJ90" s="179">
        <f t="shared" si="65"/>
        <v>-1383.4766557154576</v>
      </c>
      <c r="AK90" s="179">
        <f t="shared" si="65"/>
        <v>-1206.7489286619673</v>
      </c>
    </row>
    <row r="91" spans="1:37" ht="24" customHeight="1">
      <c r="A91" s="166"/>
      <c r="B91" s="444"/>
      <c r="C91" s="49" t="str">
        <f t="shared" si="40"/>
        <v>Profit (Loss) before Shares of Profit (Loss) of JV and Asso.</v>
      </c>
      <c r="D91" s="34"/>
      <c r="E91" s="34"/>
      <c r="F91" s="35"/>
      <c r="G91" s="167">
        <f t="shared" ref="G91:AK91" si="66">IFERROR(G31*1000/G$36,0)</f>
        <v>4329.7293480652042</v>
      </c>
      <c r="H91" s="168">
        <f t="shared" si="66"/>
        <v>960.12694912972688</v>
      </c>
      <c r="I91" s="168">
        <f t="shared" si="66"/>
        <v>7572.7849680463769</v>
      </c>
      <c r="J91" s="168">
        <f t="shared" si="66"/>
        <v>531.7032686980441</v>
      </c>
      <c r="K91" s="168">
        <f t="shared" si="66"/>
        <v>8205.8813354084341</v>
      </c>
      <c r="L91" s="168">
        <f t="shared" si="66"/>
        <v>11293.419619047594</v>
      </c>
      <c r="M91" s="168">
        <f t="shared" si="66"/>
        <v>11472.826082947975</v>
      </c>
      <c r="N91" s="168">
        <f t="shared" si="66"/>
        <v>11569.821252875985</v>
      </c>
      <c r="O91" s="168">
        <f t="shared" si="66"/>
        <v>12097.238094315871</v>
      </c>
      <c r="P91" s="168">
        <f t="shared" si="66"/>
        <v>7625.6813682306847</v>
      </c>
      <c r="Q91" s="168">
        <f t="shared" si="66"/>
        <v>4047.7590681215515</v>
      </c>
      <c r="R91" s="168">
        <f t="shared" si="66"/>
        <v>-8233.2410282776236</v>
      </c>
      <c r="S91" s="169">
        <f t="shared" si="66"/>
        <v>4329.7293480652042</v>
      </c>
      <c r="T91" s="170">
        <f t="shared" si="66"/>
        <v>2674.4534100645956</v>
      </c>
      <c r="U91" s="170">
        <f t="shared" si="66"/>
        <v>4492.7570871739626</v>
      </c>
      <c r="V91" s="170">
        <f t="shared" si="66"/>
        <v>3642.8703238679059</v>
      </c>
      <c r="W91" s="170">
        <f t="shared" si="66"/>
        <v>4725.6543351389973</v>
      </c>
      <c r="X91" s="170">
        <f t="shared" si="66"/>
        <v>5988.2346393636244</v>
      </c>
      <c r="Y91" s="170">
        <f t="shared" si="66"/>
        <v>6819.8328141355032</v>
      </c>
      <c r="Z91" s="170">
        <f t="shared" si="66"/>
        <v>7514.1199072085192</v>
      </c>
      <c r="AA91" s="170">
        <f t="shared" si="66"/>
        <v>8066.2029474391911</v>
      </c>
      <c r="AB91" s="170">
        <f t="shared" si="66"/>
        <v>8022.8298864940134</v>
      </c>
      <c r="AC91" s="170">
        <f t="shared" si="66"/>
        <v>7685.5476104929694</v>
      </c>
      <c r="AD91" s="171">
        <f t="shared" si="66"/>
        <v>6576.6796356140949</v>
      </c>
      <c r="AE91" s="172">
        <f t="shared" si="66"/>
        <v>4492.7570871739626</v>
      </c>
      <c r="AF91" s="172">
        <f t="shared" si="66"/>
        <v>7390.3823695446117</v>
      </c>
      <c r="AG91" s="172">
        <f t="shared" si="66"/>
        <v>11714.462087978271</v>
      </c>
      <c r="AH91" s="172">
        <f t="shared" si="66"/>
        <v>1657.572373481619</v>
      </c>
      <c r="AI91" s="172">
        <f t="shared" si="66"/>
        <v>5988.2346393636244</v>
      </c>
      <c r="AJ91" s="172">
        <f t="shared" si="66"/>
        <v>7139.8647095701035</v>
      </c>
      <c r="AK91" s="172">
        <f t="shared" si="66"/>
        <v>6576.6796356140958</v>
      </c>
    </row>
    <row r="92" spans="1:37" ht="24" customHeight="1">
      <c r="A92" s="166"/>
      <c r="B92" s="444"/>
      <c r="C92" s="33" t="str">
        <f t="shared" si="40"/>
        <v>Shares of Profit (Loss) of Joint Ventures and Associates</v>
      </c>
      <c r="D92" s="34"/>
      <c r="E92" s="34"/>
      <c r="F92" s="35"/>
      <c r="G92" s="174">
        <f t="shared" ref="G92:AK92" si="67">IFERROR(G32*1000/G$36,0)</f>
        <v>0</v>
      </c>
      <c r="H92" s="175">
        <f t="shared" si="67"/>
        <v>0</v>
      </c>
      <c r="I92" s="175">
        <f t="shared" si="67"/>
        <v>0</v>
      </c>
      <c r="J92" s="175">
        <f t="shared" si="67"/>
        <v>0</v>
      </c>
      <c r="K92" s="175">
        <f t="shared" si="67"/>
        <v>0</v>
      </c>
      <c r="L92" s="175">
        <f t="shared" si="67"/>
        <v>0</v>
      </c>
      <c r="M92" s="175">
        <f t="shared" si="67"/>
        <v>0</v>
      </c>
      <c r="N92" s="175">
        <f t="shared" si="67"/>
        <v>0</v>
      </c>
      <c r="O92" s="175">
        <f t="shared" si="67"/>
        <v>0</v>
      </c>
      <c r="P92" s="175">
        <f t="shared" si="67"/>
        <v>0</v>
      </c>
      <c r="Q92" s="175">
        <f t="shared" si="67"/>
        <v>0</v>
      </c>
      <c r="R92" s="175">
        <f t="shared" si="67"/>
        <v>0</v>
      </c>
      <c r="S92" s="176">
        <f t="shared" si="67"/>
        <v>0</v>
      </c>
      <c r="T92" s="177">
        <f t="shared" si="67"/>
        <v>0</v>
      </c>
      <c r="U92" s="177">
        <f t="shared" si="67"/>
        <v>0</v>
      </c>
      <c r="V92" s="177">
        <f t="shared" si="67"/>
        <v>0</v>
      </c>
      <c r="W92" s="177">
        <f t="shared" si="67"/>
        <v>0</v>
      </c>
      <c r="X92" s="177">
        <f t="shared" si="67"/>
        <v>0</v>
      </c>
      <c r="Y92" s="177">
        <f t="shared" si="67"/>
        <v>0</v>
      </c>
      <c r="Z92" s="177">
        <f t="shared" si="67"/>
        <v>0</v>
      </c>
      <c r="AA92" s="177">
        <f t="shared" si="67"/>
        <v>0</v>
      </c>
      <c r="AB92" s="177">
        <f t="shared" si="67"/>
        <v>0</v>
      </c>
      <c r="AC92" s="177">
        <f t="shared" si="67"/>
        <v>0</v>
      </c>
      <c r="AD92" s="178">
        <f t="shared" si="67"/>
        <v>0</v>
      </c>
      <c r="AE92" s="179">
        <f t="shared" si="67"/>
        <v>0</v>
      </c>
      <c r="AF92" s="179">
        <f t="shared" si="67"/>
        <v>0</v>
      </c>
      <c r="AG92" s="179">
        <f t="shared" si="67"/>
        <v>0</v>
      </c>
      <c r="AH92" s="179">
        <f t="shared" si="67"/>
        <v>0</v>
      </c>
      <c r="AI92" s="179">
        <f t="shared" si="67"/>
        <v>0</v>
      </c>
      <c r="AJ92" s="179">
        <f t="shared" si="67"/>
        <v>0</v>
      </c>
      <c r="AK92" s="179">
        <f t="shared" si="67"/>
        <v>0</v>
      </c>
    </row>
    <row r="93" spans="1:37" ht="24" customHeight="1">
      <c r="A93" s="166"/>
      <c r="B93" s="444"/>
      <c r="C93" s="49" t="str">
        <f t="shared" si="40"/>
        <v>Profit (Loss) before Non-Controlling Interests</v>
      </c>
      <c r="D93" s="34"/>
      <c r="E93" s="34"/>
      <c r="F93" s="35"/>
      <c r="G93" s="167">
        <f t="shared" ref="G93:AK93" si="68">IFERROR(G33*1000/G$36,0)</f>
        <v>4329.7293480652042</v>
      </c>
      <c r="H93" s="168">
        <f t="shared" si="68"/>
        <v>960.12694912972688</v>
      </c>
      <c r="I93" s="168">
        <f t="shared" si="68"/>
        <v>7572.7849680463769</v>
      </c>
      <c r="J93" s="168">
        <f t="shared" si="68"/>
        <v>531.7032686980441</v>
      </c>
      <c r="K93" s="168">
        <f t="shared" si="68"/>
        <v>8205.8813354084341</v>
      </c>
      <c r="L93" s="168">
        <f t="shared" si="68"/>
        <v>11293.419619047594</v>
      </c>
      <c r="M93" s="168">
        <f t="shared" si="68"/>
        <v>11472.826082947975</v>
      </c>
      <c r="N93" s="168">
        <f t="shared" si="68"/>
        <v>11569.821252875985</v>
      </c>
      <c r="O93" s="168">
        <f t="shared" si="68"/>
        <v>12097.238094315871</v>
      </c>
      <c r="P93" s="168">
        <f t="shared" si="68"/>
        <v>7625.6813682306847</v>
      </c>
      <c r="Q93" s="168">
        <f t="shared" si="68"/>
        <v>4047.7590681215515</v>
      </c>
      <c r="R93" s="168">
        <f t="shared" si="68"/>
        <v>-8233.2410282776236</v>
      </c>
      <c r="S93" s="169">
        <f t="shared" si="68"/>
        <v>4329.7293480652042</v>
      </c>
      <c r="T93" s="170">
        <f t="shared" si="68"/>
        <v>2674.4534100645956</v>
      </c>
      <c r="U93" s="170">
        <f t="shared" si="68"/>
        <v>4492.7570871739626</v>
      </c>
      <c r="V93" s="170">
        <f t="shared" si="68"/>
        <v>3642.8703238679059</v>
      </c>
      <c r="W93" s="170">
        <f t="shared" si="68"/>
        <v>4725.6543351389973</v>
      </c>
      <c r="X93" s="170">
        <f t="shared" si="68"/>
        <v>5988.2346393636244</v>
      </c>
      <c r="Y93" s="170">
        <f t="shared" si="68"/>
        <v>6819.8328141355032</v>
      </c>
      <c r="Z93" s="170">
        <f t="shared" si="68"/>
        <v>7514.1199072085192</v>
      </c>
      <c r="AA93" s="170">
        <f t="shared" si="68"/>
        <v>8066.2029474391911</v>
      </c>
      <c r="AB93" s="170">
        <f t="shared" si="68"/>
        <v>8022.8298864940134</v>
      </c>
      <c r="AC93" s="170">
        <f t="shared" si="68"/>
        <v>7685.5476104929694</v>
      </c>
      <c r="AD93" s="171">
        <f t="shared" si="68"/>
        <v>6576.6796356140949</v>
      </c>
      <c r="AE93" s="172">
        <f t="shared" si="68"/>
        <v>4492.7570871739626</v>
      </c>
      <c r="AF93" s="172">
        <f t="shared" si="68"/>
        <v>7390.3823695446117</v>
      </c>
      <c r="AG93" s="172">
        <f t="shared" si="68"/>
        <v>11714.462087978271</v>
      </c>
      <c r="AH93" s="172">
        <f t="shared" si="68"/>
        <v>1657.572373481619</v>
      </c>
      <c r="AI93" s="172">
        <f t="shared" si="68"/>
        <v>5988.2346393636244</v>
      </c>
      <c r="AJ93" s="172">
        <f t="shared" si="68"/>
        <v>7139.8647095701035</v>
      </c>
      <c r="AK93" s="172">
        <f t="shared" si="68"/>
        <v>6576.6796356140958</v>
      </c>
    </row>
    <row r="94" spans="1:37" ht="24" customHeight="1">
      <c r="A94" s="166"/>
      <c r="B94" s="444"/>
      <c r="C94" s="33" t="str">
        <f t="shared" si="40"/>
        <v>Non-Controlling Interests</v>
      </c>
      <c r="D94" s="34"/>
      <c r="E94" s="34"/>
      <c r="F94" s="35"/>
      <c r="G94" s="167">
        <f t="shared" ref="G94:AK94" si="69">IFERROR(G34*1000/G$36,0)</f>
        <v>0</v>
      </c>
      <c r="H94" s="168">
        <f t="shared" si="69"/>
        <v>0</v>
      </c>
      <c r="I94" s="168">
        <f t="shared" si="69"/>
        <v>0</v>
      </c>
      <c r="J94" s="168">
        <f t="shared" si="69"/>
        <v>0</v>
      </c>
      <c r="K94" s="168">
        <f t="shared" si="69"/>
        <v>0</v>
      </c>
      <c r="L94" s="168">
        <f t="shared" si="69"/>
        <v>0</v>
      </c>
      <c r="M94" s="168">
        <f t="shared" si="69"/>
        <v>0</v>
      </c>
      <c r="N94" s="168">
        <f t="shared" si="69"/>
        <v>0</v>
      </c>
      <c r="O94" s="168">
        <f t="shared" si="69"/>
        <v>0</v>
      </c>
      <c r="P94" s="168">
        <f t="shared" si="69"/>
        <v>0</v>
      </c>
      <c r="Q94" s="168">
        <f t="shared" si="69"/>
        <v>0</v>
      </c>
      <c r="R94" s="168">
        <f t="shared" si="69"/>
        <v>0</v>
      </c>
      <c r="S94" s="169">
        <f t="shared" si="69"/>
        <v>0</v>
      </c>
      <c r="T94" s="170">
        <f t="shared" si="69"/>
        <v>0</v>
      </c>
      <c r="U94" s="170">
        <f t="shared" si="69"/>
        <v>0</v>
      </c>
      <c r="V94" s="170">
        <f t="shared" si="69"/>
        <v>0</v>
      </c>
      <c r="W94" s="170">
        <f t="shared" si="69"/>
        <v>0</v>
      </c>
      <c r="X94" s="170">
        <f t="shared" si="69"/>
        <v>0</v>
      </c>
      <c r="Y94" s="170">
        <f t="shared" si="69"/>
        <v>0</v>
      </c>
      <c r="Z94" s="170">
        <f t="shared" si="69"/>
        <v>0</v>
      </c>
      <c r="AA94" s="170">
        <f t="shared" si="69"/>
        <v>0</v>
      </c>
      <c r="AB94" s="170">
        <f t="shared" si="69"/>
        <v>0</v>
      </c>
      <c r="AC94" s="170">
        <f t="shared" si="69"/>
        <v>0</v>
      </c>
      <c r="AD94" s="171">
        <f t="shared" si="69"/>
        <v>0</v>
      </c>
      <c r="AE94" s="172">
        <f t="shared" si="69"/>
        <v>0</v>
      </c>
      <c r="AF94" s="172">
        <f t="shared" si="69"/>
        <v>0</v>
      </c>
      <c r="AG94" s="172">
        <f t="shared" si="69"/>
        <v>0</v>
      </c>
      <c r="AH94" s="172">
        <f t="shared" si="69"/>
        <v>0</v>
      </c>
      <c r="AI94" s="172">
        <f t="shared" si="69"/>
        <v>0</v>
      </c>
      <c r="AJ94" s="172">
        <f t="shared" si="69"/>
        <v>0</v>
      </c>
      <c r="AK94" s="172">
        <f t="shared" si="69"/>
        <v>0</v>
      </c>
    </row>
    <row r="95" spans="1:37" ht="24" customHeight="1" thickBot="1">
      <c r="A95" s="166"/>
      <c r="B95" s="444"/>
      <c r="C95" s="66" t="str">
        <f t="shared" si="40"/>
        <v>Profit (Loss) for the Period</v>
      </c>
      <c r="D95" s="67"/>
      <c r="E95" s="67"/>
      <c r="F95" s="68"/>
      <c r="G95" s="190">
        <f t="shared" ref="G95:AK95" si="70">IFERROR(G35*1000/G$36,0)</f>
        <v>4329.7293480652042</v>
      </c>
      <c r="H95" s="191">
        <f t="shared" si="70"/>
        <v>960.12694912972688</v>
      </c>
      <c r="I95" s="191">
        <f t="shared" si="70"/>
        <v>7572.7849680463769</v>
      </c>
      <c r="J95" s="191">
        <f t="shared" si="70"/>
        <v>531.7032686980441</v>
      </c>
      <c r="K95" s="191">
        <f t="shared" si="70"/>
        <v>8205.8813354084341</v>
      </c>
      <c r="L95" s="191">
        <f t="shared" si="70"/>
        <v>11293.419619047594</v>
      </c>
      <c r="M95" s="191">
        <f t="shared" si="70"/>
        <v>11472.826082947975</v>
      </c>
      <c r="N95" s="191">
        <f t="shared" si="70"/>
        <v>11569.821252875985</v>
      </c>
      <c r="O95" s="191">
        <f t="shared" si="70"/>
        <v>12097.238094315871</v>
      </c>
      <c r="P95" s="191">
        <f t="shared" si="70"/>
        <v>7625.6813682306847</v>
      </c>
      <c r="Q95" s="191">
        <f t="shared" si="70"/>
        <v>4047.7590681215515</v>
      </c>
      <c r="R95" s="191">
        <f t="shared" si="70"/>
        <v>-8233.2410282776236</v>
      </c>
      <c r="S95" s="192">
        <f t="shared" si="70"/>
        <v>4329.7293480652042</v>
      </c>
      <c r="T95" s="193">
        <f t="shared" si="70"/>
        <v>2674.4534100645956</v>
      </c>
      <c r="U95" s="193">
        <f t="shared" si="70"/>
        <v>4492.7570871739626</v>
      </c>
      <c r="V95" s="193">
        <f t="shared" si="70"/>
        <v>3642.8703238679059</v>
      </c>
      <c r="W95" s="193">
        <f t="shared" si="70"/>
        <v>4725.6543351389973</v>
      </c>
      <c r="X95" s="193">
        <f t="shared" si="70"/>
        <v>5988.2346393636244</v>
      </c>
      <c r="Y95" s="193">
        <f t="shared" si="70"/>
        <v>6819.8328141355032</v>
      </c>
      <c r="Z95" s="193">
        <f t="shared" si="70"/>
        <v>7514.1199072085192</v>
      </c>
      <c r="AA95" s="193">
        <f t="shared" si="70"/>
        <v>8066.2029474391911</v>
      </c>
      <c r="AB95" s="193">
        <f t="shared" si="70"/>
        <v>8022.8298864940134</v>
      </c>
      <c r="AC95" s="193">
        <f t="shared" si="70"/>
        <v>7685.5476104929694</v>
      </c>
      <c r="AD95" s="194">
        <f t="shared" si="70"/>
        <v>6576.6796356140949</v>
      </c>
      <c r="AE95" s="195">
        <f t="shared" si="70"/>
        <v>4492.7570871739626</v>
      </c>
      <c r="AF95" s="195">
        <f t="shared" si="70"/>
        <v>7390.3823695446117</v>
      </c>
      <c r="AG95" s="195">
        <f t="shared" si="70"/>
        <v>11714.462087978271</v>
      </c>
      <c r="AH95" s="195">
        <f t="shared" si="70"/>
        <v>1657.572373481619</v>
      </c>
      <c r="AI95" s="195">
        <f t="shared" si="70"/>
        <v>5988.2346393636244</v>
      </c>
      <c r="AJ95" s="195">
        <f t="shared" si="70"/>
        <v>7139.8647095701035</v>
      </c>
      <c r="AK95" s="195">
        <f t="shared" si="70"/>
        <v>6576.6796356140958</v>
      </c>
    </row>
    <row r="96" spans="1:37" ht="24" customHeight="1" thickTop="1">
      <c r="A96" s="166"/>
      <c r="B96" s="444"/>
      <c r="C96" s="83" t="str">
        <f>C41</f>
        <v>EBITDA from Operations</v>
      </c>
      <c r="D96" s="104"/>
      <c r="E96" s="104"/>
      <c r="F96" s="105"/>
      <c r="G96" s="86">
        <f t="shared" ref="G96:AK96" si="71">IFERROR(G41*1000/G$36,0)</f>
        <v>17056.52280151482</v>
      </c>
      <c r="H96" s="115">
        <f t="shared" si="71"/>
        <v>12070.687245066718</v>
      </c>
      <c r="I96" s="115">
        <f t="shared" si="71"/>
        <v>19158.685815046203</v>
      </c>
      <c r="J96" s="115">
        <f t="shared" si="71"/>
        <v>13633.361772853166</v>
      </c>
      <c r="K96" s="115">
        <f t="shared" si="71"/>
        <v>19348.800362107253</v>
      </c>
      <c r="L96" s="115">
        <f t="shared" si="71"/>
        <v>22654.202114285687</v>
      </c>
      <c r="M96" s="115">
        <f t="shared" si="71"/>
        <v>23644.838052076553</v>
      </c>
      <c r="N96" s="115">
        <f t="shared" si="71"/>
        <v>22856.754925266661</v>
      </c>
      <c r="O96" s="115">
        <f t="shared" si="71"/>
        <v>23827.136806429746</v>
      </c>
      <c r="P96" s="115">
        <f t="shared" si="71"/>
        <v>19470.553365763008</v>
      </c>
      <c r="Q96" s="115">
        <f t="shared" si="71"/>
        <v>15769.813760406558</v>
      </c>
      <c r="R96" s="115">
        <f t="shared" si="71"/>
        <v>3862.353393316203</v>
      </c>
      <c r="S96" s="200">
        <f t="shared" si="71"/>
        <v>17056.52280151482</v>
      </c>
      <c r="T96" s="201">
        <f t="shared" si="71"/>
        <v>14607.292105921893</v>
      </c>
      <c r="U96" s="201">
        <f t="shared" si="71"/>
        <v>16296.80940774434</v>
      </c>
      <c r="V96" s="201">
        <f t="shared" si="71"/>
        <v>15725.33802831132</v>
      </c>
      <c r="W96" s="201">
        <f t="shared" si="71"/>
        <v>16585.170947967745</v>
      </c>
      <c r="X96" s="201">
        <f t="shared" si="71"/>
        <v>17751.875128930536</v>
      </c>
      <c r="Y96" s="201">
        <f t="shared" si="71"/>
        <v>18645.392405704006</v>
      </c>
      <c r="Z96" s="201">
        <f t="shared" si="71"/>
        <v>19260.950670590875</v>
      </c>
      <c r="AA96" s="201">
        <f t="shared" si="71"/>
        <v>19810.994073622584</v>
      </c>
      <c r="AB96" s="201">
        <f t="shared" si="71"/>
        <v>19777.474817660721</v>
      </c>
      <c r="AC96" s="201">
        <f t="shared" si="71"/>
        <v>19437.427280247332</v>
      </c>
      <c r="AD96" s="202">
        <f t="shared" si="71"/>
        <v>18352.501722687815</v>
      </c>
      <c r="AE96" s="203">
        <f t="shared" si="71"/>
        <v>16296.80940774434</v>
      </c>
      <c r="AF96" s="203">
        <f t="shared" si="71"/>
        <v>19116.133051249821</v>
      </c>
      <c r="AG96" s="203">
        <f t="shared" si="71"/>
        <v>23426.159657349399</v>
      </c>
      <c r="AH96" s="203">
        <f t="shared" si="71"/>
        <v>13535.873303185585</v>
      </c>
      <c r="AI96" s="203">
        <f t="shared" si="71"/>
        <v>17751.875128930536</v>
      </c>
      <c r="AJ96" s="203">
        <f t="shared" si="71"/>
        <v>18927.345480015229</v>
      </c>
      <c r="AK96" s="203">
        <f t="shared" si="71"/>
        <v>18352.501722687815</v>
      </c>
    </row>
    <row r="97" spans="1:37" ht="24" customHeight="1">
      <c r="A97" s="166"/>
      <c r="B97" s="444"/>
      <c r="C97" s="114" t="str">
        <f>C43</f>
        <v>Operating Assets</v>
      </c>
      <c r="D97" s="96"/>
      <c r="E97" s="96"/>
      <c r="F97" s="97"/>
      <c r="G97" s="86">
        <f>IFERROR(G43*1000/G$37/12,0)</f>
        <v>178796.78414999999</v>
      </c>
      <c r="H97" s="115">
        <f t="shared" ref="H97:R97" si="72">IFERROR(H43*1000/H$37/12,0)</f>
        <v>196115.23798256286</v>
      </c>
      <c r="I97" s="115">
        <f t="shared" si="72"/>
        <v>191059.15139999997</v>
      </c>
      <c r="J97" s="115">
        <f t="shared" si="72"/>
        <v>218653.00129928315</v>
      </c>
      <c r="K97" s="115">
        <f t="shared" si="72"/>
        <v>162014.21872479838</v>
      </c>
      <c r="L97" s="115">
        <f t="shared" si="72"/>
        <v>162512.04173870341</v>
      </c>
      <c r="M97" s="115">
        <f t="shared" si="72"/>
        <v>166872.40434236953</v>
      </c>
      <c r="N97" s="115">
        <f t="shared" si="72"/>
        <v>152619.94122710626</v>
      </c>
      <c r="O97" s="115">
        <f t="shared" si="72"/>
        <v>155158.09740527187</v>
      </c>
      <c r="P97" s="115">
        <f t="shared" si="72"/>
        <v>168355.81694401239</v>
      </c>
      <c r="Q97" s="115">
        <f t="shared" si="72"/>
        <v>174817.29627280982</v>
      </c>
      <c r="R97" s="115">
        <f t="shared" si="72"/>
        <v>201363.56383210179</v>
      </c>
      <c r="S97" s="176">
        <f>IFERROR(S43*1000/S$37/12*1,0)</f>
        <v>178796.78414999999</v>
      </c>
      <c r="T97" s="176">
        <f>IFERROR(T43*1000/T$37/12*2,0)</f>
        <v>187063.78127564848</v>
      </c>
      <c r="U97" s="176">
        <f>IFERROR(U43*1000/U$37/12*3,0)</f>
        <v>188384.17964489371</v>
      </c>
      <c r="V97" s="176">
        <f>IFERROR(V43*1000/V$37/12*4,0)</f>
        <v>195175.49548049856</v>
      </c>
      <c r="W97" s="176">
        <f>IFERROR(W43*1000/W$37/12*5,0)</f>
        <v>187539.47260639121</v>
      </c>
      <c r="X97" s="176">
        <f>IFERROR(X43*1000/X$37/12*6,0)</f>
        <v>182755.78416791841</v>
      </c>
      <c r="Y97" s="176">
        <f>IFERROR(Y43*1000/Y$37/12*7,0)</f>
        <v>180253.43581197935</v>
      </c>
      <c r="Z97" s="176">
        <f>IFERROR(Z43*1000/Z$37/12*8,0)</f>
        <v>176183.32843584209</v>
      </c>
      <c r="AA97" s="176">
        <f>IFERROR(AA43*1000/AA$37/12*9,0)</f>
        <v>173482.81737102172</v>
      </c>
      <c r="AB97" s="176">
        <f>IFERROR(AB43*1000/AB$37/12*10,0)</f>
        <v>172947.51895419115</v>
      </c>
      <c r="AC97" s="176">
        <f>IFERROR(AC43*1000/AC$37/12*11,0)</f>
        <v>173114.06902102509</v>
      </c>
      <c r="AD97" s="176">
        <f>IFERROR(AD43*1000/AD$37/12*12,0)</f>
        <v>175155.03477051025</v>
      </c>
      <c r="AE97" s="179">
        <f>IFERROR(AE43*1000/AE$37/12*3,0)</f>
        <v>188384.17964489371</v>
      </c>
      <c r="AF97" s="179">
        <f>IFERROR(AF43*1000/AF$37/12*3,0)</f>
        <v>177499.34510953765</v>
      </c>
      <c r="AG97" s="179">
        <f>IFERROR(AG43*1000/AG$37/12*3,0)</f>
        <v>157954.98577941273</v>
      </c>
      <c r="AH97" s="179">
        <f>IFERROR(AH43*1000/AH$37/12*3,0)</f>
        <v>180360.87443717505</v>
      </c>
      <c r="AI97" s="179">
        <f>IFERROR(AI43*1000/AI$37/12*6,0)</f>
        <v>182755.78416791841</v>
      </c>
      <c r="AJ97" s="179">
        <f>IFERROR(AJ43*1000/AJ$37/12*6,0)</f>
        <v>168308.93265011164</v>
      </c>
      <c r="AK97" s="179">
        <f>IFERROR(AK43*1000/AK$37,0)</f>
        <v>175155.03477051025</v>
      </c>
    </row>
    <row r="98" spans="1:37" ht="24" customHeight="1">
      <c r="A98" s="166"/>
      <c r="B98" s="444"/>
      <c r="C98" s="114" t="str">
        <f>C47</f>
        <v>EBITDA includes Dividend from Asso.</v>
      </c>
      <c r="D98" s="96"/>
      <c r="E98" s="96"/>
      <c r="F98" s="97"/>
      <c r="G98" s="86">
        <f>IFERROR(G47*1000/G$36,0)</f>
        <v>17056.52280151482</v>
      </c>
      <c r="H98" s="115">
        <f t="shared" ref="H98:AK98" si="73">IFERROR(H47*1000/H$36,0)</f>
        <v>12070.687245066718</v>
      </c>
      <c r="I98" s="115">
        <f t="shared" si="73"/>
        <v>19158.685815046203</v>
      </c>
      <c r="J98" s="115">
        <f t="shared" si="73"/>
        <v>13633.361772853166</v>
      </c>
      <c r="K98" s="115">
        <f t="shared" si="73"/>
        <v>19348.800362107253</v>
      </c>
      <c r="L98" s="115">
        <f t="shared" si="73"/>
        <v>22654.202114285687</v>
      </c>
      <c r="M98" s="115">
        <f t="shared" si="73"/>
        <v>23644.838052076553</v>
      </c>
      <c r="N98" s="115">
        <f t="shared" si="73"/>
        <v>22856.754925266661</v>
      </c>
      <c r="O98" s="115">
        <f t="shared" si="73"/>
        <v>23827.136806429746</v>
      </c>
      <c r="P98" s="115">
        <f t="shared" si="73"/>
        <v>19470.553365763008</v>
      </c>
      <c r="Q98" s="115">
        <f t="shared" si="73"/>
        <v>15769.813760406558</v>
      </c>
      <c r="R98" s="115">
        <f t="shared" si="73"/>
        <v>3862.353393316203</v>
      </c>
      <c r="S98" s="176">
        <f t="shared" si="73"/>
        <v>17056.52280151482</v>
      </c>
      <c r="T98" s="177">
        <f t="shared" si="73"/>
        <v>14607.292105921893</v>
      </c>
      <c r="U98" s="177">
        <f t="shared" si="73"/>
        <v>16296.80940774434</v>
      </c>
      <c r="V98" s="177">
        <f t="shared" si="73"/>
        <v>15725.33802831132</v>
      </c>
      <c r="W98" s="177">
        <f t="shared" si="73"/>
        <v>16585.170947967745</v>
      </c>
      <c r="X98" s="177">
        <f t="shared" si="73"/>
        <v>17751.875128930536</v>
      </c>
      <c r="Y98" s="177">
        <f t="shared" si="73"/>
        <v>18645.392405704006</v>
      </c>
      <c r="Z98" s="177">
        <f t="shared" si="73"/>
        <v>19260.950670590875</v>
      </c>
      <c r="AA98" s="177">
        <f t="shared" si="73"/>
        <v>19810.994073622584</v>
      </c>
      <c r="AB98" s="177">
        <f t="shared" si="73"/>
        <v>19777.474817660721</v>
      </c>
      <c r="AC98" s="177">
        <f t="shared" si="73"/>
        <v>19437.427280247332</v>
      </c>
      <c r="AD98" s="178">
        <f t="shared" si="73"/>
        <v>18352.501722687815</v>
      </c>
      <c r="AE98" s="203">
        <f t="shared" si="73"/>
        <v>16296.80940774434</v>
      </c>
      <c r="AF98" s="203">
        <f t="shared" si="73"/>
        <v>19116.133051249821</v>
      </c>
      <c r="AG98" s="203">
        <f t="shared" si="73"/>
        <v>23426.159657349399</v>
      </c>
      <c r="AH98" s="203">
        <f t="shared" si="73"/>
        <v>13535.873303185585</v>
      </c>
      <c r="AI98" s="203">
        <f t="shared" si="73"/>
        <v>17751.875128930536</v>
      </c>
      <c r="AJ98" s="203">
        <f t="shared" si="73"/>
        <v>18927.345480015229</v>
      </c>
      <c r="AK98" s="203">
        <f t="shared" si="73"/>
        <v>18352.501722687815</v>
      </c>
    </row>
    <row r="99" spans="1:37" ht="24" customHeight="1">
      <c r="A99" s="166"/>
      <c r="B99" s="444"/>
      <c r="C99" s="116" t="str">
        <f>C48</f>
        <v>Return on Net Sales  (%)</v>
      </c>
      <c r="D99" s="117"/>
      <c r="E99" s="117"/>
      <c r="F99" s="118"/>
      <c r="G99" s="212">
        <f>IFERROR(G49*1000/G$36,0)</f>
        <v>4329.7293480652042</v>
      </c>
      <c r="H99" s="213">
        <f t="shared" ref="H99:AK100" si="74">IFERROR(H49*1000/H$36,0)</f>
        <v>960.12694912972688</v>
      </c>
      <c r="I99" s="213">
        <f t="shared" si="74"/>
        <v>7572.7849680463769</v>
      </c>
      <c r="J99" s="213">
        <f t="shared" si="74"/>
        <v>531.7032686980441</v>
      </c>
      <c r="K99" s="213">
        <f t="shared" si="74"/>
        <v>8205.8813354084341</v>
      </c>
      <c r="L99" s="213">
        <f t="shared" si="74"/>
        <v>11293.419619047594</v>
      </c>
      <c r="M99" s="213">
        <f t="shared" si="74"/>
        <v>11472.826082947975</v>
      </c>
      <c r="N99" s="213">
        <f t="shared" si="74"/>
        <v>11569.821252875985</v>
      </c>
      <c r="O99" s="213">
        <f t="shared" si="74"/>
        <v>12097.238094315862</v>
      </c>
      <c r="P99" s="213">
        <f t="shared" si="74"/>
        <v>7625.6813682306883</v>
      </c>
      <c r="Q99" s="213">
        <f t="shared" si="74"/>
        <v>4047.7590681215515</v>
      </c>
      <c r="R99" s="213">
        <f t="shared" si="74"/>
        <v>-8233.2410282776236</v>
      </c>
      <c r="S99" s="214">
        <f t="shared" si="74"/>
        <v>4329.7293480652042</v>
      </c>
      <c r="T99" s="215">
        <f t="shared" si="74"/>
        <v>2674.4534100646133</v>
      </c>
      <c r="U99" s="215">
        <f t="shared" si="74"/>
        <v>4492.7570871739617</v>
      </c>
      <c r="V99" s="215">
        <f t="shared" si="74"/>
        <v>3642.8703238678913</v>
      </c>
      <c r="W99" s="215">
        <f t="shared" si="74"/>
        <v>4725.6543351389964</v>
      </c>
      <c r="X99" s="215">
        <f t="shared" si="74"/>
        <v>5988.2346393636217</v>
      </c>
      <c r="Y99" s="215">
        <f t="shared" si="74"/>
        <v>6819.8328141354959</v>
      </c>
      <c r="Z99" s="215">
        <f t="shared" si="74"/>
        <v>7514.1199072085101</v>
      </c>
      <c r="AA99" s="215">
        <f t="shared" si="74"/>
        <v>8066.2029474391811</v>
      </c>
      <c r="AB99" s="215">
        <f t="shared" si="74"/>
        <v>8022.8298864939961</v>
      </c>
      <c r="AC99" s="215">
        <f t="shared" si="74"/>
        <v>7685.5476104929648</v>
      </c>
      <c r="AD99" s="216">
        <f t="shared" si="74"/>
        <v>6576.6796356140858</v>
      </c>
      <c r="AE99" s="217">
        <f t="shared" si="74"/>
        <v>4492.7570871739617</v>
      </c>
      <c r="AF99" s="217">
        <f t="shared" si="74"/>
        <v>7390.3823695446172</v>
      </c>
      <c r="AG99" s="217">
        <f t="shared" si="74"/>
        <v>11714.462087978181</v>
      </c>
      <c r="AH99" s="217">
        <f t="shared" si="74"/>
        <v>1657.5723734816534</v>
      </c>
      <c r="AI99" s="217">
        <f t="shared" si="74"/>
        <v>5988.2346393636217</v>
      </c>
      <c r="AJ99" s="217">
        <f t="shared" si="74"/>
        <v>7139.8647095700835</v>
      </c>
      <c r="AK99" s="217">
        <f t="shared" si="74"/>
        <v>6576.6796356140858</v>
      </c>
    </row>
    <row r="100" spans="1:37" ht="24" customHeight="1">
      <c r="A100" s="166"/>
      <c r="B100" s="444"/>
      <c r="C100" s="119" t="str">
        <f>C51</f>
        <v>Variable Cost (Baht/Ton) : Sign (+)</v>
      </c>
      <c r="D100" s="84"/>
      <c r="E100" s="84"/>
      <c r="F100" s="85"/>
      <c r="G100" s="204">
        <f>IFERROR(G50*1000/G$36,0)</f>
        <v>4329.7293480652042</v>
      </c>
      <c r="H100" s="205">
        <f t="shared" si="74"/>
        <v>960.12694912972688</v>
      </c>
      <c r="I100" s="205">
        <f t="shared" si="74"/>
        <v>7572.7849680463769</v>
      </c>
      <c r="J100" s="205">
        <f t="shared" si="74"/>
        <v>531.7032686980441</v>
      </c>
      <c r="K100" s="205">
        <f t="shared" si="74"/>
        <v>8205.8813354084341</v>
      </c>
      <c r="L100" s="205">
        <f t="shared" si="74"/>
        <v>11293.419619047594</v>
      </c>
      <c r="M100" s="205">
        <f t="shared" si="74"/>
        <v>11472.826082947975</v>
      </c>
      <c r="N100" s="205">
        <f t="shared" si="74"/>
        <v>11569.821252875985</v>
      </c>
      <c r="O100" s="205">
        <f t="shared" si="74"/>
        <v>12097.238094315862</v>
      </c>
      <c r="P100" s="205">
        <f t="shared" si="74"/>
        <v>7625.6813682306883</v>
      </c>
      <c r="Q100" s="205">
        <f t="shared" si="74"/>
        <v>4047.7590681215515</v>
      </c>
      <c r="R100" s="205">
        <f t="shared" si="74"/>
        <v>-8233.2410282776236</v>
      </c>
      <c r="S100" s="200">
        <f t="shared" si="74"/>
        <v>4329.7293480652042</v>
      </c>
      <c r="T100" s="201">
        <f t="shared" si="74"/>
        <v>2674.4534100646133</v>
      </c>
      <c r="U100" s="201">
        <f t="shared" si="74"/>
        <v>4492.7570871739617</v>
      </c>
      <c r="V100" s="201">
        <f t="shared" si="74"/>
        <v>3642.8703238678913</v>
      </c>
      <c r="W100" s="201">
        <f t="shared" si="74"/>
        <v>4725.6543351389964</v>
      </c>
      <c r="X100" s="201">
        <f t="shared" si="74"/>
        <v>5988.2346393636217</v>
      </c>
      <c r="Y100" s="201">
        <f t="shared" si="74"/>
        <v>6819.8328141354959</v>
      </c>
      <c r="Z100" s="201">
        <f t="shared" si="74"/>
        <v>7514.1199072085101</v>
      </c>
      <c r="AA100" s="201">
        <f t="shared" si="74"/>
        <v>8066.2029474391811</v>
      </c>
      <c r="AB100" s="201">
        <f t="shared" si="74"/>
        <v>8022.8298864939961</v>
      </c>
      <c r="AC100" s="201">
        <f t="shared" si="74"/>
        <v>7685.5476104929648</v>
      </c>
      <c r="AD100" s="218">
        <f t="shared" si="74"/>
        <v>6576.6796356140858</v>
      </c>
      <c r="AE100" s="203">
        <f t="shared" si="74"/>
        <v>4492.7570871739617</v>
      </c>
      <c r="AF100" s="203">
        <f t="shared" si="74"/>
        <v>7390.3823695446172</v>
      </c>
      <c r="AG100" s="203">
        <f t="shared" si="74"/>
        <v>11714.462087978181</v>
      </c>
      <c r="AH100" s="203">
        <f t="shared" si="74"/>
        <v>1657.5723734816534</v>
      </c>
      <c r="AI100" s="203">
        <f t="shared" si="74"/>
        <v>5988.2346393636217</v>
      </c>
      <c r="AJ100" s="203">
        <f t="shared" si="74"/>
        <v>7139.8647095700835</v>
      </c>
      <c r="AK100" s="203">
        <f t="shared" si="74"/>
        <v>6576.6796356140858</v>
      </c>
    </row>
    <row r="101" spans="1:37" ht="24" customHeight="1">
      <c r="A101" s="1"/>
      <c r="B101" s="443"/>
      <c r="C101" s="138"/>
      <c r="D101" s="53"/>
      <c r="E101" s="53"/>
      <c r="F101" s="53"/>
      <c r="G101" s="226"/>
      <c r="H101" s="226"/>
      <c r="I101" s="226"/>
      <c r="J101" s="226"/>
      <c r="K101" s="226"/>
      <c r="L101" s="226"/>
      <c r="M101" s="226"/>
      <c r="N101" s="226"/>
      <c r="O101" s="226"/>
      <c r="P101" s="226"/>
      <c r="Q101" s="226"/>
      <c r="R101" s="226"/>
      <c r="S101" s="226"/>
      <c r="T101" s="226"/>
      <c r="U101" s="226"/>
      <c r="V101" s="226"/>
      <c r="W101" s="226"/>
      <c r="X101" s="226"/>
      <c r="Y101" s="226"/>
      <c r="Z101" s="226"/>
      <c r="AA101" s="226"/>
      <c r="AB101" s="226"/>
      <c r="AC101" s="226"/>
      <c r="AD101" s="226"/>
      <c r="AE101" s="226"/>
      <c r="AF101" s="226"/>
      <c r="AG101" s="226"/>
      <c r="AH101" s="226"/>
      <c r="AI101" s="226"/>
      <c r="AJ101" s="226"/>
      <c r="AK101" s="226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24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24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29">
        <f t="shared" ref="G118:R118" si="75">G18</f>
        <v>24964.930930000002</v>
      </c>
      <c r="H118" s="230">
        <f t="shared" si="75"/>
        <v>22905.748750000013</v>
      </c>
      <c r="I118" s="230">
        <f t="shared" si="75"/>
        <v>26647.765009999988</v>
      </c>
      <c r="J118" s="230">
        <f t="shared" si="75"/>
        <v>22598.413739999989</v>
      </c>
      <c r="K118" s="230">
        <f t="shared" si="75"/>
        <v>29763.291990000005</v>
      </c>
      <c r="L118" s="230">
        <f t="shared" si="75"/>
        <v>30930.16972999998</v>
      </c>
      <c r="M118" s="230">
        <f t="shared" si="75"/>
        <v>31433.922439999988</v>
      </c>
      <c r="N118" s="230">
        <f t="shared" si="75"/>
        <v>32491.474020000016</v>
      </c>
      <c r="O118" s="230">
        <f t="shared" si="75"/>
        <v>32875.31424</v>
      </c>
      <c r="P118" s="230">
        <f t="shared" si="75"/>
        <v>26895.144320000021</v>
      </c>
      <c r="Q118" s="230">
        <f t="shared" si="75"/>
        <v>24742.142100000019</v>
      </c>
      <c r="R118" s="230">
        <f t="shared" si="75"/>
        <v>18322.895880000004</v>
      </c>
      <c r="S118" s="200">
        <f t="shared" ref="S118:S180" si="76">G118</f>
        <v>24964.930930000002</v>
      </c>
      <c r="T118" s="201">
        <f>SUM($G118:H118)</f>
        <v>47870.679680000016</v>
      </c>
      <c r="U118" s="201">
        <f>SUM($G118:I118)</f>
        <v>74518.444690000004</v>
      </c>
      <c r="V118" s="201">
        <f>SUM($G118:J118)</f>
        <v>97116.858429999993</v>
      </c>
      <c r="W118" s="201">
        <f>SUM($G118:K118)</f>
        <v>126880.15041999999</v>
      </c>
      <c r="X118" s="201">
        <f>SUM($G118:L118)</f>
        <v>157810.32014999999</v>
      </c>
      <c r="Y118" s="201">
        <f>SUM($G118:M118)</f>
        <v>189244.24258999998</v>
      </c>
      <c r="Z118" s="201">
        <f>SUM($G118:N118)</f>
        <v>221735.71661</v>
      </c>
      <c r="AA118" s="201">
        <f>SUM($G118:O118)</f>
        <v>254611.03085000001</v>
      </c>
      <c r="AB118" s="201">
        <f>SUM($G118:P118)</f>
        <v>281506.17517000006</v>
      </c>
      <c r="AC118" s="201">
        <f>SUM($G118:Q118)</f>
        <v>306248.31727000006</v>
      </c>
      <c r="AD118" s="202">
        <f>SUM($G118:R118)</f>
        <v>324571.21315000008</v>
      </c>
      <c r="AE118" s="203">
        <f t="shared" ref="AE118:AE180" si="77">U118</f>
        <v>74518.444690000004</v>
      </c>
      <c r="AF118" s="203">
        <f t="shared" ref="AF118:AF180" si="78">X118-AE118</f>
        <v>83291.875459999981</v>
      </c>
      <c r="AG118" s="203">
        <f t="shared" ref="AG118:AG180" si="79">AA118-AF118-AE118</f>
        <v>96800.710700000025</v>
      </c>
      <c r="AH118" s="203">
        <f t="shared" ref="AH118:AH180" si="80">AD118-AG118-AF118-AE118</f>
        <v>69960.182300000073</v>
      </c>
      <c r="AI118" s="203">
        <f t="shared" ref="AI118:AI222" si="81">$AE118+$AF118</f>
        <v>157810.32014999999</v>
      </c>
      <c r="AJ118" s="203">
        <f t="shared" ref="AJ118:AJ222" si="82">$AG118+$AH118</f>
        <v>166760.8930000001</v>
      </c>
      <c r="AK118" s="203">
        <f t="shared" ref="AK118:AK222" si="83">$AI118+$AJ118</f>
        <v>324571.21315000008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167">
        <f>G20-SUMIF($A$138:$A$237,$A119,G$138:G$237)</f>
        <v>-12993.872540000004</v>
      </c>
      <c r="H119" s="168">
        <f t="shared" ref="H119:R119" si="85">H20-SUMIF($A$138:$A$237,$A119,H$138:H$237)</f>
        <v>-13527.503000000004</v>
      </c>
      <c r="I119" s="168">
        <f t="shared" si="85"/>
        <v>-12395.853039999998</v>
      </c>
      <c r="J119" s="168">
        <f t="shared" si="85"/>
        <v>-12912.499659999996</v>
      </c>
      <c r="K119" s="168">
        <f t="shared" si="85"/>
        <v>-14072.543200000006</v>
      </c>
      <c r="L119" s="168">
        <f t="shared" si="85"/>
        <v>-14450.771199999996</v>
      </c>
      <c r="M119" s="168">
        <f t="shared" si="85"/>
        <v>-14672.151179999999</v>
      </c>
      <c r="N119" s="168">
        <f t="shared" si="85"/>
        <v>-14706.22342</v>
      </c>
      <c r="O119" s="168">
        <f t="shared" si="85"/>
        <v>-15367.312430000004</v>
      </c>
      <c r="P119" s="168">
        <f t="shared" si="85"/>
        <v>-12615.705850000002</v>
      </c>
      <c r="Q119" s="168">
        <f t="shared" si="85"/>
        <v>-13293.884709999997</v>
      </c>
      <c r="R119" s="168">
        <f t="shared" si="85"/>
        <v>-12302.264790000001</v>
      </c>
      <c r="S119" s="169">
        <f t="shared" si="76"/>
        <v>-12993.872540000004</v>
      </c>
      <c r="T119" s="170">
        <f>SUM($G119:H119)</f>
        <v>-26521.375540000008</v>
      </c>
      <c r="U119" s="170">
        <f>SUM($G119:I119)</f>
        <v>-38917.22858000001</v>
      </c>
      <c r="V119" s="170">
        <f>SUM($G119:J119)</f>
        <v>-51829.728240000004</v>
      </c>
      <c r="W119" s="170">
        <f>SUM($G119:K119)</f>
        <v>-65902.271440000011</v>
      </c>
      <c r="X119" s="170">
        <f>SUM($G119:L119)</f>
        <v>-80353.04264</v>
      </c>
      <c r="Y119" s="170">
        <f>SUM($G119:M119)</f>
        <v>-95025.19382</v>
      </c>
      <c r="Z119" s="170">
        <f>SUM($G119:N119)</f>
        <v>-109731.41724</v>
      </c>
      <c r="AA119" s="170">
        <f>SUM($G119:O119)</f>
        <v>-125098.72967</v>
      </c>
      <c r="AB119" s="170">
        <f>SUM($G119:P119)</f>
        <v>-137714.43552</v>
      </c>
      <c r="AC119" s="170">
        <f>SUM($G119:Q119)</f>
        <v>-151008.32022999998</v>
      </c>
      <c r="AD119" s="171">
        <f>SUM($G119:R119)</f>
        <v>-163310.58502</v>
      </c>
      <c r="AE119" s="172">
        <f t="shared" si="77"/>
        <v>-38917.22858000001</v>
      </c>
      <c r="AF119" s="172">
        <f t="shared" si="78"/>
        <v>-41435.81405999999</v>
      </c>
      <c r="AG119" s="172">
        <f t="shared" si="79"/>
        <v>-44745.687030000001</v>
      </c>
      <c r="AH119" s="172">
        <f t="shared" si="80"/>
        <v>-38211.855349999998</v>
      </c>
      <c r="AI119" s="172">
        <f t="shared" si="81"/>
        <v>-80353.04264</v>
      </c>
      <c r="AJ119" s="172">
        <f t="shared" si="82"/>
        <v>-82957.542379999999</v>
      </c>
      <c r="AK119" s="172">
        <f t="shared" si="83"/>
        <v>-163310.58502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167">
        <f t="shared" ref="G120:R120" si="86">G23-SUMIF($A$138:$A$237,$A120,G$138:G$237)</f>
        <v>-4154.4513799999995</v>
      </c>
      <c r="H120" s="168">
        <f t="shared" si="86"/>
        <v>-3936.51667</v>
      </c>
      <c r="I120" s="168">
        <f t="shared" si="86"/>
        <v>-4003.2293700000005</v>
      </c>
      <c r="J120" s="168">
        <f t="shared" si="86"/>
        <v>-4435.0197199999993</v>
      </c>
      <c r="K120" s="168">
        <f t="shared" si="86"/>
        <v>-5068.0109199999997</v>
      </c>
      <c r="L120" s="168">
        <f t="shared" si="86"/>
        <v>-4312.3547199999994</v>
      </c>
      <c r="M120" s="168">
        <f t="shared" si="86"/>
        <v>-4742.8234199999988</v>
      </c>
      <c r="N120" s="168">
        <f t="shared" si="86"/>
        <v>-4651.7158799999997</v>
      </c>
      <c r="O120" s="168">
        <f t="shared" si="86"/>
        <v>-4452.7954299999983</v>
      </c>
      <c r="P120" s="168">
        <f t="shared" si="86"/>
        <v>-4587.9187099999999</v>
      </c>
      <c r="Q120" s="168">
        <f t="shared" si="86"/>
        <v>-4376.7933599999997</v>
      </c>
      <c r="R120" s="168">
        <f t="shared" si="86"/>
        <v>-4756.4449599999989</v>
      </c>
      <c r="S120" s="169">
        <f t="shared" si="76"/>
        <v>-4154.4513799999995</v>
      </c>
      <c r="T120" s="170">
        <f>SUM($G120:H120)</f>
        <v>-8090.9680499999995</v>
      </c>
      <c r="U120" s="170">
        <f>SUM($G120:I120)</f>
        <v>-12094.19742</v>
      </c>
      <c r="V120" s="170">
        <f>SUM($G120:J120)</f>
        <v>-16529.217140000001</v>
      </c>
      <c r="W120" s="170">
        <f>SUM($G120:K120)</f>
        <v>-21597.228060000001</v>
      </c>
      <c r="X120" s="170">
        <f>SUM($G120:L120)</f>
        <v>-25909.582780000001</v>
      </c>
      <c r="Y120" s="170">
        <f>SUM($G120:M120)</f>
        <v>-30652.406199999998</v>
      </c>
      <c r="Z120" s="170">
        <f>SUM($G120:N120)</f>
        <v>-35304.122080000001</v>
      </c>
      <c r="AA120" s="170">
        <f>SUM($G120:O120)</f>
        <v>-39756.917509999999</v>
      </c>
      <c r="AB120" s="170">
        <f>SUM($G120:P120)</f>
        <v>-44344.836219999997</v>
      </c>
      <c r="AC120" s="170">
        <f>SUM($G120:Q120)</f>
        <v>-48721.629579999993</v>
      </c>
      <c r="AD120" s="171">
        <f>SUM($G120:R120)</f>
        <v>-53478.074539999994</v>
      </c>
      <c r="AE120" s="172">
        <f t="shared" si="77"/>
        <v>-12094.19742</v>
      </c>
      <c r="AF120" s="172">
        <f t="shared" si="78"/>
        <v>-13815.38536</v>
      </c>
      <c r="AG120" s="172">
        <f t="shared" si="79"/>
        <v>-13847.334729999999</v>
      </c>
      <c r="AH120" s="172">
        <f t="shared" si="80"/>
        <v>-13721.157029999998</v>
      </c>
      <c r="AI120" s="172">
        <f t="shared" si="81"/>
        <v>-25909.582780000001</v>
      </c>
      <c r="AJ120" s="172">
        <f t="shared" si="82"/>
        <v>-27568.491759999997</v>
      </c>
      <c r="AK120" s="172">
        <f t="shared" si="83"/>
        <v>-53478.074540000001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167">
        <f t="shared" ref="G121:R121" si="87">G24-SUMIF($A$138:$A$237,$A121,G$138:G$237)</f>
        <v>-845.41572000000019</v>
      </c>
      <c r="H121" s="168">
        <f t="shared" si="87"/>
        <v>-745.23614999999995</v>
      </c>
      <c r="I121" s="168">
        <f t="shared" si="87"/>
        <v>-973.92965000000015</v>
      </c>
      <c r="J121" s="168">
        <f t="shared" si="87"/>
        <v>-718.46471999999983</v>
      </c>
      <c r="K121" s="168">
        <f t="shared" si="87"/>
        <v>-764.07447000000002</v>
      </c>
      <c r="L121" s="168">
        <f t="shared" si="87"/>
        <v>-773.53005000000007</v>
      </c>
      <c r="M121" s="168">
        <f t="shared" si="87"/>
        <v>-1012.3826700000002</v>
      </c>
      <c r="N121" s="168">
        <f t="shared" si="87"/>
        <v>-738.69203999999991</v>
      </c>
      <c r="O121" s="168">
        <f t="shared" si="87"/>
        <v>-968.19409999999982</v>
      </c>
      <c r="P121" s="168">
        <f t="shared" si="87"/>
        <v>-970.43745999999999</v>
      </c>
      <c r="Q121" s="168">
        <f t="shared" si="87"/>
        <v>-643.47232000000008</v>
      </c>
      <c r="R121" s="168">
        <f t="shared" si="87"/>
        <v>-858.30791000000011</v>
      </c>
      <c r="S121" s="169">
        <f t="shared" si="76"/>
        <v>-845.41572000000019</v>
      </c>
      <c r="T121" s="170">
        <f>SUM($G121:H121)</f>
        <v>-1590.6518700000001</v>
      </c>
      <c r="U121" s="170">
        <f>SUM($G121:I121)</f>
        <v>-2564.5815200000002</v>
      </c>
      <c r="V121" s="170">
        <f>SUM($G121:J121)</f>
        <v>-3283.0462400000001</v>
      </c>
      <c r="W121" s="170">
        <f>SUM($G121:K121)</f>
        <v>-4047.1207100000001</v>
      </c>
      <c r="X121" s="170">
        <f>SUM($G121:L121)</f>
        <v>-4820.6507600000004</v>
      </c>
      <c r="Y121" s="170">
        <f>SUM($G121:M121)</f>
        <v>-5833.0334300000004</v>
      </c>
      <c r="Z121" s="170">
        <f>SUM($G121:N121)</f>
        <v>-6571.7254700000003</v>
      </c>
      <c r="AA121" s="170">
        <f>SUM($G121:O121)</f>
        <v>-7539.91957</v>
      </c>
      <c r="AB121" s="170">
        <f>SUM($G121:P121)</f>
        <v>-8510.3570299999992</v>
      </c>
      <c r="AC121" s="170">
        <f>SUM($G121:Q121)</f>
        <v>-9153.82935</v>
      </c>
      <c r="AD121" s="171">
        <f>SUM($G121:R121)</f>
        <v>-10012.13726</v>
      </c>
      <c r="AE121" s="172">
        <f t="shared" si="77"/>
        <v>-2564.5815200000002</v>
      </c>
      <c r="AF121" s="172">
        <f t="shared" si="78"/>
        <v>-2256.0692400000003</v>
      </c>
      <c r="AG121" s="172">
        <f t="shared" si="79"/>
        <v>-2719.2688099999991</v>
      </c>
      <c r="AH121" s="172">
        <f t="shared" si="80"/>
        <v>-2472.217689999999</v>
      </c>
      <c r="AI121" s="172">
        <f t="shared" si="81"/>
        <v>-4820.6507600000004</v>
      </c>
      <c r="AJ121" s="172">
        <f t="shared" si="82"/>
        <v>-5191.4864999999982</v>
      </c>
      <c r="AK121" s="172">
        <f t="shared" si="83"/>
        <v>-10012.13726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167">
        <f t="shared" ref="G122:R122" si="88">G25-SUMIF($A$138:$A$237,$A122,G$138:G$237)</f>
        <v>6.7687299999999988</v>
      </c>
      <c r="H122" s="168">
        <f t="shared" si="88"/>
        <v>60.635100000000001</v>
      </c>
      <c r="I122" s="168">
        <f t="shared" si="88"/>
        <v>-29.465150000000001</v>
      </c>
      <c r="J122" s="168">
        <f t="shared" si="88"/>
        <v>233.68602000000001</v>
      </c>
      <c r="K122" s="168">
        <f t="shared" si="88"/>
        <v>9.0268999999999942</v>
      </c>
      <c r="L122" s="168">
        <f t="shared" si="88"/>
        <v>256.57119</v>
      </c>
      <c r="M122" s="168">
        <f t="shared" si="88"/>
        <v>19.684570000000008</v>
      </c>
      <c r="N122" s="168">
        <f t="shared" si="88"/>
        <v>30.245360000000023</v>
      </c>
      <c r="O122" s="168">
        <f t="shared" si="88"/>
        <v>-41.734700000000004</v>
      </c>
      <c r="P122" s="168">
        <f t="shared" si="88"/>
        <v>15.887289999999993</v>
      </c>
      <c r="Q122" s="168">
        <f t="shared" si="88"/>
        <v>231.07835000000003</v>
      </c>
      <c r="R122" s="168">
        <f t="shared" si="88"/>
        <v>-84.237340000000017</v>
      </c>
      <c r="S122" s="169">
        <f t="shared" si="76"/>
        <v>6.7687299999999988</v>
      </c>
      <c r="T122" s="170">
        <f>SUM($G122:H122)</f>
        <v>67.403829999999999</v>
      </c>
      <c r="U122" s="170">
        <f>SUM($G122:I122)</f>
        <v>37.938679999999998</v>
      </c>
      <c r="V122" s="170">
        <f>SUM($G122:J122)</f>
        <v>271.62470000000002</v>
      </c>
      <c r="W122" s="170">
        <f>SUM($G122:K122)</f>
        <v>280.65160000000003</v>
      </c>
      <c r="X122" s="170">
        <f>SUM($G122:L122)</f>
        <v>537.22279000000003</v>
      </c>
      <c r="Y122" s="170">
        <f>SUM($G122:M122)</f>
        <v>556.90736000000004</v>
      </c>
      <c r="Z122" s="170">
        <f>SUM($G122:N122)</f>
        <v>587.15272000000004</v>
      </c>
      <c r="AA122" s="170">
        <f>SUM($G122:O122)</f>
        <v>545.41802000000007</v>
      </c>
      <c r="AB122" s="170">
        <f>SUM($G122:P122)</f>
        <v>561.30531000000008</v>
      </c>
      <c r="AC122" s="170">
        <f>SUM($G122:Q122)</f>
        <v>792.38366000000008</v>
      </c>
      <c r="AD122" s="171">
        <f>SUM($G122:R122)</f>
        <v>708.14632000000006</v>
      </c>
      <c r="AE122" s="172">
        <f t="shared" si="77"/>
        <v>37.938679999999998</v>
      </c>
      <c r="AF122" s="172">
        <f t="shared" si="78"/>
        <v>499.28411000000006</v>
      </c>
      <c r="AG122" s="172">
        <f t="shared" si="79"/>
        <v>8.1952300000000164</v>
      </c>
      <c r="AH122" s="172">
        <f t="shared" si="80"/>
        <v>162.72829999999996</v>
      </c>
      <c r="AI122" s="172">
        <f t="shared" si="81"/>
        <v>537.22279000000003</v>
      </c>
      <c r="AJ122" s="172">
        <f t="shared" si="82"/>
        <v>170.92352999999997</v>
      </c>
      <c r="AK122" s="172">
        <f t="shared" si="83"/>
        <v>708.14632000000006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231">
        <v>232.80438999999998</v>
      </c>
      <c r="H123" s="232">
        <v>170.06614999999999</v>
      </c>
      <c r="I123" s="232">
        <v>153.10131999999999</v>
      </c>
      <c r="J123" s="232">
        <v>155.52794</v>
      </c>
      <c r="K123" s="232">
        <v>260.81094000000007</v>
      </c>
      <c r="L123" s="232">
        <v>241.58856000000003</v>
      </c>
      <c r="M123" s="232">
        <v>514.53561999999988</v>
      </c>
      <c r="N123" s="232">
        <v>170.4716700000001</v>
      </c>
      <c r="O123" s="232">
        <v>257.86451000000005</v>
      </c>
      <c r="P123" s="232">
        <v>377.81171000000006</v>
      </c>
      <c r="Q123" s="232">
        <v>292.73694000000006</v>
      </c>
      <c r="R123" s="232">
        <v>1180.5226299999999</v>
      </c>
      <c r="S123" s="169">
        <f t="shared" si="76"/>
        <v>232.80438999999998</v>
      </c>
      <c r="T123" s="170">
        <f>SUM($G123:H123)</f>
        <v>402.87054000000001</v>
      </c>
      <c r="U123" s="170">
        <f>SUM($G123:I123)</f>
        <v>555.97185999999999</v>
      </c>
      <c r="V123" s="170">
        <f>SUM($G123:J123)</f>
        <v>711.49980000000005</v>
      </c>
      <c r="W123" s="170">
        <f>SUM($G123:K123)</f>
        <v>972.31074000000012</v>
      </c>
      <c r="X123" s="170">
        <f>SUM($G123:L123)</f>
        <v>1213.8993</v>
      </c>
      <c r="Y123" s="170">
        <f>SUM($G123:M123)</f>
        <v>1728.4349199999999</v>
      </c>
      <c r="Z123" s="170">
        <f>SUM($G123:N123)</f>
        <v>1898.9065900000001</v>
      </c>
      <c r="AA123" s="170">
        <f>SUM($G123:O123)</f>
        <v>2156.7710999999999</v>
      </c>
      <c r="AB123" s="170">
        <f>SUM($G123:P123)</f>
        <v>2534.5828099999999</v>
      </c>
      <c r="AC123" s="170">
        <f>SUM($G123:Q123)</f>
        <v>2827.3197500000001</v>
      </c>
      <c r="AD123" s="171">
        <f>SUM($G123:R123)</f>
        <v>4007.84238</v>
      </c>
      <c r="AE123" s="172">
        <f t="shared" si="77"/>
        <v>555.97185999999999</v>
      </c>
      <c r="AF123" s="172">
        <f t="shared" si="78"/>
        <v>657.92744000000005</v>
      </c>
      <c r="AG123" s="172">
        <f t="shared" si="79"/>
        <v>942.87180000000001</v>
      </c>
      <c r="AH123" s="172">
        <f t="shared" si="80"/>
        <v>1851.0712800000001</v>
      </c>
      <c r="AI123" s="172">
        <f t="shared" si="81"/>
        <v>1213.8993</v>
      </c>
      <c r="AJ123" s="172">
        <f t="shared" si="82"/>
        <v>2793.94308</v>
      </c>
      <c r="AK123" s="172">
        <f t="shared" si="83"/>
        <v>4007.84238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167"/>
      <c r="H124" s="168"/>
      <c r="I124" s="168"/>
      <c r="J124" s="168"/>
      <c r="K124" s="168"/>
      <c r="L124" s="168"/>
      <c r="M124" s="168"/>
      <c r="N124" s="168"/>
      <c r="O124" s="168"/>
      <c r="P124" s="168"/>
      <c r="Q124" s="168"/>
      <c r="R124" s="168"/>
      <c r="S124" s="169">
        <f t="shared" si="76"/>
        <v>0</v>
      </c>
      <c r="T124" s="170">
        <f>SUM($G124:H124)</f>
        <v>0</v>
      </c>
      <c r="U124" s="170">
        <f>SUM($G124:I124)</f>
        <v>0</v>
      </c>
      <c r="V124" s="170">
        <f>SUM($G124:J124)</f>
        <v>0</v>
      </c>
      <c r="W124" s="170">
        <f>SUM($G124:K124)</f>
        <v>0</v>
      </c>
      <c r="X124" s="170">
        <f>SUM($G124:L124)</f>
        <v>0</v>
      </c>
      <c r="Y124" s="170">
        <f>SUM($G124:M124)</f>
        <v>0</v>
      </c>
      <c r="Z124" s="170">
        <f>SUM($G124:N124)</f>
        <v>0</v>
      </c>
      <c r="AA124" s="170">
        <f>SUM($G124:O124)</f>
        <v>0</v>
      </c>
      <c r="AB124" s="170">
        <f>SUM($G124:P124)</f>
        <v>0</v>
      </c>
      <c r="AC124" s="170">
        <f>SUM($G124:Q124)</f>
        <v>0</v>
      </c>
      <c r="AD124" s="171">
        <f>SUM($G124:R124)</f>
        <v>0</v>
      </c>
      <c r="AE124" s="172">
        <f t="shared" si="77"/>
        <v>0</v>
      </c>
      <c r="AF124" s="172">
        <f t="shared" si="78"/>
        <v>0</v>
      </c>
      <c r="AG124" s="172">
        <f t="shared" si="79"/>
        <v>0</v>
      </c>
      <c r="AH124" s="172">
        <f t="shared" si="80"/>
        <v>0</v>
      </c>
      <c r="AI124" s="172">
        <f t="shared" si="81"/>
        <v>0</v>
      </c>
      <c r="AJ124" s="172">
        <f t="shared" si="82"/>
        <v>0</v>
      </c>
      <c r="AK124" s="172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167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9">
        <f t="shared" si="76"/>
        <v>0</v>
      </c>
      <c r="T125" s="170">
        <f>SUM($G125:H125)</f>
        <v>0</v>
      </c>
      <c r="U125" s="170">
        <f>SUM($G125:I125)</f>
        <v>0</v>
      </c>
      <c r="V125" s="170">
        <f>SUM($G125:J125)</f>
        <v>0</v>
      </c>
      <c r="W125" s="170">
        <f>SUM($G125:K125)</f>
        <v>0</v>
      </c>
      <c r="X125" s="170">
        <f>SUM($G125:L125)</f>
        <v>0</v>
      </c>
      <c r="Y125" s="170">
        <f>SUM($G125:M125)</f>
        <v>0</v>
      </c>
      <c r="Z125" s="170">
        <f>SUM($G125:N125)</f>
        <v>0</v>
      </c>
      <c r="AA125" s="170">
        <f>SUM($G125:O125)</f>
        <v>0</v>
      </c>
      <c r="AB125" s="170">
        <f>SUM($G125:P125)</f>
        <v>0</v>
      </c>
      <c r="AC125" s="170">
        <f>SUM($G125:Q125)</f>
        <v>0</v>
      </c>
      <c r="AD125" s="171">
        <f>SUM($G125:R125)</f>
        <v>0</v>
      </c>
      <c r="AE125" s="172">
        <f t="shared" si="77"/>
        <v>0</v>
      </c>
      <c r="AF125" s="172">
        <f t="shared" si="78"/>
        <v>0</v>
      </c>
      <c r="AG125" s="172">
        <f t="shared" si="79"/>
        <v>0</v>
      </c>
      <c r="AH125" s="172">
        <f t="shared" si="80"/>
        <v>0</v>
      </c>
      <c r="AI125" s="172">
        <f t="shared" si="81"/>
        <v>0</v>
      </c>
      <c r="AJ125" s="172">
        <f t="shared" si="82"/>
        <v>0</v>
      </c>
      <c r="AK125" s="172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167"/>
      <c r="H126" s="168"/>
      <c r="I126" s="168"/>
      <c r="J126" s="168"/>
      <c r="K126" s="168"/>
      <c r="L126" s="168"/>
      <c r="M126" s="168"/>
      <c r="N126" s="168"/>
      <c r="O126" s="168"/>
      <c r="P126" s="168"/>
      <c r="Q126" s="168"/>
      <c r="R126" s="168"/>
      <c r="S126" s="169">
        <f t="shared" si="76"/>
        <v>0</v>
      </c>
      <c r="T126" s="170">
        <f>SUM($G126:H126)</f>
        <v>0</v>
      </c>
      <c r="U126" s="170">
        <f>SUM($G126:I126)</f>
        <v>0</v>
      </c>
      <c r="V126" s="170">
        <f>SUM($G126:J126)</f>
        <v>0</v>
      </c>
      <c r="W126" s="170">
        <f>SUM($G126:K126)</f>
        <v>0</v>
      </c>
      <c r="X126" s="170">
        <f>SUM($G126:L126)</f>
        <v>0</v>
      </c>
      <c r="Y126" s="170">
        <f>SUM($G126:M126)</f>
        <v>0</v>
      </c>
      <c r="Z126" s="170">
        <f>SUM($G126:N126)</f>
        <v>0</v>
      </c>
      <c r="AA126" s="170">
        <f>SUM($G126:O126)</f>
        <v>0</v>
      </c>
      <c r="AB126" s="170">
        <f>SUM($G126:P126)</f>
        <v>0</v>
      </c>
      <c r="AC126" s="170">
        <f>SUM($G126:Q126)</f>
        <v>0</v>
      </c>
      <c r="AD126" s="171">
        <f>SUM($G126:R126)</f>
        <v>0</v>
      </c>
      <c r="AE126" s="172">
        <f t="shared" si="77"/>
        <v>0</v>
      </c>
      <c r="AF126" s="172">
        <f t="shared" si="78"/>
        <v>0</v>
      </c>
      <c r="AG126" s="172">
        <f t="shared" si="79"/>
        <v>0</v>
      </c>
      <c r="AH126" s="172">
        <f t="shared" si="80"/>
        <v>0</v>
      </c>
      <c r="AI126" s="172">
        <f t="shared" si="81"/>
        <v>0</v>
      </c>
      <c r="AJ126" s="172">
        <f t="shared" si="82"/>
        <v>0</v>
      </c>
      <c r="AK126" s="172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167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9">
        <f t="shared" si="76"/>
        <v>0</v>
      </c>
      <c r="T127" s="170">
        <f>SUM($G127:H127)</f>
        <v>0</v>
      </c>
      <c r="U127" s="170">
        <f>SUM($G127:I127)</f>
        <v>0</v>
      </c>
      <c r="V127" s="170">
        <f>SUM($G127:J127)</f>
        <v>0</v>
      </c>
      <c r="W127" s="170">
        <f>SUM($G127:K127)</f>
        <v>0</v>
      </c>
      <c r="X127" s="170">
        <f>SUM($G127:L127)</f>
        <v>0</v>
      </c>
      <c r="Y127" s="170">
        <f>SUM($G127:M127)</f>
        <v>0</v>
      </c>
      <c r="Z127" s="170">
        <f>SUM($G127:N127)</f>
        <v>0</v>
      </c>
      <c r="AA127" s="170">
        <f>SUM($G127:O127)</f>
        <v>0</v>
      </c>
      <c r="AB127" s="170">
        <f>SUM($G127:P127)</f>
        <v>0</v>
      </c>
      <c r="AC127" s="170">
        <f>SUM($G127:Q127)</f>
        <v>0</v>
      </c>
      <c r="AD127" s="171">
        <f>SUM($G127:R127)</f>
        <v>0</v>
      </c>
      <c r="AE127" s="172">
        <f t="shared" si="77"/>
        <v>0</v>
      </c>
      <c r="AF127" s="172">
        <f t="shared" si="78"/>
        <v>0</v>
      </c>
      <c r="AG127" s="172">
        <f t="shared" si="79"/>
        <v>0</v>
      </c>
      <c r="AH127" s="172">
        <f t="shared" si="80"/>
        <v>0</v>
      </c>
      <c r="AI127" s="172">
        <f t="shared" si="81"/>
        <v>0</v>
      </c>
      <c r="AJ127" s="172">
        <f t="shared" si="82"/>
        <v>0</v>
      </c>
      <c r="AK127" s="172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167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9">
        <f t="shared" si="76"/>
        <v>0</v>
      </c>
      <c r="T128" s="170">
        <f>SUM($G128:H128)</f>
        <v>0</v>
      </c>
      <c r="U128" s="170">
        <f>SUM($G128:I128)</f>
        <v>0</v>
      </c>
      <c r="V128" s="170">
        <f>SUM($G128:J128)</f>
        <v>0</v>
      </c>
      <c r="W128" s="170">
        <f>SUM($G128:K128)</f>
        <v>0</v>
      </c>
      <c r="X128" s="170">
        <f>SUM($G128:L128)</f>
        <v>0</v>
      </c>
      <c r="Y128" s="170">
        <f>SUM($G128:M128)</f>
        <v>0</v>
      </c>
      <c r="Z128" s="170">
        <f>SUM($G128:N128)</f>
        <v>0</v>
      </c>
      <c r="AA128" s="170">
        <f>SUM($G128:O128)</f>
        <v>0</v>
      </c>
      <c r="AB128" s="170">
        <f>SUM($G128:P128)</f>
        <v>0</v>
      </c>
      <c r="AC128" s="170">
        <f>SUM($G128:Q128)</f>
        <v>0</v>
      </c>
      <c r="AD128" s="171">
        <f>SUM($G128:R128)</f>
        <v>0</v>
      </c>
      <c r="AE128" s="172">
        <f t="shared" si="77"/>
        <v>0</v>
      </c>
      <c r="AF128" s="172">
        <f t="shared" si="78"/>
        <v>0</v>
      </c>
      <c r="AG128" s="172">
        <f t="shared" si="79"/>
        <v>0</v>
      </c>
      <c r="AH128" s="172">
        <f t="shared" si="80"/>
        <v>0</v>
      </c>
      <c r="AI128" s="172">
        <f t="shared" si="81"/>
        <v>0</v>
      </c>
      <c r="AJ128" s="172">
        <f t="shared" si="82"/>
        <v>0</v>
      </c>
      <c r="AK128" s="172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167"/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9">
        <f t="shared" si="76"/>
        <v>0</v>
      </c>
      <c r="T129" s="170">
        <f>SUM($G129:H129)</f>
        <v>0</v>
      </c>
      <c r="U129" s="170">
        <f>SUM($G129:I129)</f>
        <v>0</v>
      </c>
      <c r="V129" s="170">
        <f>SUM($G129:J129)</f>
        <v>0</v>
      </c>
      <c r="W129" s="170">
        <f>SUM($G129:K129)</f>
        <v>0</v>
      </c>
      <c r="X129" s="170">
        <f>SUM($G129:L129)</f>
        <v>0</v>
      </c>
      <c r="Y129" s="170">
        <f>SUM($G129:M129)</f>
        <v>0</v>
      </c>
      <c r="Z129" s="170">
        <f>SUM($G129:N129)</f>
        <v>0</v>
      </c>
      <c r="AA129" s="170">
        <f>SUM($G129:O129)</f>
        <v>0</v>
      </c>
      <c r="AB129" s="170">
        <f>SUM($G129:P129)</f>
        <v>0</v>
      </c>
      <c r="AC129" s="170">
        <f>SUM($G129:Q129)</f>
        <v>0</v>
      </c>
      <c r="AD129" s="171">
        <f>SUM($G129:R129)</f>
        <v>0</v>
      </c>
      <c r="AE129" s="172">
        <f t="shared" si="77"/>
        <v>0</v>
      </c>
      <c r="AF129" s="172">
        <f t="shared" si="78"/>
        <v>0</v>
      </c>
      <c r="AG129" s="172">
        <f t="shared" si="79"/>
        <v>0</v>
      </c>
      <c r="AH129" s="172">
        <f t="shared" si="80"/>
        <v>0</v>
      </c>
      <c r="AI129" s="172">
        <f t="shared" si="81"/>
        <v>0</v>
      </c>
      <c r="AJ129" s="172">
        <f t="shared" si="82"/>
        <v>0</v>
      </c>
      <c r="AK129" s="172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167"/>
      <c r="H130" s="168"/>
      <c r="I130" s="168"/>
      <c r="J130" s="168"/>
      <c r="K130" s="168"/>
      <c r="L130" s="168"/>
      <c r="M130" s="168"/>
      <c r="N130" s="168"/>
      <c r="O130" s="168"/>
      <c r="P130" s="168"/>
      <c r="Q130" s="168"/>
      <c r="R130" s="168"/>
      <c r="S130" s="169">
        <f t="shared" si="76"/>
        <v>0</v>
      </c>
      <c r="T130" s="170">
        <f>SUM($G130:H130)</f>
        <v>0</v>
      </c>
      <c r="U130" s="170">
        <f>SUM($G130:I130)</f>
        <v>0</v>
      </c>
      <c r="V130" s="170">
        <f>SUM($G130:J130)</f>
        <v>0</v>
      </c>
      <c r="W130" s="170">
        <f>SUM($G130:K130)</f>
        <v>0</v>
      </c>
      <c r="X130" s="170">
        <f>SUM($G130:L130)</f>
        <v>0</v>
      </c>
      <c r="Y130" s="170">
        <f>SUM($G130:M130)</f>
        <v>0</v>
      </c>
      <c r="Z130" s="170">
        <f>SUM($G130:N130)</f>
        <v>0</v>
      </c>
      <c r="AA130" s="170">
        <f>SUM($G130:O130)</f>
        <v>0</v>
      </c>
      <c r="AB130" s="170">
        <f>SUM($G130:P130)</f>
        <v>0</v>
      </c>
      <c r="AC130" s="170">
        <f>SUM($G130:Q130)</f>
        <v>0</v>
      </c>
      <c r="AD130" s="171">
        <f>SUM($G130:R130)</f>
        <v>0</v>
      </c>
      <c r="AE130" s="172">
        <f t="shared" si="77"/>
        <v>0</v>
      </c>
      <c r="AF130" s="172">
        <f t="shared" si="78"/>
        <v>0</v>
      </c>
      <c r="AG130" s="172">
        <f t="shared" si="79"/>
        <v>0</v>
      </c>
      <c r="AH130" s="172">
        <f t="shared" si="80"/>
        <v>0</v>
      </c>
      <c r="AI130" s="172">
        <f t="shared" si="81"/>
        <v>0</v>
      </c>
      <c r="AJ130" s="172">
        <f t="shared" si="82"/>
        <v>0</v>
      </c>
      <c r="AK130" s="172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167"/>
      <c r="H131" s="168"/>
      <c r="I131" s="168"/>
      <c r="J131" s="168"/>
      <c r="K131" s="168"/>
      <c r="L131" s="168"/>
      <c r="M131" s="168"/>
      <c r="N131" s="168"/>
      <c r="O131" s="168"/>
      <c r="P131" s="168"/>
      <c r="Q131" s="168"/>
      <c r="R131" s="168"/>
      <c r="S131" s="169">
        <f t="shared" si="76"/>
        <v>0</v>
      </c>
      <c r="T131" s="170">
        <f>SUM($G131:H131)</f>
        <v>0</v>
      </c>
      <c r="U131" s="170">
        <f>SUM($G131:I131)</f>
        <v>0</v>
      </c>
      <c r="V131" s="170">
        <f>SUM($G131:J131)</f>
        <v>0</v>
      </c>
      <c r="W131" s="170">
        <f>SUM($G131:K131)</f>
        <v>0</v>
      </c>
      <c r="X131" s="170">
        <f>SUM($G131:L131)</f>
        <v>0</v>
      </c>
      <c r="Y131" s="170">
        <f>SUM($G131:M131)</f>
        <v>0</v>
      </c>
      <c r="Z131" s="170">
        <f>SUM($G131:N131)</f>
        <v>0</v>
      </c>
      <c r="AA131" s="170">
        <f>SUM($G131:O131)</f>
        <v>0</v>
      </c>
      <c r="AB131" s="170">
        <f>SUM($G131:P131)</f>
        <v>0</v>
      </c>
      <c r="AC131" s="170">
        <f>SUM($G131:Q131)</f>
        <v>0</v>
      </c>
      <c r="AD131" s="171">
        <f>SUM($G131:R131)</f>
        <v>0</v>
      </c>
      <c r="AE131" s="172">
        <f t="shared" si="77"/>
        <v>0</v>
      </c>
      <c r="AF131" s="172">
        <f t="shared" si="78"/>
        <v>0</v>
      </c>
      <c r="AG131" s="172">
        <f t="shared" si="79"/>
        <v>0</v>
      </c>
      <c r="AH131" s="172">
        <f t="shared" si="80"/>
        <v>0</v>
      </c>
      <c r="AI131" s="172">
        <f t="shared" si="81"/>
        <v>0</v>
      </c>
      <c r="AJ131" s="172">
        <f t="shared" si="82"/>
        <v>0</v>
      </c>
      <c r="AK131" s="172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167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9">
        <f t="shared" si="76"/>
        <v>0</v>
      </c>
      <c r="T132" s="170">
        <f>SUM($G132:H132)</f>
        <v>0</v>
      </c>
      <c r="U132" s="170">
        <f>SUM($G132:I132)</f>
        <v>0</v>
      </c>
      <c r="V132" s="170">
        <f>SUM($G132:J132)</f>
        <v>0</v>
      </c>
      <c r="W132" s="170">
        <f>SUM($G132:K132)</f>
        <v>0</v>
      </c>
      <c r="X132" s="170">
        <f>SUM($G132:L132)</f>
        <v>0</v>
      </c>
      <c r="Y132" s="170">
        <f>SUM($G132:M132)</f>
        <v>0</v>
      </c>
      <c r="Z132" s="170">
        <f>SUM($G132:N132)</f>
        <v>0</v>
      </c>
      <c r="AA132" s="170">
        <f>SUM($G132:O132)</f>
        <v>0</v>
      </c>
      <c r="AB132" s="170">
        <f>SUM($G132:P132)</f>
        <v>0</v>
      </c>
      <c r="AC132" s="170">
        <f>SUM($G132:Q132)</f>
        <v>0</v>
      </c>
      <c r="AD132" s="171">
        <f>SUM($G132:R132)</f>
        <v>0</v>
      </c>
      <c r="AE132" s="172">
        <f t="shared" si="77"/>
        <v>0</v>
      </c>
      <c r="AF132" s="172">
        <f t="shared" si="78"/>
        <v>0</v>
      </c>
      <c r="AG132" s="172">
        <f t="shared" si="79"/>
        <v>0</v>
      </c>
      <c r="AH132" s="172">
        <f t="shared" si="80"/>
        <v>0</v>
      </c>
      <c r="AI132" s="172">
        <f t="shared" si="81"/>
        <v>0</v>
      </c>
      <c r="AJ132" s="172">
        <f t="shared" si="82"/>
        <v>0</v>
      </c>
      <c r="AK132" s="172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167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9">
        <f t="shared" si="76"/>
        <v>0</v>
      </c>
      <c r="T133" s="170">
        <f>SUM($G133:H133)</f>
        <v>0</v>
      </c>
      <c r="U133" s="170">
        <f>SUM($G133:I133)</f>
        <v>0</v>
      </c>
      <c r="V133" s="170">
        <f>SUM($G133:J133)</f>
        <v>0</v>
      </c>
      <c r="W133" s="170">
        <f>SUM($G133:K133)</f>
        <v>0</v>
      </c>
      <c r="X133" s="170">
        <f>SUM($G133:L133)</f>
        <v>0</v>
      </c>
      <c r="Y133" s="170">
        <f>SUM($G133:M133)</f>
        <v>0</v>
      </c>
      <c r="Z133" s="170">
        <f>SUM($G133:N133)</f>
        <v>0</v>
      </c>
      <c r="AA133" s="170">
        <f>SUM($G133:O133)</f>
        <v>0</v>
      </c>
      <c r="AB133" s="170">
        <f>SUM($G133:P133)</f>
        <v>0</v>
      </c>
      <c r="AC133" s="170">
        <f>SUM($G133:Q133)</f>
        <v>0</v>
      </c>
      <c r="AD133" s="171">
        <f>SUM($G133:R133)</f>
        <v>0</v>
      </c>
      <c r="AE133" s="172">
        <f t="shared" si="77"/>
        <v>0</v>
      </c>
      <c r="AF133" s="172">
        <f t="shared" si="78"/>
        <v>0</v>
      </c>
      <c r="AG133" s="172">
        <f t="shared" si="79"/>
        <v>0</v>
      </c>
      <c r="AH133" s="172">
        <f t="shared" si="80"/>
        <v>0</v>
      </c>
      <c r="AI133" s="172">
        <f t="shared" si="81"/>
        <v>0</v>
      </c>
      <c r="AJ133" s="172">
        <f t="shared" si="82"/>
        <v>0</v>
      </c>
      <c r="AK133" s="172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167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9">
        <f t="shared" si="76"/>
        <v>0</v>
      </c>
      <c r="T134" s="170">
        <f>SUM($G134:H134)</f>
        <v>0</v>
      </c>
      <c r="U134" s="170">
        <f>SUM($G134:I134)</f>
        <v>0</v>
      </c>
      <c r="V134" s="170">
        <f>SUM($G134:J134)</f>
        <v>0</v>
      </c>
      <c r="W134" s="170">
        <f>SUM($G134:K134)</f>
        <v>0</v>
      </c>
      <c r="X134" s="170">
        <f>SUM($G134:L134)</f>
        <v>0</v>
      </c>
      <c r="Y134" s="170">
        <f>SUM($G134:M134)</f>
        <v>0</v>
      </c>
      <c r="Z134" s="170">
        <f>SUM($G134:N134)</f>
        <v>0</v>
      </c>
      <c r="AA134" s="170">
        <f>SUM($G134:O134)</f>
        <v>0</v>
      </c>
      <c r="AB134" s="170">
        <f>SUM($G134:P134)</f>
        <v>0</v>
      </c>
      <c r="AC134" s="170">
        <f>SUM($G134:Q134)</f>
        <v>0</v>
      </c>
      <c r="AD134" s="171">
        <f>SUM($G134:R134)</f>
        <v>0</v>
      </c>
      <c r="AE134" s="172">
        <f t="shared" si="77"/>
        <v>0</v>
      </c>
      <c r="AF134" s="172">
        <f t="shared" si="78"/>
        <v>0</v>
      </c>
      <c r="AG134" s="172">
        <f t="shared" si="79"/>
        <v>0</v>
      </c>
      <c r="AH134" s="172">
        <f t="shared" si="80"/>
        <v>0</v>
      </c>
      <c r="AI134" s="172">
        <f t="shared" si="81"/>
        <v>0</v>
      </c>
      <c r="AJ134" s="172">
        <f t="shared" si="82"/>
        <v>0</v>
      </c>
      <c r="AK134" s="172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167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9">
        <f t="shared" si="76"/>
        <v>0</v>
      </c>
      <c r="T135" s="170">
        <f>SUM($G135:H135)</f>
        <v>0</v>
      </c>
      <c r="U135" s="170">
        <f>SUM($G135:I135)</f>
        <v>0</v>
      </c>
      <c r="V135" s="170">
        <f>SUM($G135:J135)</f>
        <v>0</v>
      </c>
      <c r="W135" s="170">
        <f>SUM($G135:K135)</f>
        <v>0</v>
      </c>
      <c r="X135" s="170">
        <f>SUM($G135:L135)</f>
        <v>0</v>
      </c>
      <c r="Y135" s="170">
        <f>SUM($G135:M135)</f>
        <v>0</v>
      </c>
      <c r="Z135" s="170">
        <f>SUM($G135:N135)</f>
        <v>0</v>
      </c>
      <c r="AA135" s="170">
        <f>SUM($G135:O135)</f>
        <v>0</v>
      </c>
      <c r="AB135" s="170">
        <f>SUM($G135:P135)</f>
        <v>0</v>
      </c>
      <c r="AC135" s="170">
        <f>SUM($G135:Q135)</f>
        <v>0</v>
      </c>
      <c r="AD135" s="171">
        <f>SUM($G135:R135)</f>
        <v>0</v>
      </c>
      <c r="AE135" s="172">
        <f t="shared" si="77"/>
        <v>0</v>
      </c>
      <c r="AF135" s="172">
        <f t="shared" si="78"/>
        <v>0</v>
      </c>
      <c r="AG135" s="172">
        <f t="shared" si="79"/>
        <v>0</v>
      </c>
      <c r="AH135" s="172">
        <f t="shared" si="80"/>
        <v>0</v>
      </c>
      <c r="AI135" s="172">
        <f t="shared" si="81"/>
        <v>0</v>
      </c>
      <c r="AJ135" s="172">
        <f t="shared" si="82"/>
        <v>0</v>
      </c>
      <c r="AK135" s="172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167">
        <f>G41-SUM(G118:G135)</f>
        <v>0</v>
      </c>
      <c r="H136" s="168">
        <f t="shared" ref="H136:R136" si="89">H41-SUM(H118:H135)</f>
        <v>0</v>
      </c>
      <c r="I136" s="168">
        <f t="shared" si="89"/>
        <v>0</v>
      </c>
      <c r="J136" s="168">
        <f t="shared" si="89"/>
        <v>0</v>
      </c>
      <c r="K136" s="168">
        <f t="shared" si="89"/>
        <v>0</v>
      </c>
      <c r="L136" s="168">
        <f t="shared" si="89"/>
        <v>1.7826000000004569</v>
      </c>
      <c r="M136" s="168">
        <f t="shared" si="89"/>
        <v>0</v>
      </c>
      <c r="N136" s="168">
        <f t="shared" si="89"/>
        <v>0</v>
      </c>
      <c r="O136" s="168">
        <f t="shared" si="89"/>
        <v>0</v>
      </c>
      <c r="P136" s="168">
        <f t="shared" si="89"/>
        <v>0</v>
      </c>
      <c r="Q136" s="168">
        <f t="shared" si="89"/>
        <v>0</v>
      </c>
      <c r="R136" s="168">
        <f t="shared" si="89"/>
        <v>0.29195999999956257</v>
      </c>
      <c r="S136" s="169">
        <f t="shared" si="76"/>
        <v>0</v>
      </c>
      <c r="T136" s="170">
        <f>SUM($G136:H136)</f>
        <v>0</v>
      </c>
      <c r="U136" s="170">
        <f>SUM($G136:I136)</f>
        <v>0</v>
      </c>
      <c r="V136" s="170">
        <f>SUM($G136:J136)</f>
        <v>0</v>
      </c>
      <c r="W136" s="170">
        <f>SUM($G136:K136)</f>
        <v>0</v>
      </c>
      <c r="X136" s="170">
        <f>SUM($G136:L136)</f>
        <v>1.7826000000004569</v>
      </c>
      <c r="Y136" s="170">
        <f>SUM($G136:M136)</f>
        <v>1.7826000000004569</v>
      </c>
      <c r="Z136" s="170">
        <f>SUM($G136:N136)</f>
        <v>1.7826000000004569</v>
      </c>
      <c r="AA136" s="170">
        <f>SUM($G136:O136)</f>
        <v>1.7826000000004569</v>
      </c>
      <c r="AB136" s="170">
        <f>SUM($G136:P136)</f>
        <v>1.7826000000004569</v>
      </c>
      <c r="AC136" s="170">
        <f>SUM($G136:Q136)</f>
        <v>1.7826000000004569</v>
      </c>
      <c r="AD136" s="171">
        <f>SUM($G136:R136)</f>
        <v>2.0745600000000195</v>
      </c>
      <c r="AE136" s="172">
        <f t="shared" si="77"/>
        <v>0</v>
      </c>
      <c r="AF136" s="172">
        <f t="shared" si="78"/>
        <v>1.7826000000004569</v>
      </c>
      <c r="AG136" s="172">
        <f t="shared" si="79"/>
        <v>0</v>
      </c>
      <c r="AH136" s="172">
        <f t="shared" si="80"/>
        <v>0.29195999999956257</v>
      </c>
      <c r="AI136" s="172">
        <f t="shared" si="81"/>
        <v>1.7826000000004569</v>
      </c>
      <c r="AJ136" s="172">
        <f t="shared" si="82"/>
        <v>0.29195999999956257</v>
      </c>
      <c r="AK136" s="172">
        <f t="shared" si="83"/>
        <v>2.0745600000000195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229">
        <f t="shared" ref="G137:R137" si="90">SUM(G118:G136)</f>
        <v>7210.7644099999989</v>
      </c>
      <c r="H137" s="229">
        <f t="shared" si="90"/>
        <v>4927.1941800000095</v>
      </c>
      <c r="I137" s="229">
        <f t="shared" si="90"/>
        <v>9398.3891199999889</v>
      </c>
      <c r="J137" s="229">
        <f t="shared" si="90"/>
        <v>4921.643599999994</v>
      </c>
      <c r="K137" s="229">
        <f t="shared" si="90"/>
        <v>10128.501240000001</v>
      </c>
      <c r="L137" s="229">
        <f t="shared" si="90"/>
        <v>11893.456109999986</v>
      </c>
      <c r="M137" s="229">
        <f t="shared" si="90"/>
        <v>11540.785359999987</v>
      </c>
      <c r="N137" s="229">
        <f t="shared" si="90"/>
        <v>12595.559710000016</v>
      </c>
      <c r="O137" s="229">
        <f t="shared" si="90"/>
        <v>12303.142089999994</v>
      </c>
      <c r="P137" s="229">
        <f t="shared" si="90"/>
        <v>9114.7813000000206</v>
      </c>
      <c r="Q137" s="229">
        <f t="shared" si="90"/>
        <v>6951.8070000000225</v>
      </c>
      <c r="R137" s="229">
        <f t="shared" si="90"/>
        <v>1502.4554700000031</v>
      </c>
      <c r="S137" s="200">
        <f t="shared" si="76"/>
        <v>7210.7644099999989</v>
      </c>
      <c r="T137" s="201">
        <f>SUM($G137:H137)</f>
        <v>12137.958590000009</v>
      </c>
      <c r="U137" s="201">
        <f>SUM($G137:I137)</f>
        <v>21536.347709999998</v>
      </c>
      <c r="V137" s="201">
        <f>SUM($G137:J137)</f>
        <v>26457.99130999999</v>
      </c>
      <c r="W137" s="201">
        <f>SUM($G137:K137)</f>
        <v>36586.492549999995</v>
      </c>
      <c r="X137" s="201">
        <f>SUM($G137:L137)</f>
        <v>48479.94865999998</v>
      </c>
      <c r="Y137" s="201">
        <f>SUM($G137:M137)</f>
        <v>60020.734019999967</v>
      </c>
      <c r="Z137" s="201">
        <f>SUM($G137:N137)</f>
        <v>72616.293729999976</v>
      </c>
      <c r="AA137" s="201">
        <f>SUM($G137:O137)</f>
        <v>84919.43581999997</v>
      </c>
      <c r="AB137" s="201">
        <f>SUM($G137:P137)</f>
        <v>94034.217119999987</v>
      </c>
      <c r="AC137" s="201">
        <f>SUM($G137:Q137)</f>
        <v>100986.02412000002</v>
      </c>
      <c r="AD137" s="202">
        <f>SUM($G137:R137)</f>
        <v>102488.47959000002</v>
      </c>
      <c r="AE137" s="203">
        <f t="shared" si="77"/>
        <v>21536.347709999998</v>
      </c>
      <c r="AF137" s="203">
        <f t="shared" si="78"/>
        <v>26943.600949999982</v>
      </c>
      <c r="AG137" s="203">
        <f t="shared" si="79"/>
        <v>36439.48715999999</v>
      </c>
      <c r="AH137" s="203">
        <f t="shared" si="80"/>
        <v>17569.043770000051</v>
      </c>
      <c r="AI137" s="203">
        <f t="shared" si="81"/>
        <v>48479.94865999998</v>
      </c>
      <c r="AJ137" s="203">
        <f t="shared" si="82"/>
        <v>54008.530930000037</v>
      </c>
      <c r="AK137" s="203">
        <f t="shared" si="83"/>
        <v>102488.47959000002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167">
        <f t="shared" ref="G138:R138" si="91">G19</f>
        <v>-4715.9190299999991</v>
      </c>
      <c r="H138" s="168">
        <f t="shared" si="91"/>
        <v>-4168.7331299999996</v>
      </c>
      <c r="I138" s="168">
        <f t="shared" si="91"/>
        <v>-4548.1826299999993</v>
      </c>
      <c r="J138" s="168">
        <f t="shared" si="91"/>
        <v>-4377.4201999999996</v>
      </c>
      <c r="K138" s="168">
        <f t="shared" si="91"/>
        <v>-4445.7875299999996</v>
      </c>
      <c r="L138" s="168">
        <f t="shared" si="91"/>
        <v>-4297.3418099999999</v>
      </c>
      <c r="M138" s="168">
        <f t="shared" si="91"/>
        <v>-4387.6170599999987</v>
      </c>
      <c r="N138" s="168">
        <f t="shared" si="91"/>
        <v>-4439.422849999999</v>
      </c>
      <c r="O138" s="168">
        <f t="shared" si="91"/>
        <v>-4285.4881599999981</v>
      </c>
      <c r="P138" s="168">
        <f t="shared" si="91"/>
        <v>-4390.9598199999991</v>
      </c>
      <c r="Q138" s="168">
        <f t="shared" si="91"/>
        <v>-4505.8469399999985</v>
      </c>
      <c r="R138" s="168">
        <f t="shared" si="91"/>
        <v>-4821.3334399999985</v>
      </c>
      <c r="S138" s="169">
        <f t="shared" si="76"/>
        <v>-4715.9190299999991</v>
      </c>
      <c r="T138" s="170">
        <f>SUM($G138:H138)</f>
        <v>-8884.6521599999978</v>
      </c>
      <c r="U138" s="170">
        <f>SUM($G138:I138)</f>
        <v>-13432.834789999997</v>
      </c>
      <c r="V138" s="170">
        <f>SUM($G138:J138)</f>
        <v>-17810.254989999998</v>
      </c>
      <c r="W138" s="170">
        <f>SUM($G138:K138)</f>
        <v>-22256.042519999995</v>
      </c>
      <c r="X138" s="170">
        <f>SUM($G138:L138)</f>
        <v>-26553.384329999993</v>
      </c>
      <c r="Y138" s="170">
        <f>SUM($G138:M138)</f>
        <v>-30941.00138999999</v>
      </c>
      <c r="Z138" s="170">
        <f>SUM($G138:N138)</f>
        <v>-35380.424239999993</v>
      </c>
      <c r="AA138" s="170">
        <f>SUM($G138:O138)</f>
        <v>-39665.912399999994</v>
      </c>
      <c r="AB138" s="170">
        <f>SUM($G138:P138)</f>
        <v>-44056.87221999999</v>
      </c>
      <c r="AC138" s="170">
        <f>SUM($G138:Q138)</f>
        <v>-48562.719159999986</v>
      </c>
      <c r="AD138" s="171">
        <f>SUM($G138:R138)</f>
        <v>-53384.052599999981</v>
      </c>
      <c r="AE138" s="172">
        <f t="shared" si="77"/>
        <v>-13432.834789999997</v>
      </c>
      <c r="AF138" s="172">
        <f t="shared" si="78"/>
        <v>-13120.549539999996</v>
      </c>
      <c r="AG138" s="172">
        <f t="shared" si="79"/>
        <v>-13112.52807</v>
      </c>
      <c r="AH138" s="172">
        <f t="shared" si="80"/>
        <v>-13718.140199999987</v>
      </c>
      <c r="AI138" s="172">
        <f t="shared" si="81"/>
        <v>-26553.384329999993</v>
      </c>
      <c r="AJ138" s="172">
        <f t="shared" si="82"/>
        <v>-26830.668269999987</v>
      </c>
      <c r="AK138" s="172">
        <f t="shared" si="83"/>
        <v>-53384.052599999981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167">
        <v>-285.00194999999997</v>
      </c>
      <c r="H139" s="167">
        <v>-255.06762000000001</v>
      </c>
      <c r="I139" s="168">
        <v>-276.92316</v>
      </c>
      <c r="J139" s="168">
        <v>-249.06824</v>
      </c>
      <c r="K139" s="168">
        <v>-260.38806</v>
      </c>
      <c r="L139" s="168">
        <v>-250.19740999999999</v>
      </c>
      <c r="M139" s="168">
        <v>-256.51631999999995</v>
      </c>
      <c r="N139" s="168">
        <v>-257.77292</v>
      </c>
      <c r="O139" s="168">
        <v>-250.71893999999998</v>
      </c>
      <c r="P139" s="168">
        <v>-259.05079999999998</v>
      </c>
      <c r="Q139" s="168">
        <v>-249.19646</v>
      </c>
      <c r="R139" s="168">
        <v>-253.54516999999998</v>
      </c>
      <c r="S139" s="169">
        <f t="shared" si="76"/>
        <v>-285.00194999999997</v>
      </c>
      <c r="T139" s="170">
        <f>SUM($G139:H139)</f>
        <v>-540.06957</v>
      </c>
      <c r="U139" s="170">
        <f>SUM($G139:I139)</f>
        <v>-816.99272999999994</v>
      </c>
      <c r="V139" s="170">
        <f>SUM($G139:J139)</f>
        <v>-1066.06097</v>
      </c>
      <c r="W139" s="170">
        <f>SUM($G139:K139)</f>
        <v>-1326.44903</v>
      </c>
      <c r="X139" s="170">
        <f>SUM($G139:L139)</f>
        <v>-1576.64644</v>
      </c>
      <c r="Y139" s="170">
        <f>SUM($G139:M139)</f>
        <v>-1833.1627599999999</v>
      </c>
      <c r="Z139" s="170">
        <f>SUM($G139:N139)</f>
        <v>-2090.93568</v>
      </c>
      <c r="AA139" s="170">
        <f>SUM($G139:O139)</f>
        <v>-2341.6546200000003</v>
      </c>
      <c r="AB139" s="170">
        <f>SUM($G139:P139)</f>
        <v>-2600.7054200000002</v>
      </c>
      <c r="AC139" s="170">
        <f>SUM($G139:Q139)</f>
        <v>-2849.9018800000003</v>
      </c>
      <c r="AD139" s="171">
        <f>SUM($G139:R139)</f>
        <v>-3103.4470500000002</v>
      </c>
      <c r="AE139" s="172">
        <f t="shared" si="77"/>
        <v>-816.99272999999994</v>
      </c>
      <c r="AF139" s="172">
        <f t="shared" si="78"/>
        <v>-759.65371000000005</v>
      </c>
      <c r="AG139" s="172">
        <f t="shared" si="79"/>
        <v>-765.00818000000027</v>
      </c>
      <c r="AH139" s="172">
        <f t="shared" si="80"/>
        <v>-761.79242999999997</v>
      </c>
      <c r="AI139" s="172">
        <f t="shared" si="81"/>
        <v>-1576.64644</v>
      </c>
      <c r="AJ139" s="172">
        <f t="shared" si="82"/>
        <v>-1526.8006100000002</v>
      </c>
      <c r="AK139" s="172">
        <f t="shared" si="83"/>
        <v>-3103.4470500000002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167">
        <v>-16.296129999999998</v>
      </c>
      <c r="H140" s="168">
        <v>-14.71909</v>
      </c>
      <c r="I140" s="168">
        <v>-16.18573</v>
      </c>
      <c r="J140" s="168">
        <v>-15.22306</v>
      </c>
      <c r="K140" s="168">
        <v>-15.730490000000001</v>
      </c>
      <c r="L140" s="168">
        <v>-15.230830000000001</v>
      </c>
      <c r="M140" s="168">
        <v>-15.42886</v>
      </c>
      <c r="N140" s="168">
        <v>-15.42886</v>
      </c>
      <c r="O140" s="168">
        <v>-14.931159999999998</v>
      </c>
      <c r="P140" s="168">
        <v>-15.42886</v>
      </c>
      <c r="Q140" s="168">
        <v>-14.559830000000002</v>
      </c>
      <c r="R140" s="168">
        <v>-14.987220000000001</v>
      </c>
      <c r="S140" s="169">
        <f t="shared" si="76"/>
        <v>-16.296129999999998</v>
      </c>
      <c r="T140" s="170">
        <f>SUM($G140:H140)</f>
        <v>-31.015219999999999</v>
      </c>
      <c r="U140" s="170">
        <f>SUM($G140:I140)</f>
        <v>-47.200949999999999</v>
      </c>
      <c r="V140" s="170">
        <f>SUM($G140:J140)</f>
        <v>-62.424009999999996</v>
      </c>
      <c r="W140" s="170">
        <f>SUM($G140:K140)</f>
        <v>-78.154499999999999</v>
      </c>
      <c r="X140" s="170">
        <f>SUM($G140:L140)</f>
        <v>-93.385329999999996</v>
      </c>
      <c r="Y140" s="170">
        <f>SUM($G140:M140)</f>
        <v>-108.81419</v>
      </c>
      <c r="Z140" s="170">
        <f>SUM($G140:N140)</f>
        <v>-124.24305</v>
      </c>
      <c r="AA140" s="170">
        <f>SUM($G140:O140)</f>
        <v>-139.17420999999999</v>
      </c>
      <c r="AB140" s="170">
        <f>SUM($G140:P140)</f>
        <v>-154.60307</v>
      </c>
      <c r="AC140" s="170">
        <f>SUM($G140:Q140)</f>
        <v>-169.16290000000001</v>
      </c>
      <c r="AD140" s="171">
        <f>SUM($G140:R140)</f>
        <v>-184.15012000000002</v>
      </c>
      <c r="AE140" s="172">
        <f t="shared" si="77"/>
        <v>-47.200949999999999</v>
      </c>
      <c r="AF140" s="172">
        <f t="shared" si="78"/>
        <v>-46.184379999999997</v>
      </c>
      <c r="AG140" s="172">
        <f t="shared" si="79"/>
        <v>-45.788879999999985</v>
      </c>
      <c r="AH140" s="172">
        <f t="shared" si="80"/>
        <v>-44.975910000000034</v>
      </c>
      <c r="AI140" s="172">
        <f t="shared" si="81"/>
        <v>-93.385329999999996</v>
      </c>
      <c r="AJ140" s="172">
        <f t="shared" si="82"/>
        <v>-90.764790000000019</v>
      </c>
      <c r="AK140" s="172">
        <f t="shared" si="83"/>
        <v>-184.15012000000002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167"/>
      <c r="H141" s="168"/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9">
        <f t="shared" si="76"/>
        <v>0</v>
      </c>
      <c r="T141" s="170">
        <f>SUM($G141:H141)</f>
        <v>0</v>
      </c>
      <c r="U141" s="170">
        <f>SUM($G141:I141)</f>
        <v>0</v>
      </c>
      <c r="V141" s="170">
        <f>SUM($G141:J141)</f>
        <v>0</v>
      </c>
      <c r="W141" s="170">
        <f>SUM($G141:K141)</f>
        <v>0</v>
      </c>
      <c r="X141" s="170">
        <f>SUM($G141:L141)</f>
        <v>0</v>
      </c>
      <c r="Y141" s="170">
        <f>SUM($G141:M141)</f>
        <v>0</v>
      </c>
      <c r="Z141" s="170">
        <f>SUM($G141:N141)</f>
        <v>0</v>
      </c>
      <c r="AA141" s="170">
        <f>SUM($G141:O141)</f>
        <v>0</v>
      </c>
      <c r="AB141" s="170">
        <f>SUM($G141:P141)</f>
        <v>0</v>
      </c>
      <c r="AC141" s="170">
        <f>SUM($G141:Q141)</f>
        <v>0</v>
      </c>
      <c r="AD141" s="171">
        <f>SUM($G141:R141)</f>
        <v>0</v>
      </c>
      <c r="AE141" s="172">
        <f t="shared" si="77"/>
        <v>0</v>
      </c>
      <c r="AF141" s="172">
        <f t="shared" si="78"/>
        <v>0</v>
      </c>
      <c r="AG141" s="172">
        <f t="shared" si="79"/>
        <v>0</v>
      </c>
      <c r="AH141" s="172">
        <f t="shared" si="80"/>
        <v>0</v>
      </c>
      <c r="AI141" s="172">
        <f t="shared" si="81"/>
        <v>0</v>
      </c>
      <c r="AJ141" s="172">
        <f t="shared" si="82"/>
        <v>0</v>
      </c>
      <c r="AK141" s="172">
        <f t="shared" si="83"/>
        <v>0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167">
        <f t="shared" ref="G142:R142" si="92">G28</f>
        <v>-184.79026999999999</v>
      </c>
      <c r="H142" s="168">
        <f t="shared" si="92"/>
        <v>-167.98196999999999</v>
      </c>
      <c r="I142" s="168">
        <f t="shared" si="92"/>
        <v>-184.94039999999998</v>
      </c>
      <c r="J142" s="168">
        <f t="shared" si="92"/>
        <v>-181.64596000000003</v>
      </c>
      <c r="K142" s="168">
        <f t="shared" si="92"/>
        <v>-186.44188</v>
      </c>
      <c r="L142" s="168">
        <f t="shared" si="92"/>
        <v>-179.40726999999998</v>
      </c>
      <c r="M142" s="168">
        <f t="shared" si="92"/>
        <v>-191.90810000000002</v>
      </c>
      <c r="N142" s="168">
        <f t="shared" si="92"/>
        <v>-200.76699000000002</v>
      </c>
      <c r="O142" s="168">
        <f t="shared" si="92"/>
        <v>-214.73670999999999</v>
      </c>
      <c r="P142" s="168">
        <f t="shared" si="92"/>
        <v>-263.46672999999998</v>
      </c>
      <c r="Q142" s="168">
        <f t="shared" si="92"/>
        <v>-225.03002000000001</v>
      </c>
      <c r="R142" s="168">
        <f t="shared" si="92"/>
        <v>-243.34801000000002</v>
      </c>
      <c r="S142" s="169">
        <f t="shared" si="76"/>
        <v>-184.79026999999999</v>
      </c>
      <c r="T142" s="170">
        <f>SUM($G142:H142)</f>
        <v>-352.77224000000001</v>
      </c>
      <c r="U142" s="170">
        <f>SUM($G142:I142)</f>
        <v>-537.71263999999996</v>
      </c>
      <c r="V142" s="170">
        <f>SUM($G142:J142)</f>
        <v>-719.35860000000002</v>
      </c>
      <c r="W142" s="170">
        <f>SUM($G142:K142)</f>
        <v>-905.80047999999999</v>
      </c>
      <c r="X142" s="170">
        <f>SUM($G142:L142)</f>
        <v>-1085.20775</v>
      </c>
      <c r="Y142" s="170">
        <f>SUM($G142:M142)</f>
        <v>-1277.1158500000001</v>
      </c>
      <c r="Z142" s="170">
        <f>SUM($G142:N142)</f>
        <v>-1477.8828400000002</v>
      </c>
      <c r="AA142" s="170">
        <f>SUM($G142:O142)</f>
        <v>-1692.6195500000001</v>
      </c>
      <c r="AB142" s="170">
        <f>SUM($G142:P142)</f>
        <v>-1956.08628</v>
      </c>
      <c r="AC142" s="170">
        <f>SUM($G142:Q142)</f>
        <v>-2181.1163000000001</v>
      </c>
      <c r="AD142" s="171">
        <f>SUM($G142:R142)</f>
        <v>-2424.4643100000003</v>
      </c>
      <c r="AE142" s="172">
        <f t="shared" si="77"/>
        <v>-537.71263999999996</v>
      </c>
      <c r="AF142" s="172">
        <f t="shared" si="78"/>
        <v>-547.49511000000007</v>
      </c>
      <c r="AG142" s="172">
        <f t="shared" si="79"/>
        <v>-607.41180000000008</v>
      </c>
      <c r="AH142" s="172">
        <f t="shared" si="80"/>
        <v>-731.84476000000018</v>
      </c>
      <c r="AI142" s="172">
        <f t="shared" si="81"/>
        <v>-1085.20775</v>
      </c>
      <c r="AJ142" s="172">
        <f t="shared" si="82"/>
        <v>-1339.2565600000003</v>
      </c>
      <c r="AK142" s="172">
        <f t="shared" si="83"/>
        <v>-2424.4643100000003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167">
        <f t="shared" ref="G143:R143" si="93">G30</f>
        <v>-178.33363999999997</v>
      </c>
      <c r="H143" s="168">
        <f t="shared" si="93"/>
        <v>71.226650000000006</v>
      </c>
      <c r="I143" s="168">
        <f t="shared" si="93"/>
        <v>-654.53456999999992</v>
      </c>
      <c r="J143" s="168">
        <f t="shared" si="93"/>
        <v>74.033570000000012</v>
      </c>
      <c r="K143" s="168">
        <f t="shared" si="93"/>
        <v>-884.8216900000001</v>
      </c>
      <c r="L143" s="168">
        <f t="shared" si="93"/>
        <v>-1218.88643</v>
      </c>
      <c r="M143" s="168">
        <f t="shared" si="93"/>
        <v>-1126.9369899999999</v>
      </c>
      <c r="N143" s="168">
        <f t="shared" si="93"/>
        <v>-1320.46119</v>
      </c>
      <c r="O143" s="168">
        <f t="shared" si="93"/>
        <v>-1290.8582299999998</v>
      </c>
      <c r="P143" s="168">
        <f t="shared" si="93"/>
        <v>-616.05266999999992</v>
      </c>
      <c r="Q143" s="168">
        <f t="shared" si="93"/>
        <v>-175.13556999999997</v>
      </c>
      <c r="R143" s="168">
        <f t="shared" si="93"/>
        <v>581.74148000000014</v>
      </c>
      <c r="S143" s="169">
        <f t="shared" si="76"/>
        <v>-178.33363999999997</v>
      </c>
      <c r="T143" s="170">
        <f>SUM($G143:H143)</f>
        <v>-107.10698999999997</v>
      </c>
      <c r="U143" s="170">
        <f>SUM($G143:I143)</f>
        <v>-761.64155999999991</v>
      </c>
      <c r="V143" s="170">
        <f>SUM($G143:J143)</f>
        <v>-687.60798999999986</v>
      </c>
      <c r="W143" s="170">
        <f>SUM($G143:K143)</f>
        <v>-1572.42968</v>
      </c>
      <c r="X143" s="170">
        <f>SUM($G143:L143)</f>
        <v>-2791.3161099999998</v>
      </c>
      <c r="Y143" s="170">
        <f>SUM($G143:M143)</f>
        <v>-3918.2530999999999</v>
      </c>
      <c r="Z143" s="170">
        <f>SUM($G143:N143)</f>
        <v>-5238.7142899999999</v>
      </c>
      <c r="AA143" s="170">
        <f>SUM($G143:O143)</f>
        <v>-6529.5725199999997</v>
      </c>
      <c r="AB143" s="170">
        <f>SUM($G143:P143)</f>
        <v>-7145.6251899999997</v>
      </c>
      <c r="AC143" s="170">
        <f>SUM($G143:Q143)</f>
        <v>-7320.7607600000001</v>
      </c>
      <c r="AD143" s="171">
        <f>SUM($G143:R143)</f>
        <v>-6739.0192800000004</v>
      </c>
      <c r="AE143" s="172">
        <f t="shared" si="77"/>
        <v>-761.64155999999991</v>
      </c>
      <c r="AF143" s="172">
        <f t="shared" si="78"/>
        <v>-2029.6745499999997</v>
      </c>
      <c r="AG143" s="172">
        <f t="shared" si="79"/>
        <v>-3738.25641</v>
      </c>
      <c r="AH143" s="172">
        <f t="shared" si="80"/>
        <v>-209.44676000000084</v>
      </c>
      <c r="AI143" s="172">
        <f t="shared" si="81"/>
        <v>-2791.3161099999998</v>
      </c>
      <c r="AJ143" s="172">
        <f t="shared" si="82"/>
        <v>-3947.7031700000007</v>
      </c>
      <c r="AK143" s="172">
        <f t="shared" si="83"/>
        <v>-6739.0192800000004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167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9">
        <f t="shared" si="76"/>
        <v>0</v>
      </c>
      <c r="T144" s="170">
        <f>SUM($G144:H144)</f>
        <v>0</v>
      </c>
      <c r="U144" s="170">
        <f>SUM($G144:I144)</f>
        <v>0</v>
      </c>
      <c r="V144" s="170">
        <f>SUM($G144:J144)</f>
        <v>0</v>
      </c>
      <c r="W144" s="170">
        <f>SUM($G144:K144)</f>
        <v>0</v>
      </c>
      <c r="X144" s="170">
        <f>SUM($G144:L144)</f>
        <v>0</v>
      </c>
      <c r="Y144" s="170">
        <f>SUM($G144:M144)</f>
        <v>0</v>
      </c>
      <c r="Z144" s="170">
        <f>SUM($G144:N144)</f>
        <v>0</v>
      </c>
      <c r="AA144" s="170">
        <f>SUM($G144:O144)</f>
        <v>0</v>
      </c>
      <c r="AB144" s="170">
        <f>SUM($G144:P144)</f>
        <v>0</v>
      </c>
      <c r="AC144" s="170">
        <f>SUM($G144:Q144)</f>
        <v>0</v>
      </c>
      <c r="AD144" s="171">
        <f>SUM($G144:R144)</f>
        <v>0</v>
      </c>
      <c r="AE144" s="172">
        <f t="shared" si="77"/>
        <v>0</v>
      </c>
      <c r="AF144" s="172">
        <f t="shared" si="78"/>
        <v>0</v>
      </c>
      <c r="AG144" s="172">
        <f t="shared" si="79"/>
        <v>0</v>
      </c>
      <c r="AH144" s="172">
        <f t="shared" si="80"/>
        <v>0</v>
      </c>
      <c r="AI144" s="172">
        <f t="shared" si="81"/>
        <v>0</v>
      </c>
      <c r="AJ144" s="172">
        <f t="shared" si="82"/>
        <v>0</v>
      </c>
      <c r="AK144" s="172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167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9">
        <f t="shared" si="76"/>
        <v>0</v>
      </c>
      <c r="T145" s="170">
        <f>SUM($G145:H145)</f>
        <v>0</v>
      </c>
      <c r="U145" s="170">
        <f>SUM($G145:I145)</f>
        <v>0</v>
      </c>
      <c r="V145" s="170">
        <f>SUM($G145:J145)</f>
        <v>0</v>
      </c>
      <c r="W145" s="170">
        <f>SUM($G145:K145)</f>
        <v>0</v>
      </c>
      <c r="X145" s="170">
        <f>SUM($G145:L145)</f>
        <v>0</v>
      </c>
      <c r="Y145" s="170">
        <f>SUM($G145:M145)</f>
        <v>0</v>
      </c>
      <c r="Z145" s="170">
        <f>SUM($G145:N145)</f>
        <v>0</v>
      </c>
      <c r="AA145" s="170">
        <f>SUM($G145:O145)</f>
        <v>0</v>
      </c>
      <c r="AB145" s="170">
        <f>SUM($G145:P145)</f>
        <v>0</v>
      </c>
      <c r="AC145" s="170">
        <f>SUM($G145:Q145)</f>
        <v>0</v>
      </c>
      <c r="AD145" s="171">
        <f>SUM($G145:R145)</f>
        <v>0</v>
      </c>
      <c r="AE145" s="172">
        <f t="shared" si="77"/>
        <v>0</v>
      </c>
      <c r="AF145" s="172">
        <f t="shared" si="78"/>
        <v>0</v>
      </c>
      <c r="AG145" s="172">
        <f t="shared" si="79"/>
        <v>0</v>
      </c>
      <c r="AH145" s="172">
        <f t="shared" si="80"/>
        <v>0</v>
      </c>
      <c r="AI145" s="172">
        <f t="shared" si="81"/>
        <v>0</v>
      </c>
      <c r="AJ145" s="172">
        <f t="shared" si="82"/>
        <v>0</v>
      </c>
      <c r="AK145" s="172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167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9">
        <f t="shared" si="76"/>
        <v>0</v>
      </c>
      <c r="T146" s="170">
        <f>SUM($G146:H146)</f>
        <v>0</v>
      </c>
      <c r="U146" s="170">
        <f>SUM($G146:I146)</f>
        <v>0</v>
      </c>
      <c r="V146" s="170">
        <f>SUM($G146:J146)</f>
        <v>0</v>
      </c>
      <c r="W146" s="170">
        <f>SUM($G146:K146)</f>
        <v>0</v>
      </c>
      <c r="X146" s="170">
        <f>SUM($G146:L146)</f>
        <v>0</v>
      </c>
      <c r="Y146" s="170">
        <f>SUM($G146:M146)</f>
        <v>0</v>
      </c>
      <c r="Z146" s="170">
        <f>SUM($G146:N146)</f>
        <v>0</v>
      </c>
      <c r="AA146" s="170">
        <f>SUM($G146:O146)</f>
        <v>0</v>
      </c>
      <c r="AB146" s="170">
        <f>SUM($G146:P146)</f>
        <v>0</v>
      </c>
      <c r="AC146" s="170">
        <f>SUM($G146:Q146)</f>
        <v>0</v>
      </c>
      <c r="AD146" s="171">
        <f>SUM($G146:R146)</f>
        <v>0</v>
      </c>
      <c r="AE146" s="172">
        <f t="shared" si="77"/>
        <v>0</v>
      </c>
      <c r="AF146" s="172">
        <f t="shared" si="78"/>
        <v>0</v>
      </c>
      <c r="AG146" s="172">
        <f t="shared" si="79"/>
        <v>0</v>
      </c>
      <c r="AH146" s="172">
        <f t="shared" si="80"/>
        <v>0</v>
      </c>
      <c r="AI146" s="172">
        <f t="shared" si="81"/>
        <v>0</v>
      </c>
      <c r="AJ146" s="172">
        <f t="shared" si="82"/>
        <v>0</v>
      </c>
      <c r="AK146" s="172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167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9">
        <f t="shared" si="76"/>
        <v>0</v>
      </c>
      <c r="T147" s="170">
        <f>SUM($G147:H147)</f>
        <v>0</v>
      </c>
      <c r="U147" s="170">
        <f>SUM($G147:I147)</f>
        <v>0</v>
      </c>
      <c r="V147" s="170">
        <f>SUM($G147:J147)</f>
        <v>0</v>
      </c>
      <c r="W147" s="170">
        <f>SUM($G147:K147)</f>
        <v>0</v>
      </c>
      <c r="X147" s="170">
        <f>SUM($G147:L147)</f>
        <v>0</v>
      </c>
      <c r="Y147" s="170">
        <f>SUM($G147:M147)</f>
        <v>0</v>
      </c>
      <c r="Z147" s="170">
        <f>SUM($G147:N147)</f>
        <v>0</v>
      </c>
      <c r="AA147" s="170">
        <f>SUM($G147:O147)</f>
        <v>0</v>
      </c>
      <c r="AB147" s="170">
        <f>SUM($G147:P147)</f>
        <v>0</v>
      </c>
      <c r="AC147" s="170">
        <f>SUM($G147:Q147)</f>
        <v>0</v>
      </c>
      <c r="AD147" s="171">
        <f>SUM($G147:R147)</f>
        <v>0</v>
      </c>
      <c r="AE147" s="172">
        <f t="shared" si="77"/>
        <v>0</v>
      </c>
      <c r="AF147" s="172">
        <f t="shared" si="78"/>
        <v>0</v>
      </c>
      <c r="AG147" s="172">
        <f t="shared" si="79"/>
        <v>0</v>
      </c>
      <c r="AH147" s="172">
        <f t="shared" si="80"/>
        <v>0</v>
      </c>
      <c r="AI147" s="172">
        <f t="shared" si="81"/>
        <v>0</v>
      </c>
      <c r="AJ147" s="172">
        <f t="shared" si="82"/>
        <v>0</v>
      </c>
      <c r="AK147" s="172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167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9">
        <f t="shared" si="76"/>
        <v>0</v>
      </c>
      <c r="T148" s="170">
        <f>SUM($G148:H148)</f>
        <v>0</v>
      </c>
      <c r="U148" s="170">
        <f>SUM($G148:I148)</f>
        <v>0</v>
      </c>
      <c r="V148" s="170">
        <f>SUM($G148:J148)</f>
        <v>0</v>
      </c>
      <c r="W148" s="170">
        <f>SUM($G148:K148)</f>
        <v>0</v>
      </c>
      <c r="X148" s="170">
        <f>SUM($G148:L148)</f>
        <v>0</v>
      </c>
      <c r="Y148" s="170">
        <f>SUM($G148:M148)</f>
        <v>0</v>
      </c>
      <c r="Z148" s="170">
        <f>SUM($G148:N148)</f>
        <v>0</v>
      </c>
      <c r="AA148" s="170">
        <f>SUM($G148:O148)</f>
        <v>0</v>
      </c>
      <c r="AB148" s="170">
        <f>SUM($G148:P148)</f>
        <v>0</v>
      </c>
      <c r="AC148" s="170">
        <f>SUM($G148:Q148)</f>
        <v>0</v>
      </c>
      <c r="AD148" s="171">
        <f>SUM($G148:R148)</f>
        <v>0</v>
      </c>
      <c r="AE148" s="172">
        <f t="shared" si="77"/>
        <v>0</v>
      </c>
      <c r="AF148" s="172">
        <f t="shared" si="78"/>
        <v>0</v>
      </c>
      <c r="AG148" s="172">
        <f t="shared" si="79"/>
        <v>0</v>
      </c>
      <c r="AH148" s="172">
        <f t="shared" si="80"/>
        <v>0</v>
      </c>
      <c r="AI148" s="172">
        <f t="shared" si="81"/>
        <v>0</v>
      </c>
      <c r="AJ148" s="172">
        <f t="shared" si="82"/>
        <v>0</v>
      </c>
      <c r="AK148" s="172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446</v>
      </c>
      <c r="D149" s="34"/>
      <c r="E149" s="34"/>
      <c r="F149" s="34"/>
      <c r="G149" s="167"/>
      <c r="H149" s="168"/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9">
        <f t="shared" si="76"/>
        <v>0</v>
      </c>
      <c r="T149" s="170">
        <f>SUM($G149:H149)</f>
        <v>0</v>
      </c>
      <c r="U149" s="170">
        <f>SUM($G149:I149)</f>
        <v>0</v>
      </c>
      <c r="V149" s="170">
        <f>SUM($G149:J149)</f>
        <v>0</v>
      </c>
      <c r="W149" s="170">
        <f>SUM($G149:K149)</f>
        <v>0</v>
      </c>
      <c r="X149" s="170">
        <f>SUM($G149:L149)</f>
        <v>0</v>
      </c>
      <c r="Y149" s="170">
        <f>SUM($G149:M149)</f>
        <v>0</v>
      </c>
      <c r="Z149" s="170">
        <f>SUM($G149:N149)</f>
        <v>0</v>
      </c>
      <c r="AA149" s="170">
        <f>SUM($G149:O149)</f>
        <v>0</v>
      </c>
      <c r="AB149" s="170">
        <f>SUM($G149:P149)</f>
        <v>0</v>
      </c>
      <c r="AC149" s="170">
        <f>SUM($G149:Q149)</f>
        <v>0</v>
      </c>
      <c r="AD149" s="171">
        <f>SUM($G149:R149)</f>
        <v>0</v>
      </c>
      <c r="AE149" s="172">
        <f t="shared" si="77"/>
        <v>0</v>
      </c>
      <c r="AF149" s="172">
        <f t="shared" si="78"/>
        <v>0</v>
      </c>
      <c r="AG149" s="172">
        <f t="shared" si="79"/>
        <v>0</v>
      </c>
      <c r="AH149" s="172">
        <f t="shared" si="80"/>
        <v>0</v>
      </c>
      <c r="AI149" s="172">
        <f t="shared" si="81"/>
        <v>0</v>
      </c>
      <c r="AJ149" s="172">
        <f t="shared" si="82"/>
        <v>0</v>
      </c>
      <c r="AK149" s="172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167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9">
        <f t="shared" si="76"/>
        <v>0</v>
      </c>
      <c r="T150" s="170">
        <f>SUM($G150:H150)</f>
        <v>0</v>
      </c>
      <c r="U150" s="170">
        <f>SUM($G150:I150)</f>
        <v>0</v>
      </c>
      <c r="V150" s="170">
        <f>SUM($G150:J150)</f>
        <v>0</v>
      </c>
      <c r="W150" s="170">
        <f>SUM($G150:K150)</f>
        <v>0</v>
      </c>
      <c r="X150" s="170">
        <f>SUM($G150:L150)</f>
        <v>0</v>
      </c>
      <c r="Y150" s="170">
        <f>SUM($G150:M150)</f>
        <v>0</v>
      </c>
      <c r="Z150" s="170">
        <f>SUM($G150:N150)</f>
        <v>0</v>
      </c>
      <c r="AA150" s="170">
        <f>SUM($G150:O150)</f>
        <v>0</v>
      </c>
      <c r="AB150" s="170">
        <f>SUM($G150:P150)</f>
        <v>0</v>
      </c>
      <c r="AC150" s="170">
        <f>SUM($G150:Q150)</f>
        <v>0</v>
      </c>
      <c r="AD150" s="171">
        <f>SUM($G150:R150)</f>
        <v>0</v>
      </c>
      <c r="AE150" s="172">
        <f t="shared" si="77"/>
        <v>0</v>
      </c>
      <c r="AF150" s="172">
        <f t="shared" si="78"/>
        <v>0</v>
      </c>
      <c r="AG150" s="172">
        <f t="shared" si="79"/>
        <v>0</v>
      </c>
      <c r="AH150" s="172">
        <f t="shared" si="80"/>
        <v>0</v>
      </c>
      <c r="AI150" s="172">
        <f t="shared" si="81"/>
        <v>0</v>
      </c>
      <c r="AJ150" s="172">
        <f t="shared" si="82"/>
        <v>0</v>
      </c>
      <c r="AK150" s="172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167"/>
      <c r="H151" s="168"/>
      <c r="I151" s="168"/>
      <c r="J151" s="168"/>
      <c r="K151" s="168"/>
      <c r="L151" s="168"/>
      <c r="M151" s="168"/>
      <c r="N151" s="168"/>
      <c r="O151" s="168"/>
      <c r="P151" s="168"/>
      <c r="Q151" s="168"/>
      <c r="R151" s="168"/>
      <c r="S151" s="169">
        <f t="shared" si="76"/>
        <v>0</v>
      </c>
      <c r="T151" s="170">
        <f>SUM($G151:H151)</f>
        <v>0</v>
      </c>
      <c r="U151" s="170">
        <f>SUM($G151:I151)</f>
        <v>0</v>
      </c>
      <c r="V151" s="170">
        <f>SUM($G151:J151)</f>
        <v>0</v>
      </c>
      <c r="W151" s="170">
        <f>SUM($G151:K151)</f>
        <v>0</v>
      </c>
      <c r="X151" s="170">
        <f>SUM($G151:L151)</f>
        <v>0</v>
      </c>
      <c r="Y151" s="170">
        <f>SUM($G151:M151)</f>
        <v>0</v>
      </c>
      <c r="Z151" s="170">
        <f>SUM($G151:N151)</f>
        <v>0</v>
      </c>
      <c r="AA151" s="170">
        <f>SUM($G151:O151)</f>
        <v>0</v>
      </c>
      <c r="AB151" s="170">
        <f>SUM($G151:P151)</f>
        <v>0</v>
      </c>
      <c r="AC151" s="170">
        <f>SUM($G151:Q151)</f>
        <v>0</v>
      </c>
      <c r="AD151" s="171">
        <f>SUM($G151:R151)</f>
        <v>0</v>
      </c>
      <c r="AE151" s="172">
        <f t="shared" si="77"/>
        <v>0</v>
      </c>
      <c r="AF151" s="172">
        <f t="shared" si="78"/>
        <v>0</v>
      </c>
      <c r="AG151" s="172">
        <f t="shared" si="79"/>
        <v>0</v>
      </c>
      <c r="AH151" s="172">
        <f t="shared" si="80"/>
        <v>0</v>
      </c>
      <c r="AI151" s="172">
        <f t="shared" si="81"/>
        <v>0</v>
      </c>
      <c r="AJ151" s="172">
        <f t="shared" si="82"/>
        <v>0</v>
      </c>
      <c r="AK151" s="172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167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9">
        <f t="shared" si="76"/>
        <v>0</v>
      </c>
      <c r="T152" s="170">
        <f>SUM($G152:H152)</f>
        <v>0</v>
      </c>
      <c r="U152" s="170">
        <f>SUM($G152:I152)</f>
        <v>0</v>
      </c>
      <c r="V152" s="170">
        <f>SUM($G152:J152)</f>
        <v>0</v>
      </c>
      <c r="W152" s="170">
        <f>SUM($G152:K152)</f>
        <v>0</v>
      </c>
      <c r="X152" s="170">
        <f>SUM($G152:L152)</f>
        <v>0</v>
      </c>
      <c r="Y152" s="170">
        <f>SUM($G152:M152)</f>
        <v>0</v>
      </c>
      <c r="Z152" s="170">
        <f>SUM($G152:N152)</f>
        <v>0</v>
      </c>
      <c r="AA152" s="170">
        <f>SUM($G152:O152)</f>
        <v>0</v>
      </c>
      <c r="AB152" s="170">
        <f>SUM($G152:P152)</f>
        <v>0</v>
      </c>
      <c r="AC152" s="170">
        <f>SUM($G152:Q152)</f>
        <v>0</v>
      </c>
      <c r="AD152" s="171">
        <f>SUM($G152:R152)</f>
        <v>0</v>
      </c>
      <c r="AE152" s="172">
        <f t="shared" si="77"/>
        <v>0</v>
      </c>
      <c r="AF152" s="172">
        <f t="shared" si="78"/>
        <v>0</v>
      </c>
      <c r="AG152" s="172">
        <f t="shared" si="79"/>
        <v>0</v>
      </c>
      <c r="AH152" s="172">
        <f t="shared" si="80"/>
        <v>0</v>
      </c>
      <c r="AI152" s="172">
        <f t="shared" si="81"/>
        <v>0</v>
      </c>
      <c r="AJ152" s="172">
        <f t="shared" si="82"/>
        <v>0</v>
      </c>
      <c r="AK152" s="172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167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9">
        <f t="shared" si="76"/>
        <v>0</v>
      </c>
      <c r="T153" s="170">
        <f>SUM($G153:H153)</f>
        <v>0</v>
      </c>
      <c r="U153" s="170">
        <f>SUM($G153:I153)</f>
        <v>0</v>
      </c>
      <c r="V153" s="170">
        <f>SUM($G153:J153)</f>
        <v>0</v>
      </c>
      <c r="W153" s="170">
        <f>SUM($G153:K153)</f>
        <v>0</v>
      </c>
      <c r="X153" s="170">
        <f>SUM($G153:L153)</f>
        <v>0</v>
      </c>
      <c r="Y153" s="170">
        <f>SUM($G153:M153)</f>
        <v>0</v>
      </c>
      <c r="Z153" s="170">
        <f>SUM($G153:N153)</f>
        <v>0</v>
      </c>
      <c r="AA153" s="170">
        <f>SUM($G153:O153)</f>
        <v>0</v>
      </c>
      <c r="AB153" s="170">
        <f>SUM($G153:P153)</f>
        <v>0</v>
      </c>
      <c r="AC153" s="170">
        <f>SUM($G153:Q153)</f>
        <v>0</v>
      </c>
      <c r="AD153" s="171">
        <f>SUM($G153:R153)</f>
        <v>0</v>
      </c>
      <c r="AE153" s="172">
        <f t="shared" si="77"/>
        <v>0</v>
      </c>
      <c r="AF153" s="172">
        <f t="shared" si="78"/>
        <v>0</v>
      </c>
      <c r="AG153" s="172">
        <f t="shared" si="79"/>
        <v>0</v>
      </c>
      <c r="AH153" s="172">
        <f t="shared" si="80"/>
        <v>0</v>
      </c>
      <c r="AI153" s="172">
        <f t="shared" si="81"/>
        <v>0</v>
      </c>
      <c r="AJ153" s="172">
        <f t="shared" si="82"/>
        <v>0</v>
      </c>
      <c r="AK153" s="172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167"/>
      <c r="H154" s="168"/>
      <c r="I154" s="168"/>
      <c r="J154" s="168"/>
      <c r="K154" s="168"/>
      <c r="L154" s="168"/>
      <c r="M154" s="168"/>
      <c r="N154" s="168"/>
      <c r="O154" s="168"/>
      <c r="P154" s="168"/>
      <c r="Q154" s="168"/>
      <c r="R154" s="168"/>
      <c r="S154" s="169">
        <f t="shared" si="76"/>
        <v>0</v>
      </c>
      <c r="T154" s="170">
        <f>SUM($G154:H154)</f>
        <v>0</v>
      </c>
      <c r="U154" s="170">
        <f>SUM($G154:I154)</f>
        <v>0</v>
      </c>
      <c r="V154" s="170">
        <f>SUM($G154:J154)</f>
        <v>0</v>
      </c>
      <c r="W154" s="170">
        <f>SUM($G154:K154)</f>
        <v>0</v>
      </c>
      <c r="X154" s="170">
        <f>SUM($G154:L154)</f>
        <v>0</v>
      </c>
      <c r="Y154" s="170">
        <f>SUM($G154:M154)</f>
        <v>0</v>
      </c>
      <c r="Z154" s="170">
        <f>SUM($G154:N154)</f>
        <v>0</v>
      </c>
      <c r="AA154" s="170">
        <f>SUM($G154:O154)</f>
        <v>0</v>
      </c>
      <c r="AB154" s="170">
        <f>SUM($G154:P154)</f>
        <v>0</v>
      </c>
      <c r="AC154" s="170">
        <f>SUM($G154:Q154)</f>
        <v>0</v>
      </c>
      <c r="AD154" s="171">
        <f>SUM($G154:R154)</f>
        <v>0</v>
      </c>
      <c r="AE154" s="172">
        <f t="shared" si="77"/>
        <v>0</v>
      </c>
      <c r="AF154" s="172">
        <f t="shared" si="78"/>
        <v>0</v>
      </c>
      <c r="AG154" s="172">
        <f t="shared" si="79"/>
        <v>0</v>
      </c>
      <c r="AH154" s="172">
        <f t="shared" si="80"/>
        <v>0</v>
      </c>
      <c r="AI154" s="172">
        <f t="shared" si="81"/>
        <v>0</v>
      </c>
      <c r="AJ154" s="172">
        <f t="shared" si="82"/>
        <v>0</v>
      </c>
      <c r="AK154" s="172">
        <f t="shared" si="83"/>
        <v>0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167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9">
        <f t="shared" si="76"/>
        <v>0</v>
      </c>
      <c r="T155" s="170">
        <f>SUM($G155:H155)</f>
        <v>0</v>
      </c>
      <c r="U155" s="170">
        <f>SUM($G155:I155)</f>
        <v>0</v>
      </c>
      <c r="V155" s="170">
        <f>SUM($G155:J155)</f>
        <v>0</v>
      </c>
      <c r="W155" s="170">
        <f>SUM($G155:K155)</f>
        <v>0</v>
      </c>
      <c r="X155" s="170">
        <f>SUM($G155:L155)</f>
        <v>0</v>
      </c>
      <c r="Y155" s="170">
        <f>SUM($G155:M155)</f>
        <v>0</v>
      </c>
      <c r="Z155" s="170">
        <f>SUM($G155:N155)</f>
        <v>0</v>
      </c>
      <c r="AA155" s="170">
        <f>SUM($G155:O155)</f>
        <v>0</v>
      </c>
      <c r="AB155" s="170">
        <f>SUM($G155:P155)</f>
        <v>0</v>
      </c>
      <c r="AC155" s="170">
        <f>SUM($G155:Q155)</f>
        <v>0</v>
      </c>
      <c r="AD155" s="171">
        <f>SUM($G155:R155)</f>
        <v>0</v>
      </c>
      <c r="AE155" s="172">
        <f t="shared" si="77"/>
        <v>0</v>
      </c>
      <c r="AF155" s="172">
        <f t="shared" si="78"/>
        <v>0</v>
      </c>
      <c r="AG155" s="172">
        <f t="shared" si="79"/>
        <v>0</v>
      </c>
      <c r="AH155" s="172">
        <f t="shared" si="80"/>
        <v>0</v>
      </c>
      <c r="AI155" s="172">
        <f t="shared" si="81"/>
        <v>0</v>
      </c>
      <c r="AJ155" s="172">
        <f t="shared" si="82"/>
        <v>0</v>
      </c>
      <c r="AK155" s="172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167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9">
        <f t="shared" si="76"/>
        <v>0</v>
      </c>
      <c r="T156" s="170">
        <f>SUM($G156:H156)</f>
        <v>0</v>
      </c>
      <c r="U156" s="170">
        <f>SUM($G156:I156)</f>
        <v>0</v>
      </c>
      <c r="V156" s="170">
        <f>SUM($G156:J156)</f>
        <v>0</v>
      </c>
      <c r="W156" s="170">
        <f>SUM($G156:K156)</f>
        <v>0</v>
      </c>
      <c r="X156" s="170">
        <f>SUM($G156:L156)</f>
        <v>0</v>
      </c>
      <c r="Y156" s="170">
        <f>SUM($G156:M156)</f>
        <v>0</v>
      </c>
      <c r="Z156" s="170">
        <f>SUM($G156:N156)</f>
        <v>0</v>
      </c>
      <c r="AA156" s="170">
        <f>SUM($G156:O156)</f>
        <v>0</v>
      </c>
      <c r="AB156" s="170">
        <f>SUM($G156:P156)</f>
        <v>0</v>
      </c>
      <c r="AC156" s="170">
        <f>SUM($G156:Q156)</f>
        <v>0</v>
      </c>
      <c r="AD156" s="171">
        <f>SUM($G156:R156)</f>
        <v>0</v>
      </c>
      <c r="AE156" s="172">
        <f t="shared" si="77"/>
        <v>0</v>
      </c>
      <c r="AF156" s="172">
        <f t="shared" si="78"/>
        <v>0</v>
      </c>
      <c r="AG156" s="172">
        <f t="shared" si="79"/>
        <v>0</v>
      </c>
      <c r="AH156" s="172">
        <f t="shared" si="80"/>
        <v>0</v>
      </c>
      <c r="AI156" s="172">
        <f t="shared" si="81"/>
        <v>0</v>
      </c>
      <c r="AJ156" s="172">
        <f t="shared" si="82"/>
        <v>0</v>
      </c>
      <c r="AK156" s="172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167">
        <v>0</v>
      </c>
      <c r="H157" s="168">
        <v>0</v>
      </c>
      <c r="I157" s="168">
        <v>0</v>
      </c>
      <c r="J157" s="168">
        <v>0</v>
      </c>
      <c r="K157" s="168">
        <v>0</v>
      </c>
      <c r="L157" s="168">
        <v>0</v>
      </c>
      <c r="M157" s="168"/>
      <c r="N157" s="168">
        <v>0</v>
      </c>
      <c r="O157" s="168">
        <v>0</v>
      </c>
      <c r="P157" s="168">
        <v>0</v>
      </c>
      <c r="Q157" s="168">
        <v>0</v>
      </c>
      <c r="R157" s="168">
        <v>0</v>
      </c>
      <c r="S157" s="169">
        <f t="shared" si="76"/>
        <v>0</v>
      </c>
      <c r="T157" s="170">
        <f>SUM($G157:H157)</f>
        <v>0</v>
      </c>
      <c r="U157" s="170">
        <f>SUM($G157:I157)</f>
        <v>0</v>
      </c>
      <c r="V157" s="170">
        <f>SUM($G157:J157)</f>
        <v>0</v>
      </c>
      <c r="W157" s="170">
        <f>SUM($G157:K157)</f>
        <v>0</v>
      </c>
      <c r="X157" s="170">
        <f>SUM($G157:L157)</f>
        <v>0</v>
      </c>
      <c r="Y157" s="170">
        <f>SUM($G157:M157)</f>
        <v>0</v>
      </c>
      <c r="Z157" s="170">
        <f>SUM($G157:N157)</f>
        <v>0</v>
      </c>
      <c r="AA157" s="170">
        <f>SUM($G157:O157)</f>
        <v>0</v>
      </c>
      <c r="AB157" s="170">
        <f>SUM($G157:P157)</f>
        <v>0</v>
      </c>
      <c r="AC157" s="170">
        <f>SUM($G157:Q157)</f>
        <v>0</v>
      </c>
      <c r="AD157" s="171">
        <f>SUM($G157:R157)</f>
        <v>0</v>
      </c>
      <c r="AE157" s="172">
        <f t="shared" si="77"/>
        <v>0</v>
      </c>
      <c r="AF157" s="172">
        <f t="shared" si="78"/>
        <v>0</v>
      </c>
      <c r="AG157" s="172">
        <f t="shared" si="79"/>
        <v>0</v>
      </c>
      <c r="AH157" s="172">
        <f t="shared" si="80"/>
        <v>0</v>
      </c>
      <c r="AI157" s="172">
        <f t="shared" si="81"/>
        <v>0</v>
      </c>
      <c r="AJ157" s="172">
        <f t="shared" si="82"/>
        <v>0</v>
      </c>
      <c r="AK157" s="172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167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9">
        <f t="shared" si="76"/>
        <v>0</v>
      </c>
      <c r="T158" s="170">
        <f>SUM($G158:H158)</f>
        <v>0</v>
      </c>
      <c r="U158" s="170">
        <f>SUM($G158:I158)</f>
        <v>0</v>
      </c>
      <c r="V158" s="170">
        <f>SUM($G158:J158)</f>
        <v>0</v>
      </c>
      <c r="W158" s="170">
        <f>SUM($G158:K158)</f>
        <v>0</v>
      </c>
      <c r="X158" s="170">
        <f>SUM($G158:L158)</f>
        <v>0</v>
      </c>
      <c r="Y158" s="170">
        <f>SUM($G158:M158)</f>
        <v>0</v>
      </c>
      <c r="Z158" s="170">
        <f>SUM($G158:N158)</f>
        <v>0</v>
      </c>
      <c r="AA158" s="170">
        <f>SUM($G158:O158)</f>
        <v>0</v>
      </c>
      <c r="AB158" s="170">
        <f>SUM($G158:P158)</f>
        <v>0</v>
      </c>
      <c r="AC158" s="170">
        <f>SUM($G158:Q158)</f>
        <v>0</v>
      </c>
      <c r="AD158" s="171">
        <f>SUM($G158:R158)</f>
        <v>0</v>
      </c>
      <c r="AE158" s="172">
        <f t="shared" si="77"/>
        <v>0</v>
      </c>
      <c r="AF158" s="172">
        <f t="shared" si="78"/>
        <v>0</v>
      </c>
      <c r="AG158" s="172">
        <f t="shared" si="79"/>
        <v>0</v>
      </c>
      <c r="AH158" s="172">
        <f t="shared" si="80"/>
        <v>0</v>
      </c>
      <c r="AI158" s="172">
        <f t="shared" si="81"/>
        <v>0</v>
      </c>
      <c r="AJ158" s="172">
        <f t="shared" si="82"/>
        <v>0</v>
      </c>
      <c r="AK158" s="172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167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9">
        <f t="shared" si="76"/>
        <v>0</v>
      </c>
      <c r="T159" s="170">
        <f>SUM($G159:H159)</f>
        <v>0</v>
      </c>
      <c r="U159" s="170">
        <f>SUM($G159:I159)</f>
        <v>0</v>
      </c>
      <c r="V159" s="170">
        <f>SUM($G159:J159)</f>
        <v>0</v>
      </c>
      <c r="W159" s="170">
        <f>SUM($G159:K159)</f>
        <v>0</v>
      </c>
      <c r="X159" s="170">
        <f>SUM($G159:L159)</f>
        <v>0</v>
      </c>
      <c r="Y159" s="170">
        <f>SUM($G159:M159)</f>
        <v>0</v>
      </c>
      <c r="Z159" s="170">
        <f>SUM($G159:N159)</f>
        <v>0</v>
      </c>
      <c r="AA159" s="170">
        <f>SUM($G159:O159)</f>
        <v>0</v>
      </c>
      <c r="AB159" s="170">
        <f>SUM($G159:P159)</f>
        <v>0</v>
      </c>
      <c r="AC159" s="170">
        <f>SUM($G159:Q159)</f>
        <v>0</v>
      </c>
      <c r="AD159" s="171">
        <f>SUM($G159:R159)</f>
        <v>0</v>
      </c>
      <c r="AE159" s="172">
        <f t="shared" si="77"/>
        <v>0</v>
      </c>
      <c r="AF159" s="172">
        <f t="shared" si="78"/>
        <v>0</v>
      </c>
      <c r="AG159" s="172">
        <f t="shared" si="79"/>
        <v>0</v>
      </c>
      <c r="AH159" s="172">
        <f t="shared" si="80"/>
        <v>0</v>
      </c>
      <c r="AI159" s="172">
        <f t="shared" si="81"/>
        <v>0</v>
      </c>
      <c r="AJ159" s="172">
        <f t="shared" si="82"/>
        <v>0</v>
      </c>
      <c r="AK159" s="172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167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9">
        <f t="shared" si="76"/>
        <v>0</v>
      </c>
      <c r="T160" s="170">
        <f>SUM($G160:H160)</f>
        <v>0</v>
      </c>
      <c r="U160" s="170">
        <f>SUM($G160:I160)</f>
        <v>0</v>
      </c>
      <c r="V160" s="170">
        <f>SUM($G160:J160)</f>
        <v>0</v>
      </c>
      <c r="W160" s="170">
        <f>SUM($G160:K160)</f>
        <v>0</v>
      </c>
      <c r="X160" s="170">
        <f>SUM($G160:L160)</f>
        <v>0</v>
      </c>
      <c r="Y160" s="170">
        <f>SUM($G160:M160)</f>
        <v>0</v>
      </c>
      <c r="Z160" s="170">
        <f>SUM($G160:N160)</f>
        <v>0</v>
      </c>
      <c r="AA160" s="170">
        <f>SUM($G160:O160)</f>
        <v>0</v>
      </c>
      <c r="AB160" s="170">
        <f>SUM($G160:P160)</f>
        <v>0</v>
      </c>
      <c r="AC160" s="170">
        <f>SUM($G160:Q160)</f>
        <v>0</v>
      </c>
      <c r="AD160" s="171">
        <f>SUM($G160:R160)</f>
        <v>0</v>
      </c>
      <c r="AE160" s="172">
        <f t="shared" si="77"/>
        <v>0</v>
      </c>
      <c r="AF160" s="172">
        <f t="shared" si="78"/>
        <v>0</v>
      </c>
      <c r="AG160" s="172">
        <f t="shared" si="79"/>
        <v>0</v>
      </c>
      <c r="AH160" s="172">
        <f t="shared" si="80"/>
        <v>0</v>
      </c>
      <c r="AI160" s="172">
        <f t="shared" si="81"/>
        <v>0</v>
      </c>
      <c r="AJ160" s="172">
        <f t="shared" si="82"/>
        <v>0</v>
      </c>
      <c r="AK160" s="172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167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9">
        <f t="shared" si="76"/>
        <v>0</v>
      </c>
      <c r="T161" s="170">
        <f>SUM($G161:H161)</f>
        <v>0</v>
      </c>
      <c r="U161" s="170">
        <f>SUM($G161:I161)</f>
        <v>0</v>
      </c>
      <c r="V161" s="170">
        <f>SUM($G161:J161)</f>
        <v>0</v>
      </c>
      <c r="W161" s="170">
        <f>SUM($G161:K161)</f>
        <v>0</v>
      </c>
      <c r="X161" s="170">
        <f>SUM($G161:L161)</f>
        <v>0</v>
      </c>
      <c r="Y161" s="170">
        <f>SUM($G161:M161)</f>
        <v>0</v>
      </c>
      <c r="Z161" s="170">
        <f>SUM($G161:N161)</f>
        <v>0</v>
      </c>
      <c r="AA161" s="170">
        <f>SUM($G161:O161)</f>
        <v>0</v>
      </c>
      <c r="AB161" s="170">
        <f>SUM($G161:P161)</f>
        <v>0</v>
      </c>
      <c r="AC161" s="170">
        <f>SUM($G161:Q161)</f>
        <v>0</v>
      </c>
      <c r="AD161" s="171">
        <f>SUM($G161:R161)</f>
        <v>0</v>
      </c>
      <c r="AE161" s="172">
        <f t="shared" si="77"/>
        <v>0</v>
      </c>
      <c r="AF161" s="172">
        <f t="shared" si="78"/>
        <v>0</v>
      </c>
      <c r="AG161" s="172">
        <f t="shared" si="79"/>
        <v>0</v>
      </c>
      <c r="AH161" s="172">
        <f t="shared" si="80"/>
        <v>0</v>
      </c>
      <c r="AI161" s="172">
        <f t="shared" si="81"/>
        <v>0</v>
      </c>
      <c r="AJ161" s="172">
        <f t="shared" si="82"/>
        <v>0</v>
      </c>
      <c r="AK161" s="172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167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9">
        <f t="shared" si="76"/>
        <v>0</v>
      </c>
      <c r="T162" s="170">
        <f>SUM($G162:H162)</f>
        <v>0</v>
      </c>
      <c r="U162" s="170">
        <f>SUM($G162:I162)</f>
        <v>0</v>
      </c>
      <c r="V162" s="170">
        <f>SUM($G162:J162)</f>
        <v>0</v>
      </c>
      <c r="W162" s="170">
        <f>SUM($G162:K162)</f>
        <v>0</v>
      </c>
      <c r="X162" s="170">
        <f>SUM($G162:L162)</f>
        <v>0</v>
      </c>
      <c r="Y162" s="170">
        <f>SUM($G162:M162)</f>
        <v>0</v>
      </c>
      <c r="Z162" s="170">
        <f>SUM($G162:N162)</f>
        <v>0</v>
      </c>
      <c r="AA162" s="170">
        <f>SUM($G162:O162)</f>
        <v>0</v>
      </c>
      <c r="AB162" s="170">
        <f>SUM($G162:P162)</f>
        <v>0</v>
      </c>
      <c r="AC162" s="170">
        <f>SUM($G162:Q162)</f>
        <v>0</v>
      </c>
      <c r="AD162" s="171">
        <f>SUM($G162:R162)</f>
        <v>0</v>
      </c>
      <c r="AE162" s="172">
        <f t="shared" si="77"/>
        <v>0</v>
      </c>
      <c r="AF162" s="172">
        <f t="shared" si="78"/>
        <v>0</v>
      </c>
      <c r="AG162" s="172">
        <f t="shared" si="79"/>
        <v>0</v>
      </c>
      <c r="AH162" s="172">
        <f t="shared" si="80"/>
        <v>0</v>
      </c>
      <c r="AI162" s="172">
        <f t="shared" si="81"/>
        <v>0</v>
      </c>
      <c r="AJ162" s="172">
        <f t="shared" si="82"/>
        <v>0</v>
      </c>
      <c r="AK162" s="172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167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9">
        <f t="shared" si="76"/>
        <v>0</v>
      </c>
      <c r="T163" s="170">
        <f>SUM($G163:H163)</f>
        <v>0</v>
      </c>
      <c r="U163" s="170">
        <f>SUM($G163:I163)</f>
        <v>0</v>
      </c>
      <c r="V163" s="170">
        <f>SUM($G163:J163)</f>
        <v>0</v>
      </c>
      <c r="W163" s="170">
        <f>SUM($G163:K163)</f>
        <v>0</v>
      </c>
      <c r="X163" s="170">
        <f>SUM($G163:L163)</f>
        <v>0</v>
      </c>
      <c r="Y163" s="170">
        <f>SUM($G163:M163)</f>
        <v>0</v>
      </c>
      <c r="Z163" s="170">
        <f>SUM($G163:N163)</f>
        <v>0</v>
      </c>
      <c r="AA163" s="170">
        <f>SUM($G163:O163)</f>
        <v>0</v>
      </c>
      <c r="AB163" s="170">
        <f>SUM($G163:P163)</f>
        <v>0</v>
      </c>
      <c r="AC163" s="170">
        <f>SUM($G163:Q163)</f>
        <v>0</v>
      </c>
      <c r="AD163" s="171">
        <f>SUM($G163:R163)</f>
        <v>0</v>
      </c>
      <c r="AE163" s="172">
        <f t="shared" si="77"/>
        <v>0</v>
      </c>
      <c r="AF163" s="172">
        <f t="shared" si="78"/>
        <v>0</v>
      </c>
      <c r="AG163" s="172">
        <f t="shared" si="79"/>
        <v>0</v>
      </c>
      <c r="AH163" s="172">
        <f t="shared" si="80"/>
        <v>0</v>
      </c>
      <c r="AI163" s="172">
        <f t="shared" si="81"/>
        <v>0</v>
      </c>
      <c r="AJ163" s="172">
        <f t="shared" si="82"/>
        <v>0</v>
      </c>
      <c r="AK163" s="172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167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9">
        <f t="shared" si="76"/>
        <v>0</v>
      </c>
      <c r="T164" s="170">
        <f>SUM($G164:H164)</f>
        <v>0</v>
      </c>
      <c r="U164" s="170">
        <f>SUM($G164:I164)</f>
        <v>0</v>
      </c>
      <c r="V164" s="170">
        <f>SUM($G164:J164)</f>
        <v>0</v>
      </c>
      <c r="W164" s="170">
        <f>SUM($G164:K164)</f>
        <v>0</v>
      </c>
      <c r="X164" s="170">
        <f>SUM($G164:L164)</f>
        <v>0</v>
      </c>
      <c r="Y164" s="170">
        <f>SUM($G164:M164)</f>
        <v>0</v>
      </c>
      <c r="Z164" s="170">
        <f>SUM($G164:N164)</f>
        <v>0</v>
      </c>
      <c r="AA164" s="170">
        <f>SUM($G164:O164)</f>
        <v>0</v>
      </c>
      <c r="AB164" s="170">
        <f>SUM($G164:P164)</f>
        <v>0</v>
      </c>
      <c r="AC164" s="170">
        <f>SUM($G164:Q164)</f>
        <v>0</v>
      </c>
      <c r="AD164" s="171">
        <f>SUM($G164:R164)</f>
        <v>0</v>
      </c>
      <c r="AE164" s="172">
        <f t="shared" si="77"/>
        <v>0</v>
      </c>
      <c r="AF164" s="172">
        <f t="shared" si="78"/>
        <v>0</v>
      </c>
      <c r="AG164" s="172">
        <f t="shared" si="79"/>
        <v>0</v>
      </c>
      <c r="AH164" s="172">
        <f t="shared" si="80"/>
        <v>0</v>
      </c>
      <c r="AI164" s="172">
        <f t="shared" si="81"/>
        <v>0</v>
      </c>
      <c r="AJ164" s="172">
        <f t="shared" si="82"/>
        <v>0</v>
      </c>
      <c r="AK164" s="172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167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9">
        <f t="shared" si="76"/>
        <v>0</v>
      </c>
      <c r="T165" s="170">
        <f>SUM($G165:H165)</f>
        <v>0</v>
      </c>
      <c r="U165" s="170">
        <f>SUM($G165:I165)</f>
        <v>0</v>
      </c>
      <c r="V165" s="170">
        <f>SUM($G165:J165)</f>
        <v>0</v>
      </c>
      <c r="W165" s="170">
        <f>SUM($G165:K165)</f>
        <v>0</v>
      </c>
      <c r="X165" s="170">
        <f>SUM($G165:L165)</f>
        <v>0</v>
      </c>
      <c r="Y165" s="170">
        <f>SUM($G165:M165)</f>
        <v>0</v>
      </c>
      <c r="Z165" s="170">
        <f>SUM($G165:N165)</f>
        <v>0</v>
      </c>
      <c r="AA165" s="170">
        <f>SUM($G165:O165)</f>
        <v>0</v>
      </c>
      <c r="AB165" s="170">
        <f>SUM($G165:P165)</f>
        <v>0</v>
      </c>
      <c r="AC165" s="170">
        <f>SUM($G165:Q165)</f>
        <v>0</v>
      </c>
      <c r="AD165" s="171">
        <f>SUM($G165:R165)</f>
        <v>0</v>
      </c>
      <c r="AE165" s="172">
        <f t="shared" si="77"/>
        <v>0</v>
      </c>
      <c r="AF165" s="172">
        <f t="shared" si="78"/>
        <v>0</v>
      </c>
      <c r="AG165" s="172">
        <f t="shared" si="79"/>
        <v>0</v>
      </c>
      <c r="AH165" s="172">
        <f t="shared" si="80"/>
        <v>0</v>
      </c>
      <c r="AI165" s="172">
        <f t="shared" si="81"/>
        <v>0</v>
      </c>
      <c r="AJ165" s="172">
        <f t="shared" si="82"/>
        <v>0</v>
      </c>
      <c r="AK165" s="172">
        <f t="shared" si="83"/>
        <v>0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167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9">
        <f t="shared" si="76"/>
        <v>0</v>
      </c>
      <c r="T166" s="170">
        <f>SUM($G166:H166)</f>
        <v>0</v>
      </c>
      <c r="U166" s="170">
        <f>SUM($G166:I166)</f>
        <v>0</v>
      </c>
      <c r="V166" s="170">
        <f>SUM($G166:J166)</f>
        <v>0</v>
      </c>
      <c r="W166" s="170">
        <f>SUM($G166:K166)</f>
        <v>0</v>
      </c>
      <c r="X166" s="170">
        <f>SUM($G166:L166)</f>
        <v>0</v>
      </c>
      <c r="Y166" s="170">
        <f>SUM($G166:M166)</f>
        <v>0</v>
      </c>
      <c r="Z166" s="170">
        <f>SUM($G166:N166)</f>
        <v>0</v>
      </c>
      <c r="AA166" s="170">
        <f>SUM($G166:O166)</f>
        <v>0</v>
      </c>
      <c r="AB166" s="170">
        <f>SUM($G166:P166)</f>
        <v>0</v>
      </c>
      <c r="AC166" s="170">
        <f>SUM($G166:Q166)</f>
        <v>0</v>
      </c>
      <c r="AD166" s="171">
        <f>SUM($G166:R166)</f>
        <v>0</v>
      </c>
      <c r="AE166" s="172">
        <f t="shared" si="77"/>
        <v>0</v>
      </c>
      <c r="AF166" s="172">
        <f t="shared" si="78"/>
        <v>0</v>
      </c>
      <c r="AG166" s="172">
        <f t="shared" si="79"/>
        <v>0</v>
      </c>
      <c r="AH166" s="172">
        <f t="shared" si="80"/>
        <v>0</v>
      </c>
      <c r="AI166" s="172">
        <f t="shared" si="81"/>
        <v>0</v>
      </c>
      <c r="AJ166" s="172">
        <f t="shared" si="82"/>
        <v>0</v>
      </c>
      <c r="AK166" s="172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167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9">
        <f t="shared" si="76"/>
        <v>0</v>
      </c>
      <c r="T167" s="170">
        <f>SUM($G167:H167)</f>
        <v>0</v>
      </c>
      <c r="U167" s="170">
        <f>SUM($G167:I167)</f>
        <v>0</v>
      </c>
      <c r="V167" s="170">
        <f>SUM($G167:J167)</f>
        <v>0</v>
      </c>
      <c r="W167" s="170">
        <f>SUM($G167:K167)</f>
        <v>0</v>
      </c>
      <c r="X167" s="170">
        <f>SUM($G167:L167)</f>
        <v>0</v>
      </c>
      <c r="Y167" s="170">
        <f>SUM($G167:M167)</f>
        <v>0</v>
      </c>
      <c r="Z167" s="170">
        <f>SUM($G167:N167)</f>
        <v>0</v>
      </c>
      <c r="AA167" s="170">
        <f>SUM($G167:O167)</f>
        <v>0</v>
      </c>
      <c r="AB167" s="170">
        <f>SUM($G167:P167)</f>
        <v>0</v>
      </c>
      <c r="AC167" s="170">
        <f>SUM($G167:Q167)</f>
        <v>0</v>
      </c>
      <c r="AD167" s="171">
        <f>SUM($G167:R167)</f>
        <v>0</v>
      </c>
      <c r="AE167" s="172">
        <f t="shared" si="77"/>
        <v>0</v>
      </c>
      <c r="AF167" s="172">
        <f t="shared" si="78"/>
        <v>0</v>
      </c>
      <c r="AG167" s="172">
        <f t="shared" si="79"/>
        <v>0</v>
      </c>
      <c r="AH167" s="172">
        <f t="shared" si="80"/>
        <v>0</v>
      </c>
      <c r="AI167" s="172">
        <f t="shared" si="81"/>
        <v>0</v>
      </c>
      <c r="AJ167" s="172">
        <f t="shared" si="82"/>
        <v>0</v>
      </c>
      <c r="AK167" s="172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167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9">
        <f>G168</f>
        <v>0</v>
      </c>
      <c r="T168" s="170">
        <f>SUM($G168:H168)</f>
        <v>0</v>
      </c>
      <c r="U168" s="170">
        <f>SUM($G168:I168)</f>
        <v>0</v>
      </c>
      <c r="V168" s="170">
        <f>SUM($G168:J168)</f>
        <v>0</v>
      </c>
      <c r="W168" s="170">
        <f>SUM($G168:K168)</f>
        <v>0</v>
      </c>
      <c r="X168" s="170">
        <f>SUM($G168:L168)</f>
        <v>0</v>
      </c>
      <c r="Y168" s="170">
        <f>SUM($G168:M168)</f>
        <v>0</v>
      </c>
      <c r="Z168" s="170">
        <f>SUM($G168:N168)</f>
        <v>0</v>
      </c>
      <c r="AA168" s="170">
        <f>SUM($G168:O168)</f>
        <v>0</v>
      </c>
      <c r="AB168" s="170">
        <f>SUM($G168:P168)</f>
        <v>0</v>
      </c>
      <c r="AC168" s="170">
        <f>SUM($G168:Q168)</f>
        <v>0</v>
      </c>
      <c r="AD168" s="171">
        <f>SUM($G168:R168)</f>
        <v>0</v>
      </c>
      <c r="AE168" s="172">
        <f>U168</f>
        <v>0</v>
      </c>
      <c r="AF168" s="172">
        <f>X168-AE168</f>
        <v>0</v>
      </c>
      <c r="AG168" s="172">
        <f>AA168-AF168-AE168</f>
        <v>0</v>
      </c>
      <c r="AH168" s="172">
        <f>AD168-AG168-AF168-AE168</f>
        <v>0</v>
      </c>
      <c r="AI168" s="172">
        <f>$AE168+$AF168</f>
        <v>0</v>
      </c>
      <c r="AJ168" s="172">
        <f>$AG168+$AH168</f>
        <v>0</v>
      </c>
      <c r="AK168" s="172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167"/>
      <c r="H169" s="168"/>
      <c r="I169" s="168"/>
      <c r="J169" s="168"/>
      <c r="K169" s="168"/>
      <c r="L169" s="168"/>
      <c r="M169" s="168"/>
      <c r="N169" s="168"/>
      <c r="O169" s="168"/>
      <c r="P169" s="168"/>
      <c r="Q169" s="168"/>
      <c r="R169" s="168"/>
      <c r="S169" s="169">
        <f t="shared" si="76"/>
        <v>0</v>
      </c>
      <c r="T169" s="170">
        <f>SUM($G169:H169)</f>
        <v>0</v>
      </c>
      <c r="U169" s="170">
        <f>SUM($G169:I169)</f>
        <v>0</v>
      </c>
      <c r="V169" s="170">
        <f>SUM($G169:J169)</f>
        <v>0</v>
      </c>
      <c r="W169" s="170">
        <f>SUM($G169:K169)</f>
        <v>0</v>
      </c>
      <c r="X169" s="170">
        <f>SUM($G169:L169)</f>
        <v>0</v>
      </c>
      <c r="Y169" s="170">
        <f>SUM($G169:M169)</f>
        <v>0</v>
      </c>
      <c r="Z169" s="170">
        <f>SUM($G169:N169)</f>
        <v>0</v>
      </c>
      <c r="AA169" s="170">
        <f>SUM($G169:O169)</f>
        <v>0</v>
      </c>
      <c r="AB169" s="170">
        <f>SUM($G169:P169)</f>
        <v>0</v>
      </c>
      <c r="AC169" s="170">
        <f>SUM($G169:Q169)</f>
        <v>0</v>
      </c>
      <c r="AD169" s="171">
        <f>SUM($G169:R169)</f>
        <v>0</v>
      </c>
      <c r="AE169" s="172">
        <f t="shared" si="77"/>
        <v>0</v>
      </c>
      <c r="AF169" s="172">
        <f t="shared" si="78"/>
        <v>0</v>
      </c>
      <c r="AG169" s="172">
        <f t="shared" si="79"/>
        <v>0</v>
      </c>
      <c r="AH169" s="172">
        <f t="shared" si="80"/>
        <v>0</v>
      </c>
      <c r="AI169" s="172">
        <f t="shared" si="81"/>
        <v>0</v>
      </c>
      <c r="AJ169" s="172">
        <f t="shared" si="82"/>
        <v>0</v>
      </c>
      <c r="AK169" s="172">
        <f t="shared" si="83"/>
        <v>0</v>
      </c>
      <c r="AL169" s="173">
        <f t="shared" si="84"/>
        <v>0</v>
      </c>
    </row>
    <row r="170" spans="1:38" ht="24" hidden="1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167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9">
        <f t="shared" si="76"/>
        <v>0</v>
      </c>
      <c r="T170" s="170">
        <f>SUM($G170:H170)</f>
        <v>0</v>
      </c>
      <c r="U170" s="170">
        <f>SUM($G170:I170)</f>
        <v>0</v>
      </c>
      <c r="V170" s="170">
        <f>SUM($G170:J170)</f>
        <v>0</v>
      </c>
      <c r="W170" s="170">
        <f>SUM($G170:K170)</f>
        <v>0</v>
      </c>
      <c r="X170" s="170">
        <f>SUM($G170:L170)</f>
        <v>0</v>
      </c>
      <c r="Y170" s="170">
        <f>SUM($G170:M170)</f>
        <v>0</v>
      </c>
      <c r="Z170" s="170">
        <f>SUM($G170:N170)</f>
        <v>0</v>
      </c>
      <c r="AA170" s="170">
        <f>SUM($G170:O170)</f>
        <v>0</v>
      </c>
      <c r="AB170" s="170">
        <f>SUM($G170:P170)</f>
        <v>0</v>
      </c>
      <c r="AC170" s="170">
        <f>SUM($G170:Q170)</f>
        <v>0</v>
      </c>
      <c r="AD170" s="171">
        <f>SUM($G170:R170)</f>
        <v>0</v>
      </c>
      <c r="AE170" s="172">
        <f t="shared" si="77"/>
        <v>0</v>
      </c>
      <c r="AF170" s="172">
        <f t="shared" si="78"/>
        <v>0</v>
      </c>
      <c r="AG170" s="172">
        <f t="shared" si="79"/>
        <v>0</v>
      </c>
      <c r="AH170" s="172">
        <f t="shared" si="80"/>
        <v>0</v>
      </c>
      <c r="AI170" s="172">
        <f t="shared" si="81"/>
        <v>0</v>
      </c>
      <c r="AJ170" s="172">
        <f t="shared" si="82"/>
        <v>0</v>
      </c>
      <c r="AK170" s="172">
        <f t="shared" si="83"/>
        <v>0</v>
      </c>
      <c r="AL170" s="173">
        <f t="shared" si="84"/>
        <v>0</v>
      </c>
    </row>
    <row r="171" spans="1:38" ht="24" hidden="1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167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9">
        <f t="shared" si="76"/>
        <v>0</v>
      </c>
      <c r="T171" s="170">
        <f>SUM($G171:H171)</f>
        <v>0</v>
      </c>
      <c r="U171" s="170">
        <f>SUM($G171:I171)</f>
        <v>0</v>
      </c>
      <c r="V171" s="170">
        <f>SUM($G171:J171)</f>
        <v>0</v>
      </c>
      <c r="W171" s="170">
        <f>SUM($G171:K171)</f>
        <v>0</v>
      </c>
      <c r="X171" s="170">
        <f>SUM($G171:L171)</f>
        <v>0</v>
      </c>
      <c r="Y171" s="170">
        <f>SUM($G171:M171)</f>
        <v>0</v>
      </c>
      <c r="Z171" s="170">
        <f>SUM($G171:N171)</f>
        <v>0</v>
      </c>
      <c r="AA171" s="170">
        <f>SUM($G171:O171)</f>
        <v>0</v>
      </c>
      <c r="AB171" s="170">
        <f>SUM($G171:P171)</f>
        <v>0</v>
      </c>
      <c r="AC171" s="170">
        <f>SUM($G171:Q171)</f>
        <v>0</v>
      </c>
      <c r="AD171" s="171">
        <f>SUM($G171:R171)</f>
        <v>0</v>
      </c>
      <c r="AE171" s="172">
        <f t="shared" si="77"/>
        <v>0</v>
      </c>
      <c r="AF171" s="172">
        <f t="shared" si="78"/>
        <v>0</v>
      </c>
      <c r="AG171" s="172">
        <f t="shared" si="79"/>
        <v>0</v>
      </c>
      <c r="AH171" s="172">
        <f t="shared" si="80"/>
        <v>0</v>
      </c>
      <c r="AI171" s="172">
        <f t="shared" si="81"/>
        <v>0</v>
      </c>
      <c r="AJ171" s="172">
        <f t="shared" si="82"/>
        <v>0</v>
      </c>
      <c r="AK171" s="172">
        <f t="shared" si="83"/>
        <v>0</v>
      </c>
      <c r="AL171" s="173">
        <f t="shared" si="84"/>
        <v>0</v>
      </c>
    </row>
    <row r="172" spans="1:38" ht="24" hidden="1" customHeight="1" outlineLevel="1">
      <c r="A172" s="166" t="s">
        <v>257</v>
      </c>
      <c r="B172" s="444" t="s">
        <v>258</v>
      </c>
      <c r="C172" s="33"/>
      <c r="D172" s="34"/>
      <c r="E172" s="34"/>
      <c r="F172" s="34"/>
      <c r="G172" s="167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9">
        <f t="shared" si="76"/>
        <v>0</v>
      </c>
      <c r="T172" s="170">
        <f>SUM($G172:H172)</f>
        <v>0</v>
      </c>
      <c r="U172" s="170">
        <f>SUM($G172:I172)</f>
        <v>0</v>
      </c>
      <c r="V172" s="170">
        <f>SUM($G172:J172)</f>
        <v>0</v>
      </c>
      <c r="W172" s="170">
        <f>SUM($G172:K172)</f>
        <v>0</v>
      </c>
      <c r="X172" s="170">
        <f>SUM($G172:L172)</f>
        <v>0</v>
      </c>
      <c r="Y172" s="170">
        <f>SUM($G172:M172)</f>
        <v>0</v>
      </c>
      <c r="Z172" s="170">
        <f>SUM($G172:N172)</f>
        <v>0</v>
      </c>
      <c r="AA172" s="170">
        <f>SUM($G172:O172)</f>
        <v>0</v>
      </c>
      <c r="AB172" s="170">
        <f>SUM($G172:P172)</f>
        <v>0</v>
      </c>
      <c r="AC172" s="170">
        <f>SUM($G172:Q172)</f>
        <v>0</v>
      </c>
      <c r="AD172" s="171">
        <f>SUM($G172:R172)</f>
        <v>0</v>
      </c>
      <c r="AE172" s="172">
        <f t="shared" si="77"/>
        <v>0</v>
      </c>
      <c r="AF172" s="172">
        <f t="shared" si="78"/>
        <v>0</v>
      </c>
      <c r="AG172" s="172">
        <f t="shared" si="79"/>
        <v>0</v>
      </c>
      <c r="AH172" s="172">
        <f t="shared" si="80"/>
        <v>0</v>
      </c>
      <c r="AI172" s="172">
        <f t="shared" si="81"/>
        <v>0</v>
      </c>
      <c r="AJ172" s="172">
        <f t="shared" si="82"/>
        <v>0</v>
      </c>
      <c r="AK172" s="172">
        <f t="shared" si="83"/>
        <v>0</v>
      </c>
      <c r="AL172" s="173">
        <f t="shared" si="84"/>
        <v>0</v>
      </c>
    </row>
    <row r="173" spans="1:38" ht="24" hidden="1" customHeight="1" outlineLevel="1">
      <c r="A173" s="166" t="s">
        <v>257</v>
      </c>
      <c r="B173" s="444" t="s">
        <v>259</v>
      </c>
      <c r="C173" s="33"/>
      <c r="D173" s="34"/>
      <c r="E173" s="34"/>
      <c r="F173" s="34"/>
      <c r="G173" s="167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9">
        <f t="shared" si="76"/>
        <v>0</v>
      </c>
      <c r="T173" s="170">
        <f>SUM($G173:H173)</f>
        <v>0</v>
      </c>
      <c r="U173" s="170">
        <f>SUM($G173:I173)</f>
        <v>0</v>
      </c>
      <c r="V173" s="170">
        <f>SUM($G173:J173)</f>
        <v>0</v>
      </c>
      <c r="W173" s="170">
        <f>SUM($G173:K173)</f>
        <v>0</v>
      </c>
      <c r="X173" s="170">
        <f>SUM($G173:L173)</f>
        <v>0</v>
      </c>
      <c r="Y173" s="170">
        <f>SUM($G173:M173)</f>
        <v>0</v>
      </c>
      <c r="Z173" s="170">
        <f>SUM($G173:N173)</f>
        <v>0</v>
      </c>
      <c r="AA173" s="170">
        <f>SUM($G173:O173)</f>
        <v>0</v>
      </c>
      <c r="AB173" s="170">
        <f>SUM($G173:P173)</f>
        <v>0</v>
      </c>
      <c r="AC173" s="170">
        <f>SUM($G173:Q173)</f>
        <v>0</v>
      </c>
      <c r="AD173" s="171">
        <f>SUM($G173:R173)</f>
        <v>0</v>
      </c>
      <c r="AE173" s="172">
        <f t="shared" si="77"/>
        <v>0</v>
      </c>
      <c r="AF173" s="172">
        <f t="shared" si="78"/>
        <v>0</v>
      </c>
      <c r="AG173" s="172">
        <f t="shared" si="79"/>
        <v>0</v>
      </c>
      <c r="AH173" s="172">
        <f t="shared" si="80"/>
        <v>0</v>
      </c>
      <c r="AI173" s="172">
        <f t="shared" si="81"/>
        <v>0</v>
      </c>
      <c r="AJ173" s="172">
        <f t="shared" si="82"/>
        <v>0</v>
      </c>
      <c r="AK173" s="172">
        <f t="shared" si="83"/>
        <v>0</v>
      </c>
      <c r="AL173" s="173">
        <f t="shared" si="84"/>
        <v>0</v>
      </c>
    </row>
    <row r="174" spans="1:38" ht="24" hidden="1" customHeight="1" outlineLevel="1">
      <c r="A174" s="166" t="s">
        <v>257</v>
      </c>
      <c r="B174" s="444" t="s">
        <v>260</v>
      </c>
      <c r="C174" s="33"/>
      <c r="D174" s="34"/>
      <c r="E174" s="34"/>
      <c r="F174" s="34"/>
      <c r="G174" s="167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9">
        <f t="shared" si="76"/>
        <v>0</v>
      </c>
      <c r="T174" s="170">
        <f>SUM($G174:H174)</f>
        <v>0</v>
      </c>
      <c r="U174" s="170">
        <f>SUM($G174:I174)</f>
        <v>0</v>
      </c>
      <c r="V174" s="170">
        <f>SUM($G174:J174)</f>
        <v>0</v>
      </c>
      <c r="W174" s="170">
        <f>SUM($G174:K174)</f>
        <v>0</v>
      </c>
      <c r="X174" s="170">
        <f>SUM($G174:L174)</f>
        <v>0</v>
      </c>
      <c r="Y174" s="170">
        <f>SUM($G174:M174)</f>
        <v>0</v>
      </c>
      <c r="Z174" s="170">
        <f>SUM($G174:N174)</f>
        <v>0</v>
      </c>
      <c r="AA174" s="170">
        <f>SUM($G174:O174)</f>
        <v>0</v>
      </c>
      <c r="AB174" s="170">
        <f>SUM($G174:P174)</f>
        <v>0</v>
      </c>
      <c r="AC174" s="170">
        <f>SUM($G174:Q174)</f>
        <v>0</v>
      </c>
      <c r="AD174" s="171">
        <f>SUM($G174:R174)</f>
        <v>0</v>
      </c>
      <c r="AE174" s="172">
        <f t="shared" si="77"/>
        <v>0</v>
      </c>
      <c r="AF174" s="172">
        <f t="shared" si="78"/>
        <v>0</v>
      </c>
      <c r="AG174" s="172">
        <f t="shared" si="79"/>
        <v>0</v>
      </c>
      <c r="AH174" s="172">
        <f t="shared" si="80"/>
        <v>0</v>
      </c>
      <c r="AI174" s="172">
        <f t="shared" si="81"/>
        <v>0</v>
      </c>
      <c r="AJ174" s="172">
        <f t="shared" si="82"/>
        <v>0</v>
      </c>
      <c r="AK174" s="172">
        <f t="shared" si="83"/>
        <v>0</v>
      </c>
      <c r="AL174" s="173">
        <f t="shared" si="84"/>
        <v>0</v>
      </c>
    </row>
    <row r="175" spans="1:38" ht="24" hidden="1" customHeight="1" outlineLevel="1">
      <c r="A175" s="166" t="s">
        <v>257</v>
      </c>
      <c r="B175" s="444" t="s">
        <v>261</v>
      </c>
      <c r="C175" s="33"/>
      <c r="D175" s="34"/>
      <c r="E175" s="34"/>
      <c r="F175" s="34"/>
      <c r="G175" s="167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9">
        <f t="shared" si="76"/>
        <v>0</v>
      </c>
      <c r="T175" s="170">
        <f>SUM($G175:H175)</f>
        <v>0</v>
      </c>
      <c r="U175" s="170">
        <f>SUM($G175:I175)</f>
        <v>0</v>
      </c>
      <c r="V175" s="170">
        <f>SUM($G175:J175)</f>
        <v>0</v>
      </c>
      <c r="W175" s="170">
        <f>SUM($G175:K175)</f>
        <v>0</v>
      </c>
      <c r="X175" s="170">
        <f>SUM($G175:L175)</f>
        <v>0</v>
      </c>
      <c r="Y175" s="170">
        <f>SUM($G175:M175)</f>
        <v>0</v>
      </c>
      <c r="Z175" s="170">
        <f>SUM($G175:N175)</f>
        <v>0</v>
      </c>
      <c r="AA175" s="170">
        <f>SUM($G175:O175)</f>
        <v>0</v>
      </c>
      <c r="AB175" s="170">
        <f>SUM($G175:P175)</f>
        <v>0</v>
      </c>
      <c r="AC175" s="170">
        <f>SUM($G175:Q175)</f>
        <v>0</v>
      </c>
      <c r="AD175" s="171">
        <f>SUM($G175:R175)</f>
        <v>0</v>
      </c>
      <c r="AE175" s="172">
        <f t="shared" si="77"/>
        <v>0</v>
      </c>
      <c r="AF175" s="172">
        <f t="shared" si="78"/>
        <v>0</v>
      </c>
      <c r="AG175" s="172">
        <f t="shared" si="79"/>
        <v>0</v>
      </c>
      <c r="AH175" s="172">
        <f t="shared" si="80"/>
        <v>0</v>
      </c>
      <c r="AI175" s="172">
        <f t="shared" si="81"/>
        <v>0</v>
      </c>
      <c r="AJ175" s="172">
        <f t="shared" si="82"/>
        <v>0</v>
      </c>
      <c r="AK175" s="172">
        <f t="shared" si="83"/>
        <v>0</v>
      </c>
      <c r="AL175" s="173">
        <f t="shared" si="84"/>
        <v>0</v>
      </c>
    </row>
    <row r="176" spans="1:38" ht="24" hidden="1" customHeight="1" outlineLevel="1">
      <c r="A176" s="166" t="s">
        <v>257</v>
      </c>
      <c r="B176" s="444" t="s">
        <v>262</v>
      </c>
      <c r="C176" s="33"/>
      <c r="D176" s="34"/>
      <c r="E176" s="34"/>
      <c r="F176" s="34"/>
      <c r="G176" s="167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9">
        <f t="shared" si="76"/>
        <v>0</v>
      </c>
      <c r="T176" s="170">
        <f>SUM($G176:H176)</f>
        <v>0</v>
      </c>
      <c r="U176" s="170">
        <f>SUM($G176:I176)</f>
        <v>0</v>
      </c>
      <c r="V176" s="170">
        <f>SUM($G176:J176)</f>
        <v>0</v>
      </c>
      <c r="W176" s="170">
        <f>SUM($G176:K176)</f>
        <v>0</v>
      </c>
      <c r="X176" s="170">
        <f>SUM($G176:L176)</f>
        <v>0</v>
      </c>
      <c r="Y176" s="170">
        <f>SUM($G176:M176)</f>
        <v>0</v>
      </c>
      <c r="Z176" s="170">
        <f>SUM($G176:N176)</f>
        <v>0</v>
      </c>
      <c r="AA176" s="170">
        <f>SUM($G176:O176)</f>
        <v>0</v>
      </c>
      <c r="AB176" s="170">
        <f>SUM($G176:P176)</f>
        <v>0</v>
      </c>
      <c r="AC176" s="170">
        <f>SUM($G176:Q176)</f>
        <v>0</v>
      </c>
      <c r="AD176" s="171">
        <f>SUM($G176:R176)</f>
        <v>0</v>
      </c>
      <c r="AE176" s="172">
        <f t="shared" si="77"/>
        <v>0</v>
      </c>
      <c r="AF176" s="172">
        <f t="shared" si="78"/>
        <v>0</v>
      </c>
      <c r="AG176" s="172">
        <f t="shared" si="79"/>
        <v>0</v>
      </c>
      <c r="AH176" s="172">
        <f t="shared" si="80"/>
        <v>0</v>
      </c>
      <c r="AI176" s="172">
        <f t="shared" si="81"/>
        <v>0</v>
      </c>
      <c r="AJ176" s="172">
        <f t="shared" si="82"/>
        <v>0</v>
      </c>
      <c r="AK176" s="172">
        <f t="shared" si="83"/>
        <v>0</v>
      </c>
      <c r="AL176" s="173">
        <f t="shared" si="84"/>
        <v>0</v>
      </c>
    </row>
    <row r="177" spans="1:38" ht="24" hidden="1" customHeight="1" outlineLevel="1">
      <c r="A177" s="166" t="s">
        <v>257</v>
      </c>
      <c r="B177" s="444" t="s">
        <v>263</v>
      </c>
      <c r="C177" s="33"/>
      <c r="D177" s="34"/>
      <c r="E177" s="34"/>
      <c r="F177" s="34"/>
      <c r="G177" s="167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9">
        <f t="shared" si="76"/>
        <v>0</v>
      </c>
      <c r="T177" s="170">
        <f>SUM($G177:H177)</f>
        <v>0</v>
      </c>
      <c r="U177" s="170">
        <f>SUM($G177:I177)</f>
        <v>0</v>
      </c>
      <c r="V177" s="170">
        <f>SUM($G177:J177)</f>
        <v>0</v>
      </c>
      <c r="W177" s="170">
        <f>SUM($G177:K177)</f>
        <v>0</v>
      </c>
      <c r="X177" s="170">
        <f>SUM($G177:L177)</f>
        <v>0</v>
      </c>
      <c r="Y177" s="170">
        <f>SUM($G177:M177)</f>
        <v>0</v>
      </c>
      <c r="Z177" s="170">
        <f>SUM($G177:N177)</f>
        <v>0</v>
      </c>
      <c r="AA177" s="170">
        <f>SUM($G177:O177)</f>
        <v>0</v>
      </c>
      <c r="AB177" s="170">
        <f>SUM($G177:P177)</f>
        <v>0</v>
      </c>
      <c r="AC177" s="170">
        <f>SUM($G177:Q177)</f>
        <v>0</v>
      </c>
      <c r="AD177" s="171">
        <f>SUM($G177:R177)</f>
        <v>0</v>
      </c>
      <c r="AE177" s="172">
        <f t="shared" si="77"/>
        <v>0</v>
      </c>
      <c r="AF177" s="172">
        <f t="shared" si="78"/>
        <v>0</v>
      </c>
      <c r="AG177" s="172">
        <f t="shared" si="79"/>
        <v>0</v>
      </c>
      <c r="AH177" s="172">
        <f t="shared" si="80"/>
        <v>0</v>
      </c>
      <c r="AI177" s="172">
        <f t="shared" si="81"/>
        <v>0</v>
      </c>
      <c r="AJ177" s="172">
        <f t="shared" si="82"/>
        <v>0</v>
      </c>
      <c r="AK177" s="172">
        <f t="shared" si="83"/>
        <v>0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167"/>
      <c r="H178" s="168"/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9">
        <f t="shared" si="76"/>
        <v>0</v>
      </c>
      <c r="T178" s="170">
        <f>SUM($G178:H178)</f>
        <v>0</v>
      </c>
      <c r="U178" s="170">
        <f>SUM($G178:I178)</f>
        <v>0</v>
      </c>
      <c r="V178" s="170">
        <f>SUM($G178:J178)</f>
        <v>0</v>
      </c>
      <c r="W178" s="170">
        <f>SUM($G178:K178)</f>
        <v>0</v>
      </c>
      <c r="X178" s="170">
        <f>SUM($G178:L178)</f>
        <v>0</v>
      </c>
      <c r="Y178" s="170">
        <f>SUM($G178:M178)</f>
        <v>0</v>
      </c>
      <c r="Z178" s="170">
        <f>SUM($G178:N178)</f>
        <v>0</v>
      </c>
      <c r="AA178" s="170">
        <f>SUM($G178:O178)</f>
        <v>0</v>
      </c>
      <c r="AB178" s="170">
        <f>SUM($G178:P178)</f>
        <v>0</v>
      </c>
      <c r="AC178" s="170">
        <f>SUM($G178:Q178)</f>
        <v>0</v>
      </c>
      <c r="AD178" s="171">
        <f>SUM($G178:R178)</f>
        <v>0</v>
      </c>
      <c r="AE178" s="172">
        <f t="shared" si="77"/>
        <v>0</v>
      </c>
      <c r="AF178" s="172">
        <f t="shared" si="78"/>
        <v>0</v>
      </c>
      <c r="AG178" s="172">
        <f t="shared" si="79"/>
        <v>0</v>
      </c>
      <c r="AH178" s="172">
        <f t="shared" si="80"/>
        <v>0</v>
      </c>
      <c r="AI178" s="172">
        <f t="shared" si="81"/>
        <v>0</v>
      </c>
      <c r="AJ178" s="172">
        <f t="shared" si="82"/>
        <v>0</v>
      </c>
      <c r="AK178" s="172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167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>
        <f t="shared" si="76"/>
        <v>0</v>
      </c>
      <c r="T179" s="170">
        <f>SUM($G179:H179)</f>
        <v>0</v>
      </c>
      <c r="U179" s="170">
        <f>SUM($G179:I179)</f>
        <v>0</v>
      </c>
      <c r="V179" s="170">
        <f>SUM($G179:J179)</f>
        <v>0</v>
      </c>
      <c r="W179" s="170">
        <f>SUM($G179:K179)</f>
        <v>0</v>
      </c>
      <c r="X179" s="170">
        <f>SUM($G179:L179)</f>
        <v>0</v>
      </c>
      <c r="Y179" s="170">
        <f>SUM($G179:M179)</f>
        <v>0</v>
      </c>
      <c r="Z179" s="170">
        <f>SUM($G179:N179)</f>
        <v>0</v>
      </c>
      <c r="AA179" s="170">
        <f>SUM($G179:O179)</f>
        <v>0</v>
      </c>
      <c r="AB179" s="170">
        <f>SUM($G179:P179)</f>
        <v>0</v>
      </c>
      <c r="AC179" s="170">
        <f>SUM($G179:Q179)</f>
        <v>0</v>
      </c>
      <c r="AD179" s="171">
        <f>SUM($G179:R179)</f>
        <v>0</v>
      </c>
      <c r="AE179" s="172">
        <f t="shared" si="77"/>
        <v>0</v>
      </c>
      <c r="AF179" s="172">
        <f t="shared" si="78"/>
        <v>0</v>
      </c>
      <c r="AG179" s="172">
        <f t="shared" si="79"/>
        <v>0</v>
      </c>
      <c r="AH179" s="172">
        <f t="shared" si="80"/>
        <v>0</v>
      </c>
      <c r="AI179" s="172">
        <f t="shared" si="81"/>
        <v>0</v>
      </c>
      <c r="AJ179" s="172">
        <f t="shared" si="82"/>
        <v>0</v>
      </c>
      <c r="AK179" s="172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167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>
        <f t="shared" si="76"/>
        <v>0</v>
      </c>
      <c r="T180" s="170">
        <f>SUM($G180:H180)</f>
        <v>0</v>
      </c>
      <c r="U180" s="170">
        <f>SUM($G180:I180)</f>
        <v>0</v>
      </c>
      <c r="V180" s="170">
        <f>SUM($G180:J180)</f>
        <v>0</v>
      </c>
      <c r="W180" s="170">
        <f>SUM($G180:K180)</f>
        <v>0</v>
      </c>
      <c r="X180" s="170">
        <f>SUM($G180:L180)</f>
        <v>0</v>
      </c>
      <c r="Y180" s="170">
        <f>SUM($G180:M180)</f>
        <v>0</v>
      </c>
      <c r="Z180" s="170">
        <f>SUM($G180:N180)</f>
        <v>0</v>
      </c>
      <c r="AA180" s="170">
        <f>SUM($G180:O180)</f>
        <v>0</v>
      </c>
      <c r="AB180" s="170">
        <f>SUM($G180:P180)</f>
        <v>0</v>
      </c>
      <c r="AC180" s="170">
        <f>SUM($G180:Q180)</f>
        <v>0</v>
      </c>
      <c r="AD180" s="171">
        <f>SUM($G180:R180)</f>
        <v>0</v>
      </c>
      <c r="AE180" s="172">
        <f t="shared" si="77"/>
        <v>0</v>
      </c>
      <c r="AF180" s="172">
        <f t="shared" si="78"/>
        <v>0</v>
      </c>
      <c r="AG180" s="172">
        <f t="shared" si="79"/>
        <v>0</v>
      </c>
      <c r="AH180" s="172">
        <f t="shared" si="80"/>
        <v>0</v>
      </c>
      <c r="AI180" s="172">
        <f t="shared" si="81"/>
        <v>0</v>
      </c>
      <c r="AJ180" s="172">
        <f t="shared" si="82"/>
        <v>0</v>
      </c>
      <c r="AK180" s="172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167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9">
        <f t="shared" ref="S181:S262" si="94">G181</f>
        <v>0</v>
      </c>
      <c r="T181" s="170">
        <f>SUM($G181:H181)</f>
        <v>0</v>
      </c>
      <c r="U181" s="170">
        <f>SUM($G181:I181)</f>
        <v>0</v>
      </c>
      <c r="V181" s="170">
        <f>SUM($G181:J181)</f>
        <v>0</v>
      </c>
      <c r="W181" s="170">
        <f>SUM($G181:K181)</f>
        <v>0</v>
      </c>
      <c r="X181" s="170">
        <f>SUM($G181:L181)</f>
        <v>0</v>
      </c>
      <c r="Y181" s="170">
        <f>SUM($G181:M181)</f>
        <v>0</v>
      </c>
      <c r="Z181" s="170">
        <f>SUM($G181:N181)</f>
        <v>0</v>
      </c>
      <c r="AA181" s="170">
        <f>SUM($G181:O181)</f>
        <v>0</v>
      </c>
      <c r="AB181" s="170">
        <f>SUM($G181:P181)</f>
        <v>0</v>
      </c>
      <c r="AC181" s="170">
        <f>SUM($G181:Q181)</f>
        <v>0</v>
      </c>
      <c r="AD181" s="171">
        <f>SUM($G181:R181)</f>
        <v>0</v>
      </c>
      <c r="AE181" s="172">
        <f t="shared" ref="AE181:AE262" si="95">U181</f>
        <v>0</v>
      </c>
      <c r="AF181" s="172">
        <f t="shared" ref="AF181:AF262" si="96">X181-AE181</f>
        <v>0</v>
      </c>
      <c r="AG181" s="172">
        <f t="shared" ref="AG181:AG262" si="97">AA181-AF181-AE181</f>
        <v>0</v>
      </c>
      <c r="AH181" s="172">
        <f t="shared" ref="AH181:AH262" si="98">AD181-AG181-AF181-AE181</f>
        <v>0</v>
      </c>
      <c r="AI181" s="172">
        <f t="shared" si="81"/>
        <v>0</v>
      </c>
      <c r="AJ181" s="172">
        <f t="shared" si="82"/>
        <v>0</v>
      </c>
      <c r="AK181" s="172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167"/>
      <c r="H182" s="168"/>
      <c r="I182" s="168"/>
      <c r="J182" s="168"/>
      <c r="K182" s="168"/>
      <c r="L182" s="168"/>
      <c r="M182" s="168"/>
      <c r="N182" s="168"/>
      <c r="O182" s="168"/>
      <c r="P182" s="168"/>
      <c r="Q182" s="168"/>
      <c r="R182" s="168"/>
      <c r="S182" s="169">
        <f t="shared" si="94"/>
        <v>0</v>
      </c>
      <c r="T182" s="170">
        <f>SUM($G182:H182)</f>
        <v>0</v>
      </c>
      <c r="U182" s="170">
        <f>SUM($G182:I182)</f>
        <v>0</v>
      </c>
      <c r="V182" s="170">
        <f>SUM($G182:J182)</f>
        <v>0</v>
      </c>
      <c r="W182" s="170">
        <f>SUM($G182:K182)</f>
        <v>0</v>
      </c>
      <c r="X182" s="170">
        <f>SUM($G182:L182)</f>
        <v>0</v>
      </c>
      <c r="Y182" s="170">
        <f>SUM($G182:M182)</f>
        <v>0</v>
      </c>
      <c r="Z182" s="170">
        <f>SUM($G182:N182)</f>
        <v>0</v>
      </c>
      <c r="AA182" s="170">
        <f>SUM($G182:O182)</f>
        <v>0</v>
      </c>
      <c r="AB182" s="170">
        <f>SUM($G182:P182)</f>
        <v>0</v>
      </c>
      <c r="AC182" s="170">
        <f>SUM($G182:Q182)</f>
        <v>0</v>
      </c>
      <c r="AD182" s="171">
        <f>SUM($G182:R182)</f>
        <v>0</v>
      </c>
      <c r="AE182" s="172">
        <f t="shared" si="95"/>
        <v>0</v>
      </c>
      <c r="AF182" s="172">
        <f t="shared" si="96"/>
        <v>0</v>
      </c>
      <c r="AG182" s="172">
        <f t="shared" si="97"/>
        <v>0</v>
      </c>
      <c r="AH182" s="172">
        <f t="shared" si="98"/>
        <v>0</v>
      </c>
      <c r="AI182" s="172">
        <f t="shared" si="81"/>
        <v>0</v>
      </c>
      <c r="AJ182" s="172">
        <f t="shared" si="82"/>
        <v>0</v>
      </c>
      <c r="AK182" s="172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167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>
        <f t="shared" si="94"/>
        <v>0</v>
      </c>
      <c r="T183" s="170">
        <f>SUM($G183:H183)</f>
        <v>0</v>
      </c>
      <c r="U183" s="170">
        <f>SUM($G183:I183)</f>
        <v>0</v>
      </c>
      <c r="V183" s="170">
        <f>SUM($G183:J183)</f>
        <v>0</v>
      </c>
      <c r="W183" s="170">
        <f>SUM($G183:K183)</f>
        <v>0</v>
      </c>
      <c r="X183" s="170">
        <f>SUM($G183:L183)</f>
        <v>0</v>
      </c>
      <c r="Y183" s="170">
        <f>SUM($G183:M183)</f>
        <v>0</v>
      </c>
      <c r="Z183" s="170">
        <f>SUM($G183:N183)</f>
        <v>0</v>
      </c>
      <c r="AA183" s="170">
        <f>SUM($G183:O183)</f>
        <v>0</v>
      </c>
      <c r="AB183" s="170">
        <f>SUM($G183:P183)</f>
        <v>0</v>
      </c>
      <c r="AC183" s="170">
        <f>SUM($G183:Q183)</f>
        <v>0</v>
      </c>
      <c r="AD183" s="171">
        <f>SUM($G183:R183)</f>
        <v>0</v>
      </c>
      <c r="AE183" s="172">
        <f t="shared" si="95"/>
        <v>0</v>
      </c>
      <c r="AF183" s="172">
        <f t="shared" si="96"/>
        <v>0</v>
      </c>
      <c r="AG183" s="172">
        <f t="shared" si="97"/>
        <v>0</v>
      </c>
      <c r="AH183" s="172">
        <f t="shared" si="98"/>
        <v>0</v>
      </c>
      <c r="AI183" s="172">
        <f t="shared" si="81"/>
        <v>0</v>
      </c>
      <c r="AJ183" s="172">
        <f t="shared" si="82"/>
        <v>0</v>
      </c>
      <c r="AK183" s="172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167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9">
        <f t="shared" si="94"/>
        <v>0</v>
      </c>
      <c r="T184" s="170">
        <f>SUM($G184:H184)</f>
        <v>0</v>
      </c>
      <c r="U184" s="170">
        <f>SUM($G184:I184)</f>
        <v>0</v>
      </c>
      <c r="V184" s="170">
        <f>SUM($G184:J184)</f>
        <v>0</v>
      </c>
      <c r="W184" s="170">
        <f>SUM($G184:K184)</f>
        <v>0</v>
      </c>
      <c r="X184" s="170">
        <f>SUM($G184:L184)</f>
        <v>0</v>
      </c>
      <c r="Y184" s="170">
        <f>SUM($G184:M184)</f>
        <v>0</v>
      </c>
      <c r="Z184" s="170">
        <f>SUM($G184:N184)</f>
        <v>0</v>
      </c>
      <c r="AA184" s="170">
        <f>SUM($G184:O184)</f>
        <v>0</v>
      </c>
      <c r="AB184" s="170">
        <f>SUM($G184:P184)</f>
        <v>0</v>
      </c>
      <c r="AC184" s="170">
        <f>SUM($G184:Q184)</f>
        <v>0</v>
      </c>
      <c r="AD184" s="171">
        <f>SUM($G184:R184)</f>
        <v>0</v>
      </c>
      <c r="AE184" s="172">
        <f t="shared" si="95"/>
        <v>0</v>
      </c>
      <c r="AF184" s="172">
        <f t="shared" si="96"/>
        <v>0</v>
      </c>
      <c r="AG184" s="172">
        <f t="shared" si="97"/>
        <v>0</v>
      </c>
      <c r="AH184" s="172">
        <f t="shared" si="98"/>
        <v>0</v>
      </c>
      <c r="AI184" s="172">
        <f t="shared" si="81"/>
        <v>0</v>
      </c>
      <c r="AJ184" s="172">
        <f t="shared" si="82"/>
        <v>0</v>
      </c>
      <c r="AK184" s="172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167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9">
        <f t="shared" si="94"/>
        <v>0</v>
      </c>
      <c r="T185" s="170">
        <f>SUM($G185:H185)</f>
        <v>0</v>
      </c>
      <c r="U185" s="170">
        <f>SUM($G185:I185)</f>
        <v>0</v>
      </c>
      <c r="V185" s="170">
        <f>SUM($G185:J185)</f>
        <v>0</v>
      </c>
      <c r="W185" s="170">
        <f>SUM($G185:K185)</f>
        <v>0</v>
      </c>
      <c r="X185" s="170">
        <f>SUM($G185:L185)</f>
        <v>0</v>
      </c>
      <c r="Y185" s="170">
        <f>SUM($G185:M185)</f>
        <v>0</v>
      </c>
      <c r="Z185" s="170">
        <f>SUM($G185:N185)</f>
        <v>0</v>
      </c>
      <c r="AA185" s="170">
        <f>SUM($G185:O185)</f>
        <v>0</v>
      </c>
      <c r="AB185" s="170">
        <f>SUM($G185:P185)</f>
        <v>0</v>
      </c>
      <c r="AC185" s="170">
        <f>SUM($G185:Q185)</f>
        <v>0</v>
      </c>
      <c r="AD185" s="171">
        <f>SUM($G185:R185)</f>
        <v>0</v>
      </c>
      <c r="AE185" s="172">
        <f t="shared" si="95"/>
        <v>0</v>
      </c>
      <c r="AF185" s="172">
        <f t="shared" si="96"/>
        <v>0</v>
      </c>
      <c r="AG185" s="172">
        <f t="shared" si="97"/>
        <v>0</v>
      </c>
      <c r="AH185" s="172">
        <f t="shared" si="98"/>
        <v>0</v>
      </c>
      <c r="AI185" s="172">
        <f t="shared" si="81"/>
        <v>0</v>
      </c>
      <c r="AJ185" s="172">
        <f t="shared" si="82"/>
        <v>0</v>
      </c>
      <c r="AK185" s="172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167"/>
      <c r="H186" s="168"/>
      <c r="I186" s="168"/>
      <c r="J186" s="168"/>
      <c r="K186" s="168"/>
      <c r="L186" s="168"/>
      <c r="M186" s="168"/>
      <c r="N186" s="168"/>
      <c r="O186" s="168"/>
      <c r="P186" s="168"/>
      <c r="Q186" s="168"/>
      <c r="R186" s="168"/>
      <c r="S186" s="169">
        <f t="shared" si="94"/>
        <v>0</v>
      </c>
      <c r="T186" s="170">
        <f>SUM($G186:H186)</f>
        <v>0</v>
      </c>
      <c r="U186" s="170">
        <f>SUM($G186:I186)</f>
        <v>0</v>
      </c>
      <c r="V186" s="170">
        <f>SUM($G186:J186)</f>
        <v>0</v>
      </c>
      <c r="W186" s="170">
        <f>SUM($G186:K186)</f>
        <v>0</v>
      </c>
      <c r="X186" s="170">
        <f>SUM($G186:L186)</f>
        <v>0</v>
      </c>
      <c r="Y186" s="170">
        <f>SUM($G186:M186)</f>
        <v>0</v>
      </c>
      <c r="Z186" s="170">
        <f>SUM($G186:N186)</f>
        <v>0</v>
      </c>
      <c r="AA186" s="170">
        <f>SUM($G186:O186)</f>
        <v>0</v>
      </c>
      <c r="AB186" s="170">
        <f>SUM($G186:P186)</f>
        <v>0</v>
      </c>
      <c r="AC186" s="170">
        <f>SUM($G186:Q186)</f>
        <v>0</v>
      </c>
      <c r="AD186" s="171">
        <f>SUM($G186:R186)</f>
        <v>0</v>
      </c>
      <c r="AE186" s="172">
        <f t="shared" si="95"/>
        <v>0</v>
      </c>
      <c r="AF186" s="172">
        <f t="shared" si="96"/>
        <v>0</v>
      </c>
      <c r="AG186" s="172">
        <f t="shared" si="97"/>
        <v>0</v>
      </c>
      <c r="AH186" s="172">
        <f t="shared" si="98"/>
        <v>0</v>
      </c>
      <c r="AI186" s="172">
        <f t="shared" si="81"/>
        <v>0</v>
      </c>
      <c r="AJ186" s="172">
        <f t="shared" si="82"/>
        <v>0</v>
      </c>
      <c r="AK186" s="172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167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>
        <f t="shared" si="94"/>
        <v>0</v>
      </c>
      <c r="T187" s="170">
        <f>SUM($G187:H187)</f>
        <v>0</v>
      </c>
      <c r="U187" s="170">
        <f>SUM($G187:I187)</f>
        <v>0</v>
      </c>
      <c r="V187" s="170">
        <f>SUM($G187:J187)</f>
        <v>0</v>
      </c>
      <c r="W187" s="170">
        <f>SUM($G187:K187)</f>
        <v>0</v>
      </c>
      <c r="X187" s="170">
        <f>SUM($G187:L187)</f>
        <v>0</v>
      </c>
      <c r="Y187" s="170">
        <f>SUM($G187:M187)</f>
        <v>0</v>
      </c>
      <c r="Z187" s="170">
        <f>SUM($G187:N187)</f>
        <v>0</v>
      </c>
      <c r="AA187" s="170">
        <f>SUM($G187:O187)</f>
        <v>0</v>
      </c>
      <c r="AB187" s="170">
        <f>SUM($G187:P187)</f>
        <v>0</v>
      </c>
      <c r="AC187" s="170">
        <f>SUM($G187:Q187)</f>
        <v>0</v>
      </c>
      <c r="AD187" s="171">
        <f>SUM($G187:R187)</f>
        <v>0</v>
      </c>
      <c r="AE187" s="172">
        <f t="shared" si="95"/>
        <v>0</v>
      </c>
      <c r="AF187" s="172">
        <f t="shared" si="96"/>
        <v>0</v>
      </c>
      <c r="AG187" s="172">
        <f t="shared" si="97"/>
        <v>0</v>
      </c>
      <c r="AH187" s="172">
        <f t="shared" si="98"/>
        <v>0</v>
      </c>
      <c r="AI187" s="172">
        <f t="shared" si="81"/>
        <v>0</v>
      </c>
      <c r="AJ187" s="172">
        <f t="shared" si="82"/>
        <v>0</v>
      </c>
      <c r="AK187" s="172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167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9">
        <f t="shared" si="94"/>
        <v>0</v>
      </c>
      <c r="T188" s="170">
        <f>SUM($G188:H188)</f>
        <v>0</v>
      </c>
      <c r="U188" s="170">
        <f>SUM($G188:I188)</f>
        <v>0</v>
      </c>
      <c r="V188" s="170">
        <f>SUM($G188:J188)</f>
        <v>0</v>
      </c>
      <c r="W188" s="170">
        <f>SUM($G188:K188)</f>
        <v>0</v>
      </c>
      <c r="X188" s="170">
        <f>SUM($G188:L188)</f>
        <v>0</v>
      </c>
      <c r="Y188" s="170">
        <f>SUM($G188:M188)</f>
        <v>0</v>
      </c>
      <c r="Z188" s="170">
        <f>SUM($G188:N188)</f>
        <v>0</v>
      </c>
      <c r="AA188" s="170">
        <f>SUM($G188:O188)</f>
        <v>0</v>
      </c>
      <c r="AB188" s="170">
        <f>SUM($G188:P188)</f>
        <v>0</v>
      </c>
      <c r="AC188" s="170">
        <f>SUM($G188:Q188)</f>
        <v>0</v>
      </c>
      <c r="AD188" s="171">
        <f>SUM($G188:R188)</f>
        <v>0</v>
      </c>
      <c r="AE188" s="172">
        <f t="shared" si="95"/>
        <v>0</v>
      </c>
      <c r="AF188" s="172">
        <f t="shared" si="96"/>
        <v>0</v>
      </c>
      <c r="AG188" s="172">
        <f t="shared" si="97"/>
        <v>0</v>
      </c>
      <c r="AH188" s="172">
        <f t="shared" si="98"/>
        <v>0</v>
      </c>
      <c r="AI188" s="172">
        <f t="shared" si="81"/>
        <v>0</v>
      </c>
      <c r="AJ188" s="172">
        <f t="shared" si="82"/>
        <v>0</v>
      </c>
      <c r="AK188" s="172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167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9">
        <f t="shared" si="94"/>
        <v>0</v>
      </c>
      <c r="T189" s="170">
        <f>SUM($G189:H189)</f>
        <v>0</v>
      </c>
      <c r="U189" s="170">
        <f>SUM($G189:I189)</f>
        <v>0</v>
      </c>
      <c r="V189" s="170">
        <f>SUM($G189:J189)</f>
        <v>0</v>
      </c>
      <c r="W189" s="170">
        <f>SUM($G189:K189)</f>
        <v>0</v>
      </c>
      <c r="X189" s="170">
        <f>SUM($G189:L189)</f>
        <v>0</v>
      </c>
      <c r="Y189" s="170">
        <f>SUM($G189:M189)</f>
        <v>0</v>
      </c>
      <c r="Z189" s="170">
        <f>SUM($G189:N189)</f>
        <v>0</v>
      </c>
      <c r="AA189" s="170">
        <f>SUM($G189:O189)</f>
        <v>0</v>
      </c>
      <c r="AB189" s="170">
        <f>SUM($G189:P189)</f>
        <v>0</v>
      </c>
      <c r="AC189" s="170">
        <f>SUM($G189:Q189)</f>
        <v>0</v>
      </c>
      <c r="AD189" s="171">
        <f>SUM($G189:R189)</f>
        <v>0</v>
      </c>
      <c r="AE189" s="172">
        <f t="shared" si="95"/>
        <v>0</v>
      </c>
      <c r="AF189" s="172">
        <f t="shared" si="96"/>
        <v>0</v>
      </c>
      <c r="AG189" s="172">
        <f t="shared" si="97"/>
        <v>0</v>
      </c>
      <c r="AH189" s="172">
        <f t="shared" si="98"/>
        <v>0</v>
      </c>
      <c r="AI189" s="172">
        <f t="shared" si="81"/>
        <v>0</v>
      </c>
      <c r="AJ189" s="172">
        <f t="shared" si="82"/>
        <v>0</v>
      </c>
      <c r="AK189" s="172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167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9">
        <f t="shared" si="94"/>
        <v>0</v>
      </c>
      <c r="T190" s="170">
        <f>SUM($G190:H190)</f>
        <v>0</v>
      </c>
      <c r="U190" s="170">
        <f>SUM($G190:I190)</f>
        <v>0</v>
      </c>
      <c r="V190" s="170">
        <f>SUM($G190:J190)</f>
        <v>0</v>
      </c>
      <c r="W190" s="170">
        <f>SUM($G190:K190)</f>
        <v>0</v>
      </c>
      <c r="X190" s="170">
        <f>SUM($G190:L190)</f>
        <v>0</v>
      </c>
      <c r="Y190" s="170">
        <f>SUM($G190:M190)</f>
        <v>0</v>
      </c>
      <c r="Z190" s="170">
        <f>SUM($G190:N190)</f>
        <v>0</v>
      </c>
      <c r="AA190" s="170">
        <f>SUM($G190:O190)</f>
        <v>0</v>
      </c>
      <c r="AB190" s="170">
        <f>SUM($G190:P190)</f>
        <v>0</v>
      </c>
      <c r="AC190" s="170">
        <f>SUM($G190:Q190)</f>
        <v>0</v>
      </c>
      <c r="AD190" s="171">
        <f>SUM($G190:R190)</f>
        <v>0</v>
      </c>
      <c r="AE190" s="172">
        <f t="shared" si="95"/>
        <v>0</v>
      </c>
      <c r="AF190" s="172">
        <f t="shared" si="96"/>
        <v>0</v>
      </c>
      <c r="AG190" s="172">
        <f t="shared" si="97"/>
        <v>0</v>
      </c>
      <c r="AH190" s="172">
        <f t="shared" si="98"/>
        <v>0</v>
      </c>
      <c r="AI190" s="172">
        <f t="shared" si="81"/>
        <v>0</v>
      </c>
      <c r="AJ190" s="172">
        <f t="shared" si="82"/>
        <v>0</v>
      </c>
      <c r="AK190" s="172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167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>
        <f t="shared" si="94"/>
        <v>0</v>
      </c>
      <c r="T191" s="170">
        <f>SUM($G191:H191)</f>
        <v>0</v>
      </c>
      <c r="U191" s="170">
        <f>SUM($G191:I191)</f>
        <v>0</v>
      </c>
      <c r="V191" s="170">
        <f>SUM($G191:J191)</f>
        <v>0</v>
      </c>
      <c r="W191" s="170">
        <f>SUM($G191:K191)</f>
        <v>0</v>
      </c>
      <c r="X191" s="170">
        <f>SUM($G191:L191)</f>
        <v>0</v>
      </c>
      <c r="Y191" s="170">
        <f>SUM($G191:M191)</f>
        <v>0</v>
      </c>
      <c r="Z191" s="170">
        <f>SUM($G191:N191)</f>
        <v>0</v>
      </c>
      <c r="AA191" s="170">
        <f>SUM($G191:O191)</f>
        <v>0</v>
      </c>
      <c r="AB191" s="170">
        <f>SUM($G191:P191)</f>
        <v>0</v>
      </c>
      <c r="AC191" s="170">
        <f>SUM($G191:Q191)</f>
        <v>0</v>
      </c>
      <c r="AD191" s="171">
        <f>SUM($G191:R191)</f>
        <v>0</v>
      </c>
      <c r="AE191" s="172">
        <f t="shared" si="95"/>
        <v>0</v>
      </c>
      <c r="AF191" s="172">
        <f t="shared" si="96"/>
        <v>0</v>
      </c>
      <c r="AG191" s="172">
        <f t="shared" si="97"/>
        <v>0</v>
      </c>
      <c r="AH191" s="172">
        <f t="shared" si="98"/>
        <v>0</v>
      </c>
      <c r="AI191" s="172">
        <f t="shared" si="81"/>
        <v>0</v>
      </c>
      <c r="AJ191" s="172">
        <f t="shared" si="82"/>
        <v>0</v>
      </c>
      <c r="AK191" s="172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167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9">
        <f t="shared" si="94"/>
        <v>0</v>
      </c>
      <c r="T192" s="170">
        <f>SUM($G192:H192)</f>
        <v>0</v>
      </c>
      <c r="U192" s="170">
        <f>SUM($G192:I192)</f>
        <v>0</v>
      </c>
      <c r="V192" s="170">
        <f>SUM($G192:J192)</f>
        <v>0</v>
      </c>
      <c r="W192" s="170">
        <f>SUM($G192:K192)</f>
        <v>0</v>
      </c>
      <c r="X192" s="170">
        <f>SUM($G192:L192)</f>
        <v>0</v>
      </c>
      <c r="Y192" s="170">
        <f>SUM($G192:M192)</f>
        <v>0</v>
      </c>
      <c r="Z192" s="170">
        <f>SUM($G192:N192)</f>
        <v>0</v>
      </c>
      <c r="AA192" s="170">
        <f>SUM($G192:O192)</f>
        <v>0</v>
      </c>
      <c r="AB192" s="170">
        <f>SUM($G192:P192)</f>
        <v>0</v>
      </c>
      <c r="AC192" s="170">
        <f>SUM($G192:Q192)</f>
        <v>0</v>
      </c>
      <c r="AD192" s="171">
        <f>SUM($G192:R192)</f>
        <v>0</v>
      </c>
      <c r="AE192" s="172">
        <f t="shared" si="95"/>
        <v>0</v>
      </c>
      <c r="AF192" s="172">
        <f t="shared" si="96"/>
        <v>0</v>
      </c>
      <c r="AG192" s="172">
        <f t="shared" si="97"/>
        <v>0</v>
      </c>
      <c r="AH192" s="172">
        <f t="shared" si="98"/>
        <v>0</v>
      </c>
      <c r="AI192" s="172">
        <f t="shared" si="81"/>
        <v>0</v>
      </c>
      <c r="AJ192" s="172">
        <f t="shared" si="82"/>
        <v>0</v>
      </c>
      <c r="AK192" s="172">
        <f t="shared" si="83"/>
        <v>0</v>
      </c>
      <c r="AL192" s="173">
        <f t="shared" ref="AL192:AL266" si="99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167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9">
        <f t="shared" si="94"/>
        <v>0</v>
      </c>
      <c r="T193" s="170">
        <f>SUM($G193:H193)</f>
        <v>0</v>
      </c>
      <c r="U193" s="170">
        <f>SUM($G193:I193)</f>
        <v>0</v>
      </c>
      <c r="V193" s="170">
        <f>SUM($G193:J193)</f>
        <v>0</v>
      </c>
      <c r="W193" s="170">
        <f>SUM($G193:K193)</f>
        <v>0</v>
      </c>
      <c r="X193" s="170">
        <f>SUM($G193:L193)</f>
        <v>0</v>
      </c>
      <c r="Y193" s="170">
        <f>SUM($G193:M193)</f>
        <v>0</v>
      </c>
      <c r="Z193" s="170">
        <f>SUM($G193:N193)</f>
        <v>0</v>
      </c>
      <c r="AA193" s="170">
        <f>SUM($G193:O193)</f>
        <v>0</v>
      </c>
      <c r="AB193" s="170">
        <f>SUM($G193:P193)</f>
        <v>0</v>
      </c>
      <c r="AC193" s="170">
        <f>SUM($G193:Q193)</f>
        <v>0</v>
      </c>
      <c r="AD193" s="171">
        <f>SUM($G193:R193)</f>
        <v>0</v>
      </c>
      <c r="AE193" s="172">
        <f t="shared" si="95"/>
        <v>0</v>
      </c>
      <c r="AF193" s="172">
        <f t="shared" si="96"/>
        <v>0</v>
      </c>
      <c r="AG193" s="172">
        <f t="shared" si="97"/>
        <v>0</v>
      </c>
      <c r="AH193" s="172">
        <f t="shared" si="98"/>
        <v>0</v>
      </c>
      <c r="AI193" s="172">
        <f t="shared" si="81"/>
        <v>0</v>
      </c>
      <c r="AJ193" s="172">
        <f t="shared" si="82"/>
        <v>0</v>
      </c>
      <c r="AK193" s="172">
        <f t="shared" si="83"/>
        <v>0</v>
      </c>
      <c r="AL193" s="173">
        <f t="shared" si="99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167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9">
        <f t="shared" si="94"/>
        <v>0</v>
      </c>
      <c r="T194" s="170">
        <f>SUM($G194:H194)</f>
        <v>0</v>
      </c>
      <c r="U194" s="170">
        <f>SUM($G194:I194)</f>
        <v>0</v>
      </c>
      <c r="V194" s="170">
        <f>SUM($G194:J194)</f>
        <v>0</v>
      </c>
      <c r="W194" s="170">
        <f>SUM($G194:K194)</f>
        <v>0</v>
      </c>
      <c r="X194" s="170">
        <f>SUM($G194:L194)</f>
        <v>0</v>
      </c>
      <c r="Y194" s="170">
        <f>SUM($G194:M194)</f>
        <v>0</v>
      </c>
      <c r="Z194" s="170">
        <f>SUM($G194:N194)</f>
        <v>0</v>
      </c>
      <c r="AA194" s="170">
        <f>SUM($G194:O194)</f>
        <v>0</v>
      </c>
      <c r="AB194" s="170">
        <f>SUM($G194:P194)</f>
        <v>0</v>
      </c>
      <c r="AC194" s="170">
        <f>SUM($G194:Q194)</f>
        <v>0</v>
      </c>
      <c r="AD194" s="171">
        <f>SUM($G194:R194)</f>
        <v>0</v>
      </c>
      <c r="AE194" s="172">
        <f t="shared" si="95"/>
        <v>0</v>
      </c>
      <c r="AF194" s="172">
        <f t="shared" si="96"/>
        <v>0</v>
      </c>
      <c r="AG194" s="172">
        <f t="shared" si="97"/>
        <v>0</v>
      </c>
      <c r="AH194" s="172">
        <f t="shared" si="98"/>
        <v>0</v>
      </c>
      <c r="AI194" s="172">
        <f t="shared" si="81"/>
        <v>0</v>
      </c>
      <c r="AJ194" s="172">
        <f t="shared" si="82"/>
        <v>0</v>
      </c>
      <c r="AK194" s="172">
        <f t="shared" si="83"/>
        <v>0</v>
      </c>
      <c r="AL194" s="173">
        <f t="shared" si="99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167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>
        <f t="shared" si="94"/>
        <v>0</v>
      </c>
      <c r="T195" s="170">
        <f>SUM($G195:H195)</f>
        <v>0</v>
      </c>
      <c r="U195" s="170">
        <f>SUM($G195:I195)</f>
        <v>0</v>
      </c>
      <c r="V195" s="170">
        <f>SUM($G195:J195)</f>
        <v>0</v>
      </c>
      <c r="W195" s="170">
        <f>SUM($G195:K195)</f>
        <v>0</v>
      </c>
      <c r="X195" s="170">
        <f>SUM($G195:L195)</f>
        <v>0</v>
      </c>
      <c r="Y195" s="170">
        <f>SUM($G195:M195)</f>
        <v>0</v>
      </c>
      <c r="Z195" s="170">
        <f>SUM($G195:N195)</f>
        <v>0</v>
      </c>
      <c r="AA195" s="170">
        <f>SUM($G195:O195)</f>
        <v>0</v>
      </c>
      <c r="AB195" s="170">
        <f>SUM($G195:P195)</f>
        <v>0</v>
      </c>
      <c r="AC195" s="170">
        <f>SUM($G195:Q195)</f>
        <v>0</v>
      </c>
      <c r="AD195" s="171">
        <f>SUM($G195:R195)</f>
        <v>0</v>
      </c>
      <c r="AE195" s="172">
        <f t="shared" si="95"/>
        <v>0</v>
      </c>
      <c r="AF195" s="172">
        <f t="shared" si="96"/>
        <v>0</v>
      </c>
      <c r="AG195" s="172">
        <f t="shared" si="97"/>
        <v>0</v>
      </c>
      <c r="AH195" s="172">
        <f t="shared" si="98"/>
        <v>0</v>
      </c>
      <c r="AI195" s="172">
        <f t="shared" si="81"/>
        <v>0</v>
      </c>
      <c r="AJ195" s="172">
        <f t="shared" si="82"/>
        <v>0</v>
      </c>
      <c r="AK195" s="172">
        <f t="shared" si="83"/>
        <v>0</v>
      </c>
      <c r="AL195" s="173">
        <f t="shared" si="99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167"/>
      <c r="H196" s="168"/>
      <c r="I196" s="168"/>
      <c r="J196" s="168"/>
      <c r="K196" s="168"/>
      <c r="L196" s="168"/>
      <c r="M196" s="168"/>
      <c r="N196" s="168"/>
      <c r="O196" s="168"/>
      <c r="P196" s="168"/>
      <c r="Q196" s="168"/>
      <c r="R196" s="168"/>
      <c r="S196" s="169">
        <f t="shared" si="94"/>
        <v>0</v>
      </c>
      <c r="T196" s="170">
        <f>SUM($G196:H196)</f>
        <v>0</v>
      </c>
      <c r="U196" s="170">
        <f>SUM($G196:I196)</f>
        <v>0</v>
      </c>
      <c r="V196" s="170">
        <f>SUM($G196:J196)</f>
        <v>0</v>
      </c>
      <c r="W196" s="170">
        <f>SUM($G196:K196)</f>
        <v>0</v>
      </c>
      <c r="X196" s="170">
        <f>SUM($G196:L196)</f>
        <v>0</v>
      </c>
      <c r="Y196" s="170">
        <f>SUM($G196:M196)</f>
        <v>0</v>
      </c>
      <c r="Z196" s="170">
        <f>SUM($G196:N196)</f>
        <v>0</v>
      </c>
      <c r="AA196" s="170">
        <f>SUM($G196:O196)</f>
        <v>0</v>
      </c>
      <c r="AB196" s="170">
        <f>SUM($G196:P196)</f>
        <v>0</v>
      </c>
      <c r="AC196" s="170">
        <f>SUM($G196:Q196)</f>
        <v>0</v>
      </c>
      <c r="AD196" s="171">
        <f>SUM($G196:R196)</f>
        <v>0</v>
      </c>
      <c r="AE196" s="172">
        <f t="shared" si="95"/>
        <v>0</v>
      </c>
      <c r="AF196" s="172">
        <f t="shared" si="96"/>
        <v>0</v>
      </c>
      <c r="AG196" s="172">
        <f t="shared" si="97"/>
        <v>0</v>
      </c>
      <c r="AH196" s="172">
        <f t="shared" si="98"/>
        <v>0</v>
      </c>
      <c r="AI196" s="172">
        <f t="shared" si="81"/>
        <v>0</v>
      </c>
      <c r="AJ196" s="172">
        <f t="shared" si="82"/>
        <v>0</v>
      </c>
      <c r="AK196" s="172">
        <f t="shared" si="83"/>
        <v>0</v>
      </c>
      <c r="AL196" s="173">
        <f t="shared" si="99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167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9">
        <f t="shared" si="94"/>
        <v>0</v>
      </c>
      <c r="T197" s="170">
        <f>SUM($G197:H197)</f>
        <v>0</v>
      </c>
      <c r="U197" s="170">
        <f>SUM($G197:I197)</f>
        <v>0</v>
      </c>
      <c r="V197" s="170">
        <f>SUM($G197:J197)</f>
        <v>0</v>
      </c>
      <c r="W197" s="170">
        <f>SUM($G197:K197)</f>
        <v>0</v>
      </c>
      <c r="X197" s="170">
        <f>SUM($G197:L197)</f>
        <v>0</v>
      </c>
      <c r="Y197" s="170">
        <f>SUM($G197:M197)</f>
        <v>0</v>
      </c>
      <c r="Z197" s="170">
        <f>SUM($G197:N197)</f>
        <v>0</v>
      </c>
      <c r="AA197" s="170">
        <f>SUM($G197:O197)</f>
        <v>0</v>
      </c>
      <c r="AB197" s="170">
        <f>SUM($G197:P197)</f>
        <v>0</v>
      </c>
      <c r="AC197" s="170">
        <f>SUM($G197:Q197)</f>
        <v>0</v>
      </c>
      <c r="AD197" s="171">
        <f>SUM($G197:R197)</f>
        <v>0</v>
      </c>
      <c r="AE197" s="172">
        <f t="shared" si="95"/>
        <v>0</v>
      </c>
      <c r="AF197" s="172">
        <f t="shared" si="96"/>
        <v>0</v>
      </c>
      <c r="AG197" s="172">
        <f t="shared" si="97"/>
        <v>0</v>
      </c>
      <c r="AH197" s="172">
        <f t="shared" si="98"/>
        <v>0</v>
      </c>
      <c r="AI197" s="172">
        <f t="shared" si="81"/>
        <v>0</v>
      </c>
      <c r="AJ197" s="172">
        <f t="shared" si="82"/>
        <v>0</v>
      </c>
      <c r="AK197" s="172">
        <f t="shared" si="83"/>
        <v>0</v>
      </c>
      <c r="AL197" s="173">
        <f t="shared" si="99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167"/>
      <c r="H198" s="168"/>
      <c r="I198" s="168"/>
      <c r="J198" s="168"/>
      <c r="K198" s="168"/>
      <c r="L198" s="168"/>
      <c r="M198" s="168"/>
      <c r="N198" s="168"/>
      <c r="O198" s="168"/>
      <c r="P198" s="168"/>
      <c r="Q198" s="168"/>
      <c r="R198" s="168"/>
      <c r="S198" s="169">
        <f t="shared" si="94"/>
        <v>0</v>
      </c>
      <c r="T198" s="170">
        <f>SUM($G198:H198)</f>
        <v>0</v>
      </c>
      <c r="U198" s="170">
        <f>SUM($G198:I198)</f>
        <v>0</v>
      </c>
      <c r="V198" s="170">
        <f>SUM($G198:J198)</f>
        <v>0</v>
      </c>
      <c r="W198" s="170">
        <f>SUM($G198:K198)</f>
        <v>0</v>
      </c>
      <c r="X198" s="170">
        <f>SUM($G198:L198)</f>
        <v>0</v>
      </c>
      <c r="Y198" s="170">
        <f>SUM($G198:M198)</f>
        <v>0</v>
      </c>
      <c r="Z198" s="170">
        <f>SUM($G198:N198)</f>
        <v>0</v>
      </c>
      <c r="AA198" s="170">
        <f>SUM($G198:O198)</f>
        <v>0</v>
      </c>
      <c r="AB198" s="170">
        <f>SUM($G198:P198)</f>
        <v>0</v>
      </c>
      <c r="AC198" s="170">
        <f>SUM($G198:Q198)</f>
        <v>0</v>
      </c>
      <c r="AD198" s="171">
        <f>SUM($G198:R198)</f>
        <v>0</v>
      </c>
      <c r="AE198" s="172">
        <f t="shared" si="95"/>
        <v>0</v>
      </c>
      <c r="AF198" s="172">
        <f t="shared" si="96"/>
        <v>0</v>
      </c>
      <c r="AG198" s="172">
        <f t="shared" si="97"/>
        <v>0</v>
      </c>
      <c r="AH198" s="172">
        <f t="shared" si="98"/>
        <v>0</v>
      </c>
      <c r="AI198" s="172">
        <f t="shared" si="81"/>
        <v>0</v>
      </c>
      <c r="AJ198" s="172">
        <f t="shared" si="82"/>
        <v>0</v>
      </c>
      <c r="AK198" s="172">
        <f t="shared" si="83"/>
        <v>0</v>
      </c>
      <c r="AL198" s="173">
        <f t="shared" si="99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167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9">
        <f t="shared" si="94"/>
        <v>0</v>
      </c>
      <c r="T199" s="170">
        <f>SUM($G199:H199)</f>
        <v>0</v>
      </c>
      <c r="U199" s="170">
        <f>SUM($G199:I199)</f>
        <v>0</v>
      </c>
      <c r="V199" s="170">
        <f>SUM($G199:J199)</f>
        <v>0</v>
      </c>
      <c r="W199" s="170">
        <f>SUM($G199:K199)</f>
        <v>0</v>
      </c>
      <c r="X199" s="170">
        <f>SUM($G199:L199)</f>
        <v>0</v>
      </c>
      <c r="Y199" s="170">
        <f>SUM($G199:M199)</f>
        <v>0</v>
      </c>
      <c r="Z199" s="170">
        <f>SUM($G199:N199)</f>
        <v>0</v>
      </c>
      <c r="AA199" s="170">
        <f>SUM($G199:O199)</f>
        <v>0</v>
      </c>
      <c r="AB199" s="170">
        <f>SUM($G199:P199)</f>
        <v>0</v>
      </c>
      <c r="AC199" s="170">
        <f>SUM($G199:Q199)</f>
        <v>0</v>
      </c>
      <c r="AD199" s="171">
        <f>SUM($G199:R199)</f>
        <v>0</v>
      </c>
      <c r="AE199" s="172">
        <f t="shared" si="95"/>
        <v>0</v>
      </c>
      <c r="AF199" s="172">
        <f t="shared" si="96"/>
        <v>0</v>
      </c>
      <c r="AG199" s="172">
        <f t="shared" si="97"/>
        <v>0</v>
      </c>
      <c r="AH199" s="172">
        <f t="shared" si="98"/>
        <v>0</v>
      </c>
      <c r="AI199" s="172">
        <f t="shared" si="81"/>
        <v>0</v>
      </c>
      <c r="AJ199" s="172">
        <f t="shared" si="82"/>
        <v>0</v>
      </c>
      <c r="AK199" s="172">
        <f t="shared" si="83"/>
        <v>0</v>
      </c>
      <c r="AL199" s="173">
        <f t="shared" si="99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167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9">
        <f t="shared" si="94"/>
        <v>0</v>
      </c>
      <c r="T200" s="170">
        <f>SUM($G200:H200)</f>
        <v>0</v>
      </c>
      <c r="U200" s="170">
        <f>SUM($G200:I200)</f>
        <v>0</v>
      </c>
      <c r="V200" s="170">
        <f>SUM($G200:J200)</f>
        <v>0</v>
      </c>
      <c r="W200" s="170">
        <f>SUM($G200:K200)</f>
        <v>0</v>
      </c>
      <c r="X200" s="170">
        <f>SUM($G200:L200)</f>
        <v>0</v>
      </c>
      <c r="Y200" s="170">
        <f>SUM($G200:M200)</f>
        <v>0</v>
      </c>
      <c r="Z200" s="170">
        <f>SUM($G200:N200)</f>
        <v>0</v>
      </c>
      <c r="AA200" s="170">
        <f>SUM($G200:O200)</f>
        <v>0</v>
      </c>
      <c r="AB200" s="170">
        <f>SUM($G200:P200)</f>
        <v>0</v>
      </c>
      <c r="AC200" s="170">
        <f>SUM($G200:Q200)</f>
        <v>0</v>
      </c>
      <c r="AD200" s="171">
        <f>SUM($G200:R200)</f>
        <v>0</v>
      </c>
      <c r="AE200" s="172">
        <f t="shared" si="95"/>
        <v>0</v>
      </c>
      <c r="AF200" s="172">
        <f t="shared" si="96"/>
        <v>0</v>
      </c>
      <c r="AG200" s="172">
        <f t="shared" si="97"/>
        <v>0</v>
      </c>
      <c r="AH200" s="172">
        <f t="shared" si="98"/>
        <v>0</v>
      </c>
      <c r="AI200" s="172">
        <f t="shared" si="81"/>
        <v>0</v>
      </c>
      <c r="AJ200" s="172">
        <f t="shared" si="82"/>
        <v>0</v>
      </c>
      <c r="AK200" s="172">
        <f t="shared" si="83"/>
        <v>0</v>
      </c>
      <c r="AL200" s="173">
        <f t="shared" si="99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167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9">
        <f t="shared" si="94"/>
        <v>0</v>
      </c>
      <c r="T201" s="170">
        <f>SUM($G201:H201)</f>
        <v>0</v>
      </c>
      <c r="U201" s="170">
        <f>SUM($G201:I201)</f>
        <v>0</v>
      </c>
      <c r="V201" s="170">
        <f>SUM($G201:J201)</f>
        <v>0</v>
      </c>
      <c r="W201" s="170">
        <f>SUM($G201:K201)</f>
        <v>0</v>
      </c>
      <c r="X201" s="170">
        <f>SUM($G201:L201)</f>
        <v>0</v>
      </c>
      <c r="Y201" s="170">
        <f>SUM($G201:M201)</f>
        <v>0</v>
      </c>
      <c r="Z201" s="170">
        <f>SUM($G201:N201)</f>
        <v>0</v>
      </c>
      <c r="AA201" s="170">
        <f>SUM($G201:O201)</f>
        <v>0</v>
      </c>
      <c r="AB201" s="170">
        <f>SUM($G201:P201)</f>
        <v>0</v>
      </c>
      <c r="AC201" s="170">
        <f>SUM($G201:Q201)</f>
        <v>0</v>
      </c>
      <c r="AD201" s="171">
        <f>SUM($G201:R201)</f>
        <v>0</v>
      </c>
      <c r="AE201" s="172">
        <f t="shared" si="95"/>
        <v>0</v>
      </c>
      <c r="AF201" s="172">
        <f t="shared" si="96"/>
        <v>0</v>
      </c>
      <c r="AG201" s="172">
        <f t="shared" si="97"/>
        <v>0</v>
      </c>
      <c r="AH201" s="172">
        <f t="shared" si="98"/>
        <v>0</v>
      </c>
      <c r="AI201" s="172">
        <f t="shared" si="81"/>
        <v>0</v>
      </c>
      <c r="AJ201" s="172">
        <f t="shared" si="82"/>
        <v>0</v>
      </c>
      <c r="AK201" s="172">
        <f t="shared" si="83"/>
        <v>0</v>
      </c>
      <c r="AL201" s="173">
        <f t="shared" si="99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167"/>
      <c r="H202" s="168"/>
      <c r="I202" s="168"/>
      <c r="J202" s="168"/>
      <c r="K202" s="168"/>
      <c r="L202" s="168"/>
      <c r="M202" s="168"/>
      <c r="N202" s="168"/>
      <c r="O202" s="168"/>
      <c r="P202" s="168"/>
      <c r="Q202" s="168"/>
      <c r="R202" s="168"/>
      <c r="S202" s="169">
        <f t="shared" si="94"/>
        <v>0</v>
      </c>
      <c r="T202" s="170">
        <f>SUM($G202:H202)</f>
        <v>0</v>
      </c>
      <c r="U202" s="170">
        <f>SUM($G202:I202)</f>
        <v>0</v>
      </c>
      <c r="V202" s="170">
        <f>SUM($G202:J202)</f>
        <v>0</v>
      </c>
      <c r="W202" s="170">
        <f>SUM($G202:K202)</f>
        <v>0</v>
      </c>
      <c r="X202" s="170">
        <f>SUM($G202:L202)</f>
        <v>0</v>
      </c>
      <c r="Y202" s="170">
        <f>SUM($G202:M202)</f>
        <v>0</v>
      </c>
      <c r="Z202" s="170">
        <f>SUM($G202:N202)</f>
        <v>0</v>
      </c>
      <c r="AA202" s="170">
        <f>SUM($G202:O202)</f>
        <v>0</v>
      </c>
      <c r="AB202" s="170">
        <f>SUM($G202:P202)</f>
        <v>0</v>
      </c>
      <c r="AC202" s="170">
        <f>SUM($G202:Q202)</f>
        <v>0</v>
      </c>
      <c r="AD202" s="171">
        <f>SUM($G202:R202)</f>
        <v>0</v>
      </c>
      <c r="AE202" s="172">
        <f t="shared" si="95"/>
        <v>0</v>
      </c>
      <c r="AF202" s="172">
        <f t="shared" si="96"/>
        <v>0</v>
      </c>
      <c r="AG202" s="172">
        <f t="shared" si="97"/>
        <v>0</v>
      </c>
      <c r="AH202" s="172">
        <f t="shared" si="98"/>
        <v>0</v>
      </c>
      <c r="AI202" s="172">
        <f t="shared" si="81"/>
        <v>0</v>
      </c>
      <c r="AJ202" s="172">
        <f t="shared" si="82"/>
        <v>0</v>
      </c>
      <c r="AK202" s="172">
        <f t="shared" si="83"/>
        <v>0</v>
      </c>
      <c r="AL202" s="173">
        <f t="shared" si="99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167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9">
        <f t="shared" si="94"/>
        <v>0</v>
      </c>
      <c r="T203" s="170">
        <f>SUM($G203:H203)</f>
        <v>0</v>
      </c>
      <c r="U203" s="170">
        <f>SUM($G203:I203)</f>
        <v>0</v>
      </c>
      <c r="V203" s="170">
        <f>SUM($G203:J203)</f>
        <v>0</v>
      </c>
      <c r="W203" s="170">
        <f>SUM($G203:K203)</f>
        <v>0</v>
      </c>
      <c r="X203" s="170">
        <f>SUM($G203:L203)</f>
        <v>0</v>
      </c>
      <c r="Y203" s="170">
        <f>SUM($G203:M203)</f>
        <v>0</v>
      </c>
      <c r="Z203" s="170">
        <f>SUM($G203:N203)</f>
        <v>0</v>
      </c>
      <c r="AA203" s="170">
        <f>SUM($G203:O203)</f>
        <v>0</v>
      </c>
      <c r="AB203" s="170">
        <f>SUM($G203:P203)</f>
        <v>0</v>
      </c>
      <c r="AC203" s="170">
        <f>SUM($G203:Q203)</f>
        <v>0</v>
      </c>
      <c r="AD203" s="171">
        <f>SUM($G203:R203)</f>
        <v>0</v>
      </c>
      <c r="AE203" s="172">
        <f t="shared" si="95"/>
        <v>0</v>
      </c>
      <c r="AF203" s="172">
        <f t="shared" si="96"/>
        <v>0</v>
      </c>
      <c r="AG203" s="172">
        <f t="shared" si="97"/>
        <v>0</v>
      </c>
      <c r="AH203" s="172">
        <f t="shared" si="98"/>
        <v>0</v>
      </c>
      <c r="AI203" s="172">
        <f t="shared" si="81"/>
        <v>0</v>
      </c>
      <c r="AJ203" s="172">
        <f t="shared" si="82"/>
        <v>0</v>
      </c>
      <c r="AK203" s="172">
        <f t="shared" si="83"/>
        <v>0</v>
      </c>
      <c r="AL203" s="173">
        <f t="shared" si="99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167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9">
        <f t="shared" si="94"/>
        <v>0</v>
      </c>
      <c r="T204" s="170">
        <f>SUM($G204:H204)</f>
        <v>0</v>
      </c>
      <c r="U204" s="170">
        <f>SUM($G204:I204)</f>
        <v>0</v>
      </c>
      <c r="V204" s="170">
        <f>SUM($G204:J204)</f>
        <v>0</v>
      </c>
      <c r="W204" s="170">
        <f>SUM($G204:K204)</f>
        <v>0</v>
      </c>
      <c r="X204" s="170">
        <f>SUM($G204:L204)</f>
        <v>0</v>
      </c>
      <c r="Y204" s="170">
        <f>SUM($G204:M204)</f>
        <v>0</v>
      </c>
      <c r="Z204" s="170">
        <f>SUM($G204:N204)</f>
        <v>0</v>
      </c>
      <c r="AA204" s="170">
        <f>SUM($G204:O204)</f>
        <v>0</v>
      </c>
      <c r="AB204" s="170">
        <f>SUM($G204:P204)</f>
        <v>0</v>
      </c>
      <c r="AC204" s="170">
        <f>SUM($G204:Q204)</f>
        <v>0</v>
      </c>
      <c r="AD204" s="171">
        <f>SUM($G204:R204)</f>
        <v>0</v>
      </c>
      <c r="AE204" s="172">
        <f t="shared" si="95"/>
        <v>0</v>
      </c>
      <c r="AF204" s="172">
        <f t="shared" si="96"/>
        <v>0</v>
      </c>
      <c r="AG204" s="172">
        <f t="shared" si="97"/>
        <v>0</v>
      </c>
      <c r="AH204" s="172">
        <f t="shared" si="98"/>
        <v>0</v>
      </c>
      <c r="AI204" s="172">
        <f t="shared" si="81"/>
        <v>0</v>
      </c>
      <c r="AJ204" s="172">
        <f t="shared" si="82"/>
        <v>0</v>
      </c>
      <c r="AK204" s="172">
        <f t="shared" si="83"/>
        <v>0</v>
      </c>
      <c r="AL204" s="173">
        <f t="shared" si="99"/>
        <v>0</v>
      </c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167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9"/>
      <c r="T205" s="170"/>
      <c r="U205" s="170"/>
      <c r="V205" s="170"/>
      <c r="W205" s="170"/>
      <c r="X205" s="170"/>
      <c r="Y205" s="170"/>
      <c r="Z205" s="170"/>
      <c r="AA205" s="170"/>
      <c r="AB205" s="170"/>
      <c r="AC205" s="170"/>
      <c r="AD205" s="171"/>
      <c r="AE205" s="172"/>
      <c r="AF205" s="172"/>
      <c r="AG205" s="172"/>
      <c r="AH205" s="172"/>
      <c r="AI205" s="172"/>
      <c r="AJ205" s="172"/>
      <c r="AK205" s="172"/>
      <c r="AL205" s="173"/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167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9"/>
      <c r="T206" s="170"/>
      <c r="U206" s="170"/>
      <c r="V206" s="170"/>
      <c r="W206" s="170"/>
      <c r="X206" s="170"/>
      <c r="Y206" s="170"/>
      <c r="Z206" s="170"/>
      <c r="AA206" s="170"/>
      <c r="AB206" s="170"/>
      <c r="AC206" s="170"/>
      <c r="AD206" s="171"/>
      <c r="AE206" s="172"/>
      <c r="AF206" s="172"/>
      <c r="AG206" s="172"/>
      <c r="AH206" s="172"/>
      <c r="AI206" s="172"/>
      <c r="AJ206" s="172"/>
      <c r="AK206" s="172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167"/>
      <c r="H207" s="168"/>
      <c r="I207" s="168"/>
      <c r="J207" s="168"/>
      <c r="K207" s="168"/>
      <c r="L207" s="168"/>
      <c r="M207" s="168"/>
      <c r="N207" s="168"/>
      <c r="O207" s="168"/>
      <c r="P207" s="168"/>
      <c r="Q207" s="168"/>
      <c r="R207" s="168"/>
      <c r="S207" s="169"/>
      <c r="T207" s="170"/>
      <c r="U207" s="170"/>
      <c r="V207" s="170"/>
      <c r="W207" s="170"/>
      <c r="X207" s="170"/>
      <c r="Y207" s="170"/>
      <c r="Z207" s="170"/>
      <c r="AA207" s="170"/>
      <c r="AB207" s="170"/>
      <c r="AC207" s="170"/>
      <c r="AD207" s="171"/>
      <c r="AE207" s="172"/>
      <c r="AF207" s="172"/>
      <c r="AG207" s="172"/>
      <c r="AH207" s="172"/>
      <c r="AI207" s="172"/>
      <c r="AJ207" s="172"/>
      <c r="AK207" s="172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167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9"/>
      <c r="T208" s="170"/>
      <c r="U208" s="170"/>
      <c r="V208" s="170"/>
      <c r="W208" s="170"/>
      <c r="X208" s="170"/>
      <c r="Y208" s="170"/>
      <c r="Z208" s="170"/>
      <c r="AA208" s="170"/>
      <c r="AB208" s="170"/>
      <c r="AC208" s="170"/>
      <c r="AD208" s="171"/>
      <c r="AE208" s="172"/>
      <c r="AF208" s="172"/>
      <c r="AG208" s="172"/>
      <c r="AH208" s="172"/>
      <c r="AI208" s="172"/>
      <c r="AJ208" s="172"/>
      <c r="AK208" s="172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167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9"/>
      <c r="T209" s="170"/>
      <c r="U209" s="170"/>
      <c r="V209" s="170"/>
      <c r="W209" s="170"/>
      <c r="X209" s="170"/>
      <c r="Y209" s="170"/>
      <c r="Z209" s="170"/>
      <c r="AA209" s="170"/>
      <c r="AB209" s="170"/>
      <c r="AC209" s="170"/>
      <c r="AD209" s="171"/>
      <c r="AE209" s="172"/>
      <c r="AF209" s="172"/>
      <c r="AG209" s="172"/>
      <c r="AH209" s="172"/>
      <c r="AI209" s="172"/>
      <c r="AJ209" s="172"/>
      <c r="AK209" s="172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167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9"/>
      <c r="T210" s="170"/>
      <c r="U210" s="170"/>
      <c r="V210" s="170"/>
      <c r="W210" s="170"/>
      <c r="X210" s="170"/>
      <c r="Y210" s="170"/>
      <c r="Z210" s="170"/>
      <c r="AA210" s="170"/>
      <c r="AB210" s="170"/>
      <c r="AC210" s="170"/>
      <c r="AD210" s="171"/>
      <c r="AE210" s="172"/>
      <c r="AF210" s="172"/>
      <c r="AG210" s="172"/>
      <c r="AH210" s="172"/>
      <c r="AI210" s="172"/>
      <c r="AJ210" s="172"/>
      <c r="AK210" s="172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167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9"/>
      <c r="T211" s="170"/>
      <c r="U211" s="170"/>
      <c r="V211" s="170"/>
      <c r="W211" s="170"/>
      <c r="X211" s="170"/>
      <c r="Y211" s="170"/>
      <c r="Z211" s="170"/>
      <c r="AA211" s="170"/>
      <c r="AB211" s="170"/>
      <c r="AC211" s="170"/>
      <c r="AD211" s="171"/>
      <c r="AE211" s="172"/>
      <c r="AF211" s="172"/>
      <c r="AG211" s="172"/>
      <c r="AH211" s="172"/>
      <c r="AI211" s="172"/>
      <c r="AJ211" s="172"/>
      <c r="AK211" s="172"/>
      <c r="AL211" s="173"/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167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9">
        <f t="shared" si="94"/>
        <v>0</v>
      </c>
      <c r="T212" s="170">
        <f>SUM($G212:H212)</f>
        <v>0</v>
      </c>
      <c r="U212" s="170">
        <f>SUM($G212:I212)</f>
        <v>0</v>
      </c>
      <c r="V212" s="170">
        <f>SUM($G212:J212)</f>
        <v>0</v>
      </c>
      <c r="W212" s="170">
        <f>SUM($G212:K212)</f>
        <v>0</v>
      </c>
      <c r="X212" s="170">
        <f>SUM($G212:L212)</f>
        <v>0</v>
      </c>
      <c r="Y212" s="170">
        <f>SUM($G212:M212)</f>
        <v>0</v>
      </c>
      <c r="Z212" s="170">
        <f>SUM($G212:N212)</f>
        <v>0</v>
      </c>
      <c r="AA212" s="170">
        <f>SUM($G212:O212)</f>
        <v>0</v>
      </c>
      <c r="AB212" s="170">
        <f>SUM($G212:P212)</f>
        <v>0</v>
      </c>
      <c r="AC212" s="170">
        <f>SUM($G212:Q212)</f>
        <v>0</v>
      </c>
      <c r="AD212" s="171">
        <f>SUM($G212:R212)</f>
        <v>0</v>
      </c>
      <c r="AE212" s="172">
        <f t="shared" si="95"/>
        <v>0</v>
      </c>
      <c r="AF212" s="172">
        <f t="shared" si="96"/>
        <v>0</v>
      </c>
      <c r="AG212" s="172">
        <f t="shared" si="97"/>
        <v>0</v>
      </c>
      <c r="AH212" s="172">
        <f t="shared" si="98"/>
        <v>0</v>
      </c>
      <c r="AI212" s="172">
        <f t="shared" si="81"/>
        <v>0</v>
      </c>
      <c r="AJ212" s="172">
        <f t="shared" si="82"/>
        <v>0</v>
      </c>
      <c r="AK212" s="172">
        <f t="shared" si="83"/>
        <v>0</v>
      </c>
      <c r="AL212" s="173">
        <f t="shared" si="99"/>
        <v>0</v>
      </c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167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9">
        <f t="shared" si="94"/>
        <v>0</v>
      </c>
      <c r="T213" s="170">
        <f>SUM($G213:H213)</f>
        <v>0</v>
      </c>
      <c r="U213" s="170">
        <f>SUM($G213:I213)</f>
        <v>0</v>
      </c>
      <c r="V213" s="170">
        <f>SUM($G213:J213)</f>
        <v>0</v>
      </c>
      <c r="W213" s="170">
        <f>SUM($G213:K213)</f>
        <v>0</v>
      </c>
      <c r="X213" s="170">
        <f>SUM($G213:L213)</f>
        <v>0</v>
      </c>
      <c r="Y213" s="170">
        <f>SUM($G213:M213)</f>
        <v>0</v>
      </c>
      <c r="Z213" s="170">
        <f>SUM($G213:N213)</f>
        <v>0</v>
      </c>
      <c r="AA213" s="170">
        <f>SUM($G213:O213)</f>
        <v>0</v>
      </c>
      <c r="AB213" s="170">
        <f>SUM($G213:P213)</f>
        <v>0</v>
      </c>
      <c r="AC213" s="170">
        <f>SUM($G213:Q213)</f>
        <v>0</v>
      </c>
      <c r="AD213" s="171">
        <f>SUM($G213:R213)</f>
        <v>0</v>
      </c>
      <c r="AE213" s="172">
        <f t="shared" si="95"/>
        <v>0</v>
      </c>
      <c r="AF213" s="172">
        <f t="shared" si="96"/>
        <v>0</v>
      </c>
      <c r="AG213" s="172">
        <f t="shared" si="97"/>
        <v>0</v>
      </c>
      <c r="AH213" s="172">
        <f t="shared" si="98"/>
        <v>0</v>
      </c>
      <c r="AI213" s="172">
        <f t="shared" si="81"/>
        <v>0</v>
      </c>
      <c r="AJ213" s="172">
        <f t="shared" si="82"/>
        <v>0</v>
      </c>
      <c r="AK213" s="172">
        <f t="shared" si="83"/>
        <v>0</v>
      </c>
      <c r="AL213" s="173">
        <f t="shared" si="99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167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9">
        <f t="shared" si="94"/>
        <v>0</v>
      </c>
      <c r="T214" s="170">
        <f>SUM($G214:H214)</f>
        <v>0</v>
      </c>
      <c r="U214" s="170">
        <f>SUM($G214:I214)</f>
        <v>0</v>
      </c>
      <c r="V214" s="170">
        <f>SUM($G214:J214)</f>
        <v>0</v>
      </c>
      <c r="W214" s="170">
        <f>SUM($G214:K214)</f>
        <v>0</v>
      </c>
      <c r="X214" s="170">
        <f>SUM($G214:L214)</f>
        <v>0</v>
      </c>
      <c r="Y214" s="170">
        <f>SUM($G214:M214)</f>
        <v>0</v>
      </c>
      <c r="Z214" s="170">
        <f>SUM($G214:N214)</f>
        <v>0</v>
      </c>
      <c r="AA214" s="170">
        <f>SUM($G214:O214)</f>
        <v>0</v>
      </c>
      <c r="AB214" s="170">
        <f>SUM($G214:P214)</f>
        <v>0</v>
      </c>
      <c r="AC214" s="170">
        <f>SUM($G214:Q214)</f>
        <v>0</v>
      </c>
      <c r="AD214" s="171">
        <f>SUM($G214:R214)</f>
        <v>0</v>
      </c>
      <c r="AE214" s="172">
        <f t="shared" si="95"/>
        <v>0</v>
      </c>
      <c r="AF214" s="172">
        <f t="shared" si="96"/>
        <v>0</v>
      </c>
      <c r="AG214" s="172">
        <f t="shared" si="97"/>
        <v>0</v>
      </c>
      <c r="AH214" s="172">
        <f t="shared" si="98"/>
        <v>0</v>
      </c>
      <c r="AI214" s="172">
        <f t="shared" si="81"/>
        <v>0</v>
      </c>
      <c r="AJ214" s="172">
        <f t="shared" si="82"/>
        <v>0</v>
      </c>
      <c r="AK214" s="172">
        <f t="shared" si="83"/>
        <v>0</v>
      </c>
      <c r="AL214" s="173">
        <f t="shared" si="99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167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9">
        <f t="shared" si="94"/>
        <v>0</v>
      </c>
      <c r="T215" s="170">
        <f>SUM($G215:H215)</f>
        <v>0</v>
      </c>
      <c r="U215" s="170">
        <f>SUM($G215:I215)</f>
        <v>0</v>
      </c>
      <c r="V215" s="170">
        <f>SUM($G215:J215)</f>
        <v>0</v>
      </c>
      <c r="W215" s="170">
        <f>SUM($G215:K215)</f>
        <v>0</v>
      </c>
      <c r="X215" s="170">
        <f>SUM($G215:L215)</f>
        <v>0</v>
      </c>
      <c r="Y215" s="170">
        <f>SUM($G215:M215)</f>
        <v>0</v>
      </c>
      <c r="Z215" s="170">
        <f>SUM($G215:N215)</f>
        <v>0</v>
      </c>
      <c r="AA215" s="170">
        <f>SUM($G215:O215)</f>
        <v>0</v>
      </c>
      <c r="AB215" s="170">
        <f>SUM($G215:P215)</f>
        <v>0</v>
      </c>
      <c r="AC215" s="170">
        <f>SUM($G215:Q215)</f>
        <v>0</v>
      </c>
      <c r="AD215" s="171">
        <f>SUM($G215:R215)</f>
        <v>0</v>
      </c>
      <c r="AE215" s="172">
        <f t="shared" si="95"/>
        <v>0</v>
      </c>
      <c r="AF215" s="172">
        <f t="shared" si="96"/>
        <v>0</v>
      </c>
      <c r="AG215" s="172">
        <f t="shared" si="97"/>
        <v>0</v>
      </c>
      <c r="AH215" s="172">
        <f t="shared" si="98"/>
        <v>0</v>
      </c>
      <c r="AI215" s="172">
        <f t="shared" si="81"/>
        <v>0</v>
      </c>
      <c r="AJ215" s="172">
        <f t="shared" si="82"/>
        <v>0</v>
      </c>
      <c r="AK215" s="172">
        <f t="shared" si="83"/>
        <v>0</v>
      </c>
      <c r="AL215" s="173">
        <f t="shared" si="99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167">
        <f>G35-SUM(G137:G215)</f>
        <v>1.8189894035458565E-12</v>
      </c>
      <c r="H216" s="168">
        <f t="shared" ref="H216:R216" si="100">H35-SUM(H137:H215)</f>
        <v>-1.0231815394945443E-12</v>
      </c>
      <c r="I216" s="168">
        <f t="shared" si="100"/>
        <v>-2.7550999999984924</v>
      </c>
      <c r="J216" s="168">
        <f t="shared" si="100"/>
        <v>19.625169999999514</v>
      </c>
      <c r="K216" s="168">
        <f t="shared" si="100"/>
        <v>-39.805370000003677</v>
      </c>
      <c r="L216" s="168">
        <f t="shared" si="100"/>
        <v>-3.3470600000000559</v>
      </c>
      <c r="M216" s="168">
        <f t="shared" si="100"/>
        <v>37.382180000005064</v>
      </c>
      <c r="N216" s="168">
        <f t="shared" si="100"/>
        <v>14.017689999999675</v>
      </c>
      <c r="O216" s="168">
        <f t="shared" si="100"/>
        <v>0</v>
      </c>
      <c r="P216" s="168">
        <f t="shared" si="100"/>
        <v>0</v>
      </c>
      <c r="Q216" s="168">
        <f t="shared" si="100"/>
        <v>2.3354499999995824</v>
      </c>
      <c r="R216" s="168">
        <f t="shared" si="100"/>
        <v>46.286129999999957</v>
      </c>
      <c r="S216" s="169">
        <f t="shared" si="94"/>
        <v>1.8189894035458565E-12</v>
      </c>
      <c r="T216" s="170">
        <f>SUM($G216:H216)</f>
        <v>7.9580786405131221E-13</v>
      </c>
      <c r="U216" s="170">
        <f>SUM($G216:I216)</f>
        <v>-2.7550999999976966</v>
      </c>
      <c r="V216" s="170">
        <f>SUM($G216:J216)</f>
        <v>16.870070000001817</v>
      </c>
      <c r="W216" s="170">
        <f>SUM($G216:K216)</f>
        <v>-22.93530000000186</v>
      </c>
      <c r="X216" s="170">
        <f>SUM($G216:L216)</f>
        <v>-26.282360000001916</v>
      </c>
      <c r="Y216" s="170">
        <f>SUM($G216:M216)</f>
        <v>11.099820000003149</v>
      </c>
      <c r="Z216" s="170">
        <f>SUM($G216:N216)</f>
        <v>25.117510000002824</v>
      </c>
      <c r="AA216" s="170">
        <f>SUM($G216:O216)</f>
        <v>25.117510000002824</v>
      </c>
      <c r="AB216" s="170">
        <f>SUM($G216:P216)</f>
        <v>25.117510000002824</v>
      </c>
      <c r="AC216" s="170">
        <f>SUM($G216:Q216)</f>
        <v>27.452960000002406</v>
      </c>
      <c r="AD216" s="171">
        <f>SUM($G216:R216)</f>
        <v>73.739090000002363</v>
      </c>
      <c r="AE216" s="172">
        <f t="shared" si="95"/>
        <v>-2.7550999999976966</v>
      </c>
      <c r="AF216" s="172">
        <f t="shared" si="96"/>
        <v>-23.527260000004219</v>
      </c>
      <c r="AG216" s="172">
        <f t="shared" si="97"/>
        <v>51.399870000004739</v>
      </c>
      <c r="AH216" s="172">
        <f t="shared" si="98"/>
        <v>48.62157999999954</v>
      </c>
      <c r="AI216" s="172">
        <f t="shared" si="81"/>
        <v>-26.282360000001916</v>
      </c>
      <c r="AJ216" s="172">
        <f t="shared" si="82"/>
        <v>100.02145000000428</v>
      </c>
      <c r="AK216" s="172">
        <f t="shared" si="83"/>
        <v>73.739090000002363</v>
      </c>
      <c r="AL216" s="173">
        <f t="shared" si="99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229">
        <f>SUM(G137:G216)</f>
        <v>1830.4233900000015</v>
      </c>
      <c r="H217" s="229">
        <f t="shared" ref="H217:R217" si="101">SUM(H137:H216)</f>
        <v>391.91902000000886</v>
      </c>
      <c r="I217" s="229">
        <f t="shared" si="101"/>
        <v>3714.8675299999904</v>
      </c>
      <c r="J217" s="229">
        <f t="shared" si="101"/>
        <v>191.94487999999393</v>
      </c>
      <c r="K217" s="229">
        <f>SUM(K137:K216)</f>
        <v>4295.5262199999979</v>
      </c>
      <c r="L217" s="229">
        <f t="shared" si="101"/>
        <v>5929.045299999987</v>
      </c>
      <c r="M217" s="229">
        <f t="shared" si="101"/>
        <v>5599.760209999994</v>
      </c>
      <c r="N217" s="229">
        <f t="shared" si="101"/>
        <v>6375.7245900000162</v>
      </c>
      <c r="O217" s="229">
        <f t="shared" si="101"/>
        <v>6246.4088899999961</v>
      </c>
      <c r="P217" s="229">
        <f t="shared" si="101"/>
        <v>3569.8224200000213</v>
      </c>
      <c r="Q217" s="229">
        <f t="shared" si="101"/>
        <v>1784.3736300000235</v>
      </c>
      <c r="R217" s="229">
        <f t="shared" si="101"/>
        <v>-3202.7307599999954</v>
      </c>
      <c r="S217" s="200">
        <f t="shared" si="94"/>
        <v>1830.4233900000015</v>
      </c>
      <c r="T217" s="201">
        <f>SUM($G217:H217)</f>
        <v>2222.3424100000102</v>
      </c>
      <c r="U217" s="201">
        <f>SUM($G217:I217)</f>
        <v>5937.2099400000006</v>
      </c>
      <c r="V217" s="201">
        <f>SUM($G217:J217)</f>
        <v>6129.1548199999943</v>
      </c>
      <c r="W217" s="201">
        <f>SUM($G217:K217)</f>
        <v>10424.681039999992</v>
      </c>
      <c r="X217" s="201">
        <f>SUM($G217:L217)</f>
        <v>16353.726339999979</v>
      </c>
      <c r="Y217" s="201">
        <f>SUM($G217:M217)</f>
        <v>21953.486549999972</v>
      </c>
      <c r="Z217" s="201">
        <f>SUM($G217:N217)</f>
        <v>28329.211139999989</v>
      </c>
      <c r="AA217" s="201">
        <f>SUM($G217:O217)</f>
        <v>34575.620029999984</v>
      </c>
      <c r="AB217" s="201">
        <f>SUM($G217:P217)</f>
        <v>38145.442450000002</v>
      </c>
      <c r="AC217" s="201">
        <f>SUM($G217:Q217)</f>
        <v>39929.816080000026</v>
      </c>
      <c r="AD217" s="202">
        <f>SUM($G217:R217)</f>
        <v>36727.085320000027</v>
      </c>
      <c r="AE217" s="203">
        <f t="shared" si="95"/>
        <v>5937.2099400000006</v>
      </c>
      <c r="AF217" s="203">
        <f t="shared" si="96"/>
        <v>10416.516399999979</v>
      </c>
      <c r="AG217" s="203">
        <f t="shared" si="97"/>
        <v>18221.893690000004</v>
      </c>
      <c r="AH217" s="203">
        <f t="shared" si="98"/>
        <v>2151.4652900000438</v>
      </c>
      <c r="AI217" s="203">
        <f t="shared" si="81"/>
        <v>16353.726339999979</v>
      </c>
      <c r="AJ217" s="203">
        <f t="shared" si="82"/>
        <v>20373.358980000048</v>
      </c>
      <c r="AK217" s="203">
        <f t="shared" si="83"/>
        <v>36727.085320000027</v>
      </c>
      <c r="AL217" s="173">
        <f t="shared" si="99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167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9">
        <f t="shared" si="94"/>
        <v>0</v>
      </c>
      <c r="T218" s="170">
        <f>SUM($G218:H218)</f>
        <v>0</v>
      </c>
      <c r="U218" s="170">
        <f>SUM($G218:I218)</f>
        <v>0</v>
      </c>
      <c r="V218" s="170">
        <f>SUM($G218:J218)</f>
        <v>0</v>
      </c>
      <c r="W218" s="170">
        <f>SUM($G218:K218)</f>
        <v>0</v>
      </c>
      <c r="X218" s="170">
        <f>SUM($G218:L218)</f>
        <v>0</v>
      </c>
      <c r="Y218" s="170">
        <f>SUM($G218:M218)</f>
        <v>0</v>
      </c>
      <c r="Z218" s="170">
        <f>SUM($G218:N218)</f>
        <v>0</v>
      </c>
      <c r="AA218" s="170">
        <f>SUM($G218:O218)</f>
        <v>0</v>
      </c>
      <c r="AB218" s="170">
        <f>SUM($G218:P218)</f>
        <v>0</v>
      </c>
      <c r="AC218" s="170">
        <f>SUM($G218:Q218)</f>
        <v>0</v>
      </c>
      <c r="AD218" s="171">
        <f>SUM($G218:R218)</f>
        <v>0</v>
      </c>
      <c r="AE218" s="172">
        <f t="shared" si="95"/>
        <v>0</v>
      </c>
      <c r="AF218" s="172">
        <f t="shared" si="96"/>
        <v>0</v>
      </c>
      <c r="AG218" s="172">
        <f t="shared" si="97"/>
        <v>0</v>
      </c>
      <c r="AH218" s="172">
        <f t="shared" si="98"/>
        <v>0</v>
      </c>
      <c r="AI218" s="172">
        <f t="shared" si="81"/>
        <v>0</v>
      </c>
      <c r="AJ218" s="172">
        <f t="shared" si="82"/>
        <v>0</v>
      </c>
      <c r="AK218" s="172">
        <f t="shared" si="83"/>
        <v>0</v>
      </c>
      <c r="AL218" s="173">
        <f t="shared" si="99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167">
        <f>G150</f>
        <v>0</v>
      </c>
      <c r="H219" s="168">
        <f t="shared" ref="H219:R219" si="102">H150</f>
        <v>0</v>
      </c>
      <c r="I219" s="168">
        <f t="shared" si="102"/>
        <v>0</v>
      </c>
      <c r="J219" s="168">
        <f t="shared" si="102"/>
        <v>0</v>
      </c>
      <c r="K219" s="168">
        <f t="shared" si="102"/>
        <v>0</v>
      </c>
      <c r="L219" s="168">
        <f t="shared" si="102"/>
        <v>0</v>
      </c>
      <c r="M219" s="168">
        <f t="shared" si="102"/>
        <v>0</v>
      </c>
      <c r="N219" s="168">
        <f t="shared" si="102"/>
        <v>0</v>
      </c>
      <c r="O219" s="168">
        <f t="shared" si="102"/>
        <v>0</v>
      </c>
      <c r="P219" s="168">
        <f t="shared" si="102"/>
        <v>0</v>
      </c>
      <c r="Q219" s="168">
        <f t="shared" si="102"/>
        <v>0</v>
      </c>
      <c r="R219" s="168">
        <f t="shared" si="102"/>
        <v>0</v>
      </c>
      <c r="S219" s="169">
        <f>G219</f>
        <v>0</v>
      </c>
      <c r="T219" s="170">
        <f>SUM($G219:H219)</f>
        <v>0</v>
      </c>
      <c r="U219" s="170">
        <f>SUM($G219:I219)</f>
        <v>0</v>
      </c>
      <c r="V219" s="170">
        <f>SUM($G219:J219)</f>
        <v>0</v>
      </c>
      <c r="W219" s="170">
        <f>SUM($G219:K219)</f>
        <v>0</v>
      </c>
      <c r="X219" s="170">
        <f>SUM($G219:L219)</f>
        <v>0</v>
      </c>
      <c r="Y219" s="170">
        <f>SUM($G219:M219)</f>
        <v>0</v>
      </c>
      <c r="Z219" s="170">
        <f>SUM($G219:N219)</f>
        <v>0</v>
      </c>
      <c r="AA219" s="170">
        <f>SUM($G219:O219)</f>
        <v>0</v>
      </c>
      <c r="AB219" s="170">
        <f>SUM($G219:P219)</f>
        <v>0</v>
      </c>
      <c r="AC219" s="170">
        <f>SUM($G219:Q219)</f>
        <v>0</v>
      </c>
      <c r="AD219" s="171">
        <f>SUM($G219:R219)</f>
        <v>0</v>
      </c>
      <c r="AE219" s="172">
        <f>U219</f>
        <v>0</v>
      </c>
      <c r="AF219" s="172">
        <f>X219-AE219</f>
        <v>0</v>
      </c>
      <c r="AG219" s="172">
        <f>AA219-AF219-AE219</f>
        <v>0</v>
      </c>
      <c r="AH219" s="172">
        <f>AD219-AG219-AF219-AE219</f>
        <v>0</v>
      </c>
      <c r="AI219" s="172">
        <f>$AE219+$AF219</f>
        <v>0</v>
      </c>
      <c r="AJ219" s="172">
        <f>$AG219+$AH219</f>
        <v>0</v>
      </c>
      <c r="AK219" s="172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167">
        <f>G151*(1-$R$1)</f>
        <v>0</v>
      </c>
      <c r="H220" s="168">
        <f t="shared" ref="H220:R220" si="103">H151*(1-$R$1)</f>
        <v>0</v>
      </c>
      <c r="I220" s="168">
        <f t="shared" si="103"/>
        <v>0</v>
      </c>
      <c r="J220" s="168">
        <f t="shared" si="103"/>
        <v>0</v>
      </c>
      <c r="K220" s="168">
        <f t="shared" si="103"/>
        <v>0</v>
      </c>
      <c r="L220" s="168">
        <f t="shared" si="103"/>
        <v>0</v>
      </c>
      <c r="M220" s="168">
        <f t="shared" si="103"/>
        <v>0</v>
      </c>
      <c r="N220" s="168">
        <f t="shared" si="103"/>
        <v>0</v>
      </c>
      <c r="O220" s="168">
        <f t="shared" si="103"/>
        <v>0</v>
      </c>
      <c r="P220" s="168">
        <f t="shared" si="103"/>
        <v>0</v>
      </c>
      <c r="Q220" s="168">
        <f t="shared" si="103"/>
        <v>0</v>
      </c>
      <c r="R220" s="168">
        <f t="shared" si="103"/>
        <v>0</v>
      </c>
      <c r="S220" s="169">
        <f>G220</f>
        <v>0</v>
      </c>
      <c r="T220" s="170">
        <f>SUM($G220:H220)</f>
        <v>0</v>
      </c>
      <c r="U220" s="170">
        <f>SUM($G220:I220)</f>
        <v>0</v>
      </c>
      <c r="V220" s="170">
        <f>SUM($G220:J220)</f>
        <v>0</v>
      </c>
      <c r="W220" s="170">
        <f>SUM($G220:K220)</f>
        <v>0</v>
      </c>
      <c r="X220" s="170">
        <f>SUM($G220:L220)</f>
        <v>0</v>
      </c>
      <c r="Y220" s="170">
        <f>SUM($G220:M220)</f>
        <v>0</v>
      </c>
      <c r="Z220" s="170">
        <f>SUM($G220:N220)</f>
        <v>0</v>
      </c>
      <c r="AA220" s="170">
        <f>SUM($G220:O220)</f>
        <v>0</v>
      </c>
      <c r="AB220" s="170">
        <f>SUM($G220:P220)</f>
        <v>0</v>
      </c>
      <c r="AC220" s="170">
        <f>SUM($G220:Q220)</f>
        <v>0</v>
      </c>
      <c r="AD220" s="171">
        <f>SUM($G220:R220)</f>
        <v>0</v>
      </c>
      <c r="AE220" s="172">
        <f>U220</f>
        <v>0</v>
      </c>
      <c r="AF220" s="172">
        <f>X220-AE220</f>
        <v>0</v>
      </c>
      <c r="AG220" s="172">
        <f>AA220-AF220-AE220</f>
        <v>0</v>
      </c>
      <c r="AH220" s="172">
        <f>AD220-AG220-AF220-AE220</f>
        <v>0</v>
      </c>
      <c r="AI220" s="172">
        <f>$AE220+$AF220</f>
        <v>0</v>
      </c>
      <c r="AJ220" s="172">
        <f>$AG220+$AH220</f>
        <v>0</v>
      </c>
      <c r="AK220" s="172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167">
        <f>G153*(1-$R$1)</f>
        <v>0</v>
      </c>
      <c r="H221" s="168">
        <f t="shared" ref="H221:R222" si="104">H153*(1-$R$1)</f>
        <v>0</v>
      </c>
      <c r="I221" s="168">
        <f t="shared" si="104"/>
        <v>0</v>
      </c>
      <c r="J221" s="168">
        <f t="shared" si="104"/>
        <v>0</v>
      </c>
      <c r="K221" s="168">
        <f t="shared" si="104"/>
        <v>0</v>
      </c>
      <c r="L221" s="168">
        <f t="shared" si="104"/>
        <v>0</v>
      </c>
      <c r="M221" s="168">
        <f t="shared" si="104"/>
        <v>0</v>
      </c>
      <c r="N221" s="168">
        <f t="shared" si="104"/>
        <v>0</v>
      </c>
      <c r="O221" s="168">
        <f t="shared" si="104"/>
        <v>0</v>
      </c>
      <c r="P221" s="168">
        <f t="shared" si="104"/>
        <v>0</v>
      </c>
      <c r="Q221" s="168">
        <f t="shared" si="104"/>
        <v>0</v>
      </c>
      <c r="R221" s="168">
        <f t="shared" si="104"/>
        <v>0</v>
      </c>
      <c r="S221" s="169">
        <f>G221</f>
        <v>0</v>
      </c>
      <c r="T221" s="170">
        <f>SUM($G221:H221)</f>
        <v>0</v>
      </c>
      <c r="U221" s="170">
        <f>SUM($G221:I221)</f>
        <v>0</v>
      </c>
      <c r="V221" s="170">
        <f>SUM($G221:J221)</f>
        <v>0</v>
      </c>
      <c r="W221" s="170">
        <f>SUM($G221:K221)</f>
        <v>0</v>
      </c>
      <c r="X221" s="170">
        <f>SUM($G221:L221)</f>
        <v>0</v>
      </c>
      <c r="Y221" s="170">
        <f>SUM($G221:M221)</f>
        <v>0</v>
      </c>
      <c r="Z221" s="170">
        <f>SUM($G221:N221)</f>
        <v>0</v>
      </c>
      <c r="AA221" s="170">
        <f>SUM($G221:O221)</f>
        <v>0</v>
      </c>
      <c r="AB221" s="170">
        <f>SUM($G221:P221)</f>
        <v>0</v>
      </c>
      <c r="AC221" s="170">
        <f>SUM($G221:Q221)</f>
        <v>0</v>
      </c>
      <c r="AD221" s="171">
        <f>SUM($G221:R221)</f>
        <v>0</v>
      </c>
      <c r="AE221" s="172">
        <f>U221</f>
        <v>0</v>
      </c>
      <c r="AF221" s="172">
        <f>X221-AE221</f>
        <v>0</v>
      </c>
      <c r="AG221" s="172">
        <f>AA221-AF221-AE221</f>
        <v>0</v>
      </c>
      <c r="AH221" s="172">
        <f>AD221-AG221-AF221-AE221</f>
        <v>0</v>
      </c>
      <c r="AI221" s="172">
        <f>$AE221+$AF221</f>
        <v>0</v>
      </c>
      <c r="AJ221" s="172">
        <f>$AG221+$AH221</f>
        <v>0</v>
      </c>
      <c r="AK221" s="172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167">
        <f>G154*(1-$R$1)</f>
        <v>0</v>
      </c>
      <c r="H222" s="168">
        <f t="shared" si="104"/>
        <v>0</v>
      </c>
      <c r="I222" s="168">
        <f t="shared" si="104"/>
        <v>0</v>
      </c>
      <c r="J222" s="168">
        <f t="shared" si="104"/>
        <v>0</v>
      </c>
      <c r="K222" s="168">
        <f t="shared" si="104"/>
        <v>0</v>
      </c>
      <c r="L222" s="168">
        <f t="shared" si="104"/>
        <v>0</v>
      </c>
      <c r="M222" s="168">
        <f t="shared" si="104"/>
        <v>0</v>
      </c>
      <c r="N222" s="168">
        <f t="shared" si="104"/>
        <v>0</v>
      </c>
      <c r="O222" s="168">
        <f t="shared" si="104"/>
        <v>0</v>
      </c>
      <c r="P222" s="168">
        <f t="shared" si="104"/>
        <v>0</v>
      </c>
      <c r="Q222" s="168">
        <f t="shared" si="104"/>
        <v>0</v>
      </c>
      <c r="R222" s="168">
        <f t="shared" si="104"/>
        <v>0</v>
      </c>
      <c r="S222" s="169">
        <f t="shared" si="94"/>
        <v>0</v>
      </c>
      <c r="T222" s="170">
        <f>SUM($G222:H222)</f>
        <v>0</v>
      </c>
      <c r="U222" s="170">
        <f>SUM($G222:I222)</f>
        <v>0</v>
      </c>
      <c r="V222" s="170">
        <f>SUM($G222:J222)</f>
        <v>0</v>
      </c>
      <c r="W222" s="170">
        <f>SUM($G222:K222)</f>
        <v>0</v>
      </c>
      <c r="X222" s="170">
        <f>SUM($G222:L222)</f>
        <v>0</v>
      </c>
      <c r="Y222" s="170">
        <f>SUM($G222:M222)</f>
        <v>0</v>
      </c>
      <c r="Z222" s="170">
        <f>SUM($G222:N222)</f>
        <v>0</v>
      </c>
      <c r="AA222" s="170">
        <f>SUM($G222:O222)</f>
        <v>0</v>
      </c>
      <c r="AB222" s="170">
        <f>SUM($G222:P222)</f>
        <v>0</v>
      </c>
      <c r="AC222" s="170">
        <f>SUM($G222:Q222)</f>
        <v>0</v>
      </c>
      <c r="AD222" s="171">
        <f>SUM($G222:R222)</f>
        <v>0</v>
      </c>
      <c r="AE222" s="172">
        <f t="shared" si="95"/>
        <v>0</v>
      </c>
      <c r="AF222" s="172">
        <f t="shared" si="96"/>
        <v>0</v>
      </c>
      <c r="AG222" s="172">
        <f t="shared" si="97"/>
        <v>0</v>
      </c>
      <c r="AH222" s="172">
        <f t="shared" si="98"/>
        <v>0</v>
      </c>
      <c r="AI222" s="172">
        <f t="shared" si="81"/>
        <v>0</v>
      </c>
      <c r="AJ222" s="172">
        <f t="shared" si="82"/>
        <v>0</v>
      </c>
      <c r="AK222" s="172">
        <f t="shared" si="83"/>
        <v>0</v>
      </c>
      <c r="AL222" s="173">
        <f t="shared" si="99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167">
        <f t="shared" ref="G223:R224" si="105">G164*(1-$R$1)</f>
        <v>0</v>
      </c>
      <c r="H223" s="168">
        <f t="shared" si="105"/>
        <v>0</v>
      </c>
      <c r="I223" s="168">
        <f t="shared" si="105"/>
        <v>0</v>
      </c>
      <c r="J223" s="168">
        <f t="shared" si="105"/>
        <v>0</v>
      </c>
      <c r="K223" s="168">
        <f t="shared" si="105"/>
        <v>0</v>
      </c>
      <c r="L223" s="168">
        <f t="shared" si="105"/>
        <v>0</v>
      </c>
      <c r="M223" s="168">
        <f t="shared" si="105"/>
        <v>0</v>
      </c>
      <c r="N223" s="168">
        <f t="shared" si="105"/>
        <v>0</v>
      </c>
      <c r="O223" s="168">
        <f t="shared" si="105"/>
        <v>0</v>
      </c>
      <c r="P223" s="168">
        <f t="shared" si="105"/>
        <v>0</v>
      </c>
      <c r="Q223" s="168">
        <f t="shared" si="105"/>
        <v>0</v>
      </c>
      <c r="R223" s="168">
        <f t="shared" si="105"/>
        <v>0</v>
      </c>
      <c r="S223" s="169">
        <f>G223</f>
        <v>0</v>
      </c>
      <c r="T223" s="170">
        <f>SUM($G223:H223)</f>
        <v>0</v>
      </c>
      <c r="U223" s="170">
        <f>SUM($G223:I223)</f>
        <v>0</v>
      </c>
      <c r="V223" s="170">
        <f>SUM($G223:J223)</f>
        <v>0</v>
      </c>
      <c r="W223" s="170">
        <f>SUM($G223:K223)</f>
        <v>0</v>
      </c>
      <c r="X223" s="170">
        <f>SUM($G223:L223)</f>
        <v>0</v>
      </c>
      <c r="Y223" s="170">
        <f>SUM($G223:M223)</f>
        <v>0</v>
      </c>
      <c r="Z223" s="170">
        <f>SUM($G223:N223)</f>
        <v>0</v>
      </c>
      <c r="AA223" s="170">
        <f>SUM($G223:O223)</f>
        <v>0</v>
      </c>
      <c r="AB223" s="170">
        <f>SUM($G223:P223)</f>
        <v>0</v>
      </c>
      <c r="AC223" s="170">
        <f>SUM($G223:Q223)</f>
        <v>0</v>
      </c>
      <c r="AD223" s="171">
        <f>SUM($G223:R223)</f>
        <v>0</v>
      </c>
      <c r="AE223" s="172">
        <f>U223</f>
        <v>0</v>
      </c>
      <c r="AF223" s="172">
        <f>X223-AE223</f>
        <v>0</v>
      </c>
      <c r="AG223" s="172">
        <f>AA223-AF223-AE223</f>
        <v>0</v>
      </c>
      <c r="AH223" s="172">
        <f>AD223-AG223-AF223-AE223</f>
        <v>0</v>
      </c>
      <c r="AI223" s="172">
        <f>$AE223+$AF223</f>
        <v>0</v>
      </c>
      <c r="AJ223" s="172">
        <f>$AG223+$AH223</f>
        <v>0</v>
      </c>
      <c r="AK223" s="172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167">
        <f t="shared" si="105"/>
        <v>0</v>
      </c>
      <c r="H224" s="168">
        <f t="shared" si="105"/>
        <v>0</v>
      </c>
      <c r="I224" s="168">
        <f t="shared" si="105"/>
        <v>0</v>
      </c>
      <c r="J224" s="168">
        <f t="shared" si="105"/>
        <v>0</v>
      </c>
      <c r="K224" s="168">
        <f t="shared" si="105"/>
        <v>0</v>
      </c>
      <c r="L224" s="168">
        <f t="shared" si="105"/>
        <v>0</v>
      </c>
      <c r="M224" s="168">
        <f t="shared" si="105"/>
        <v>0</v>
      </c>
      <c r="N224" s="168">
        <f t="shared" si="105"/>
        <v>0</v>
      </c>
      <c r="O224" s="168">
        <f t="shared" si="105"/>
        <v>0</v>
      </c>
      <c r="P224" s="168">
        <f t="shared" si="105"/>
        <v>0</v>
      </c>
      <c r="Q224" s="168">
        <f t="shared" si="105"/>
        <v>0</v>
      </c>
      <c r="R224" s="168">
        <f t="shared" si="105"/>
        <v>0</v>
      </c>
      <c r="S224" s="169">
        <f>G224</f>
        <v>0</v>
      </c>
      <c r="T224" s="170">
        <f>SUM($G224:H224)</f>
        <v>0</v>
      </c>
      <c r="U224" s="170">
        <f>SUM($G224:I224)</f>
        <v>0</v>
      </c>
      <c r="V224" s="170">
        <f>SUM($G224:J224)</f>
        <v>0</v>
      </c>
      <c r="W224" s="170">
        <f>SUM($G224:K224)</f>
        <v>0</v>
      </c>
      <c r="X224" s="170">
        <f>SUM($G224:L224)</f>
        <v>0</v>
      </c>
      <c r="Y224" s="170">
        <f>SUM($G224:M224)</f>
        <v>0</v>
      </c>
      <c r="Z224" s="170">
        <f>SUM($G224:N224)</f>
        <v>0</v>
      </c>
      <c r="AA224" s="170">
        <f>SUM($G224:O224)</f>
        <v>0</v>
      </c>
      <c r="AB224" s="170">
        <f>SUM($G224:P224)</f>
        <v>0</v>
      </c>
      <c r="AC224" s="170">
        <f>SUM($G224:Q224)</f>
        <v>0</v>
      </c>
      <c r="AD224" s="171">
        <f>SUM($G224:R224)</f>
        <v>0</v>
      </c>
      <c r="AE224" s="172">
        <f>U224</f>
        <v>0</v>
      </c>
      <c r="AF224" s="172">
        <f>X224-AE224</f>
        <v>0</v>
      </c>
      <c r="AG224" s="172">
        <f>AA224-AF224-AE224</f>
        <v>0</v>
      </c>
      <c r="AH224" s="172">
        <f>AD224-AG224-AF224-AE224</f>
        <v>0</v>
      </c>
      <c r="AI224" s="172">
        <f>$AE224+$AF224</f>
        <v>0</v>
      </c>
      <c r="AJ224" s="172">
        <f>$AG224+$AH224</f>
        <v>0</v>
      </c>
      <c r="AK224" s="172">
        <f>$AI224+$AJ224</f>
        <v>0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167">
        <f t="shared" ref="G225:R227" si="106">G167*(1-$R$1)</f>
        <v>0</v>
      </c>
      <c r="H225" s="168">
        <f t="shared" si="106"/>
        <v>0</v>
      </c>
      <c r="I225" s="168">
        <f t="shared" si="106"/>
        <v>0</v>
      </c>
      <c r="J225" s="168">
        <f t="shared" si="106"/>
        <v>0</v>
      </c>
      <c r="K225" s="168">
        <f t="shared" si="106"/>
        <v>0</v>
      </c>
      <c r="L225" s="168">
        <f t="shared" si="106"/>
        <v>0</v>
      </c>
      <c r="M225" s="168">
        <f t="shared" si="106"/>
        <v>0</v>
      </c>
      <c r="N225" s="168">
        <f t="shared" si="106"/>
        <v>0</v>
      </c>
      <c r="O225" s="168">
        <f t="shared" si="106"/>
        <v>0</v>
      </c>
      <c r="P225" s="168">
        <f t="shared" si="106"/>
        <v>0</v>
      </c>
      <c r="Q225" s="168">
        <f t="shared" si="106"/>
        <v>0</v>
      </c>
      <c r="R225" s="168">
        <f t="shared" si="106"/>
        <v>0</v>
      </c>
      <c r="S225" s="169">
        <f>G225</f>
        <v>0</v>
      </c>
      <c r="T225" s="170">
        <f>SUM($G225:H225)</f>
        <v>0</v>
      </c>
      <c r="U225" s="170">
        <f>SUM($G225:I225)</f>
        <v>0</v>
      </c>
      <c r="V225" s="170">
        <f>SUM($G225:J225)</f>
        <v>0</v>
      </c>
      <c r="W225" s="170">
        <f>SUM($G225:K225)</f>
        <v>0</v>
      </c>
      <c r="X225" s="170">
        <f>SUM($G225:L225)</f>
        <v>0</v>
      </c>
      <c r="Y225" s="170">
        <f>SUM($G225:M225)</f>
        <v>0</v>
      </c>
      <c r="Z225" s="170">
        <f>SUM($G225:N225)</f>
        <v>0</v>
      </c>
      <c r="AA225" s="170">
        <f>SUM($G225:O225)</f>
        <v>0</v>
      </c>
      <c r="AB225" s="170">
        <f>SUM($G225:P225)</f>
        <v>0</v>
      </c>
      <c r="AC225" s="170">
        <f>SUM($G225:Q225)</f>
        <v>0</v>
      </c>
      <c r="AD225" s="171">
        <f>SUM($G225:R225)</f>
        <v>0</v>
      </c>
      <c r="AE225" s="172">
        <f>U225</f>
        <v>0</v>
      </c>
      <c r="AF225" s="172">
        <f>X225-AE225</f>
        <v>0</v>
      </c>
      <c r="AG225" s="172">
        <f>AA225-AF225-AE225</f>
        <v>0</v>
      </c>
      <c r="AH225" s="172">
        <f>AD225-AG225-AF225-AE225</f>
        <v>0</v>
      </c>
      <c r="AI225" s="172">
        <f>$AE225+$AF225</f>
        <v>0</v>
      </c>
      <c r="AJ225" s="172">
        <f>$AG225+$AH225</f>
        <v>0</v>
      </c>
      <c r="AK225" s="172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167">
        <f t="shared" si="106"/>
        <v>0</v>
      </c>
      <c r="H226" s="168">
        <f t="shared" si="106"/>
        <v>0</v>
      </c>
      <c r="I226" s="168">
        <f t="shared" si="106"/>
        <v>0</v>
      </c>
      <c r="J226" s="168">
        <f t="shared" si="106"/>
        <v>0</v>
      </c>
      <c r="K226" s="168">
        <f t="shared" si="106"/>
        <v>0</v>
      </c>
      <c r="L226" s="168">
        <f t="shared" si="106"/>
        <v>0</v>
      </c>
      <c r="M226" s="168">
        <f t="shared" si="106"/>
        <v>0</v>
      </c>
      <c r="N226" s="168">
        <f t="shared" si="106"/>
        <v>0</v>
      </c>
      <c r="O226" s="168">
        <f t="shared" si="106"/>
        <v>0</v>
      </c>
      <c r="P226" s="168">
        <f t="shared" si="106"/>
        <v>0</v>
      </c>
      <c r="Q226" s="168">
        <f t="shared" si="106"/>
        <v>0</v>
      </c>
      <c r="R226" s="168">
        <f t="shared" si="106"/>
        <v>0</v>
      </c>
      <c r="S226" s="169">
        <f t="shared" si="94"/>
        <v>0</v>
      </c>
      <c r="T226" s="170">
        <f>SUM($G226:H226)</f>
        <v>0</v>
      </c>
      <c r="U226" s="170">
        <f>SUM($G226:I226)</f>
        <v>0</v>
      </c>
      <c r="V226" s="170">
        <f>SUM($G226:J226)</f>
        <v>0</v>
      </c>
      <c r="W226" s="170">
        <f>SUM($G226:K226)</f>
        <v>0</v>
      </c>
      <c r="X226" s="170">
        <f>SUM($G226:L226)</f>
        <v>0</v>
      </c>
      <c r="Y226" s="170">
        <f>SUM($G226:M226)</f>
        <v>0</v>
      </c>
      <c r="Z226" s="170">
        <f>SUM($G226:N226)</f>
        <v>0</v>
      </c>
      <c r="AA226" s="170">
        <f>SUM($G226:O226)</f>
        <v>0</v>
      </c>
      <c r="AB226" s="170">
        <f>SUM($G226:P226)</f>
        <v>0</v>
      </c>
      <c r="AC226" s="170">
        <f>SUM($G226:Q226)</f>
        <v>0</v>
      </c>
      <c r="AD226" s="171">
        <f>SUM($G226:R226)</f>
        <v>0</v>
      </c>
      <c r="AE226" s="172">
        <f t="shared" si="95"/>
        <v>0</v>
      </c>
      <c r="AF226" s="172">
        <f t="shared" si="96"/>
        <v>0</v>
      </c>
      <c r="AG226" s="172">
        <f t="shared" si="97"/>
        <v>0</v>
      </c>
      <c r="AH226" s="172">
        <f t="shared" si="98"/>
        <v>0</v>
      </c>
      <c r="AI226" s="172">
        <f t="shared" ref="AI226:AI299" si="107">$AE226+$AF226</f>
        <v>0</v>
      </c>
      <c r="AJ226" s="172">
        <f t="shared" ref="AJ226:AJ299" si="108">$AG226+$AH226</f>
        <v>0</v>
      </c>
      <c r="AK226" s="172">
        <f t="shared" ref="AK226:AK299" si="109">$AI226+$AJ226</f>
        <v>0</v>
      </c>
      <c r="AL226" s="173">
        <f t="shared" si="99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167">
        <f t="shared" si="106"/>
        <v>0</v>
      </c>
      <c r="H227" s="168">
        <f t="shared" si="106"/>
        <v>0</v>
      </c>
      <c r="I227" s="168">
        <f t="shared" si="106"/>
        <v>0</v>
      </c>
      <c r="J227" s="168">
        <f t="shared" si="106"/>
        <v>0</v>
      </c>
      <c r="K227" s="168">
        <f t="shared" si="106"/>
        <v>0</v>
      </c>
      <c r="L227" s="168">
        <f t="shared" si="106"/>
        <v>0</v>
      </c>
      <c r="M227" s="168">
        <f t="shared" si="106"/>
        <v>0</v>
      </c>
      <c r="N227" s="168">
        <f t="shared" si="106"/>
        <v>0</v>
      </c>
      <c r="O227" s="168">
        <f t="shared" si="106"/>
        <v>0</v>
      </c>
      <c r="P227" s="168">
        <f t="shared" si="106"/>
        <v>0</v>
      </c>
      <c r="Q227" s="168">
        <f t="shared" si="106"/>
        <v>0</v>
      </c>
      <c r="R227" s="168">
        <f t="shared" si="106"/>
        <v>0</v>
      </c>
      <c r="S227" s="169">
        <f t="shared" si="94"/>
        <v>0</v>
      </c>
      <c r="T227" s="170">
        <f>SUM($G227:H227)</f>
        <v>0</v>
      </c>
      <c r="U227" s="170">
        <f>SUM($G227:I227)</f>
        <v>0</v>
      </c>
      <c r="V227" s="170">
        <f>SUM($G227:J227)</f>
        <v>0</v>
      </c>
      <c r="W227" s="170">
        <f>SUM($G227:K227)</f>
        <v>0</v>
      </c>
      <c r="X227" s="170">
        <f>SUM($G227:L227)</f>
        <v>0</v>
      </c>
      <c r="Y227" s="170">
        <f>SUM($G227:M227)</f>
        <v>0</v>
      </c>
      <c r="Z227" s="170">
        <f>SUM($G227:N227)</f>
        <v>0</v>
      </c>
      <c r="AA227" s="170">
        <f>SUM($G227:O227)</f>
        <v>0</v>
      </c>
      <c r="AB227" s="170">
        <f>SUM($G227:P227)</f>
        <v>0</v>
      </c>
      <c r="AC227" s="170">
        <f>SUM($G227:Q227)</f>
        <v>0</v>
      </c>
      <c r="AD227" s="171">
        <f>SUM($G227:R227)</f>
        <v>0</v>
      </c>
      <c r="AE227" s="172">
        <f t="shared" si="95"/>
        <v>0</v>
      </c>
      <c r="AF227" s="172">
        <f t="shared" si="96"/>
        <v>0</v>
      </c>
      <c r="AG227" s="172">
        <f t="shared" si="97"/>
        <v>0</v>
      </c>
      <c r="AH227" s="172">
        <f t="shared" si="98"/>
        <v>0</v>
      </c>
      <c r="AI227" s="172">
        <f t="shared" si="107"/>
        <v>0</v>
      </c>
      <c r="AJ227" s="172">
        <f t="shared" si="108"/>
        <v>0</v>
      </c>
      <c r="AK227" s="172">
        <f t="shared" si="109"/>
        <v>0</v>
      </c>
      <c r="AL227" s="173">
        <f t="shared" si="99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167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9">
        <f t="shared" si="94"/>
        <v>0</v>
      </c>
      <c r="T228" s="170">
        <f>SUM($G228:H228)</f>
        <v>0</v>
      </c>
      <c r="U228" s="170">
        <f>SUM($G228:I228)</f>
        <v>0</v>
      </c>
      <c r="V228" s="170">
        <f>SUM($G228:J228)</f>
        <v>0</v>
      </c>
      <c r="W228" s="170">
        <f>SUM($G228:K228)</f>
        <v>0</v>
      </c>
      <c r="X228" s="170">
        <f>SUM($G228:L228)</f>
        <v>0</v>
      </c>
      <c r="Y228" s="170">
        <f>SUM($G228:M228)</f>
        <v>0</v>
      </c>
      <c r="Z228" s="170">
        <f>SUM($G228:N228)</f>
        <v>0</v>
      </c>
      <c r="AA228" s="170">
        <f>SUM($G228:O228)</f>
        <v>0</v>
      </c>
      <c r="AB228" s="170">
        <f>SUM($G228:P228)</f>
        <v>0</v>
      </c>
      <c r="AC228" s="170">
        <f>SUM($G228:Q228)</f>
        <v>0</v>
      </c>
      <c r="AD228" s="171">
        <f>SUM($G228:R228)</f>
        <v>0</v>
      </c>
      <c r="AE228" s="172">
        <f t="shared" si="95"/>
        <v>0</v>
      </c>
      <c r="AF228" s="172">
        <f t="shared" si="96"/>
        <v>0</v>
      </c>
      <c r="AG228" s="172">
        <f t="shared" si="97"/>
        <v>0</v>
      </c>
      <c r="AH228" s="172">
        <f t="shared" si="98"/>
        <v>0</v>
      </c>
      <c r="AI228" s="172">
        <f t="shared" si="107"/>
        <v>0</v>
      </c>
      <c r="AJ228" s="172">
        <f t="shared" si="108"/>
        <v>0</v>
      </c>
      <c r="AK228" s="172">
        <f t="shared" si="109"/>
        <v>0</v>
      </c>
      <c r="AL228" s="173">
        <f t="shared" si="99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167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9">
        <f t="shared" si="94"/>
        <v>0</v>
      </c>
      <c r="T229" s="170">
        <f>SUM($G229:H229)</f>
        <v>0</v>
      </c>
      <c r="U229" s="170">
        <f>SUM($G229:I229)</f>
        <v>0</v>
      </c>
      <c r="V229" s="170">
        <f>SUM($G229:J229)</f>
        <v>0</v>
      </c>
      <c r="W229" s="170">
        <f>SUM($G229:K229)</f>
        <v>0</v>
      </c>
      <c r="X229" s="170">
        <f>SUM($G229:L229)</f>
        <v>0</v>
      </c>
      <c r="Y229" s="170">
        <f>SUM($G229:M229)</f>
        <v>0</v>
      </c>
      <c r="Z229" s="170">
        <f>SUM($G229:N229)</f>
        <v>0</v>
      </c>
      <c r="AA229" s="170">
        <f>SUM($G229:O229)</f>
        <v>0</v>
      </c>
      <c r="AB229" s="170">
        <f>SUM($G229:P229)</f>
        <v>0</v>
      </c>
      <c r="AC229" s="170">
        <f>SUM($G229:Q229)</f>
        <v>0</v>
      </c>
      <c r="AD229" s="171">
        <f>SUM($G229:R229)</f>
        <v>0</v>
      </c>
      <c r="AE229" s="172">
        <f t="shared" si="95"/>
        <v>0</v>
      </c>
      <c r="AF229" s="172">
        <f t="shared" si="96"/>
        <v>0</v>
      </c>
      <c r="AG229" s="172">
        <f t="shared" si="97"/>
        <v>0</v>
      </c>
      <c r="AH229" s="172">
        <f t="shared" si="98"/>
        <v>0</v>
      </c>
      <c r="AI229" s="172">
        <f t="shared" si="107"/>
        <v>0</v>
      </c>
      <c r="AJ229" s="172">
        <f t="shared" si="108"/>
        <v>0</v>
      </c>
      <c r="AK229" s="172">
        <f t="shared" si="109"/>
        <v>0</v>
      </c>
      <c r="AL229" s="173">
        <f t="shared" si="99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167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9">
        <f t="shared" si="94"/>
        <v>0</v>
      </c>
      <c r="T230" s="170">
        <f>SUM($G230:H230)</f>
        <v>0</v>
      </c>
      <c r="U230" s="170">
        <f>SUM($G230:I230)</f>
        <v>0</v>
      </c>
      <c r="V230" s="170">
        <f>SUM($G230:J230)</f>
        <v>0</v>
      </c>
      <c r="W230" s="170">
        <f>SUM($G230:K230)</f>
        <v>0</v>
      </c>
      <c r="X230" s="170">
        <f>SUM($G230:L230)</f>
        <v>0</v>
      </c>
      <c r="Y230" s="170">
        <f>SUM($G230:M230)</f>
        <v>0</v>
      </c>
      <c r="Z230" s="170">
        <f>SUM($G230:N230)</f>
        <v>0</v>
      </c>
      <c r="AA230" s="170">
        <f>SUM($G230:O230)</f>
        <v>0</v>
      </c>
      <c r="AB230" s="170">
        <f>SUM($G230:P230)</f>
        <v>0</v>
      </c>
      <c r="AC230" s="170">
        <f>SUM($G230:Q230)</f>
        <v>0</v>
      </c>
      <c r="AD230" s="171">
        <f>SUM($G230:R230)</f>
        <v>0</v>
      </c>
      <c r="AE230" s="172">
        <f t="shared" si="95"/>
        <v>0</v>
      </c>
      <c r="AF230" s="172">
        <f t="shared" si="96"/>
        <v>0</v>
      </c>
      <c r="AG230" s="172">
        <f t="shared" si="97"/>
        <v>0</v>
      </c>
      <c r="AH230" s="172">
        <f t="shared" si="98"/>
        <v>0</v>
      </c>
      <c r="AI230" s="172">
        <f t="shared" si="107"/>
        <v>0</v>
      </c>
      <c r="AJ230" s="172">
        <f t="shared" si="108"/>
        <v>0</v>
      </c>
      <c r="AK230" s="172">
        <f t="shared" si="109"/>
        <v>0</v>
      </c>
      <c r="AL230" s="173">
        <f t="shared" si="99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167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9">
        <f t="shared" si="94"/>
        <v>0</v>
      </c>
      <c r="T231" s="170">
        <f>SUM($G231:H231)</f>
        <v>0</v>
      </c>
      <c r="U231" s="170">
        <f>SUM($G231:I231)</f>
        <v>0</v>
      </c>
      <c r="V231" s="170">
        <f>SUM($G231:J231)</f>
        <v>0</v>
      </c>
      <c r="W231" s="170">
        <f>SUM($G231:K231)</f>
        <v>0</v>
      </c>
      <c r="X231" s="170">
        <f>SUM($G231:L231)</f>
        <v>0</v>
      </c>
      <c r="Y231" s="170">
        <f>SUM($G231:M231)</f>
        <v>0</v>
      </c>
      <c r="Z231" s="170">
        <f>SUM($G231:N231)</f>
        <v>0</v>
      </c>
      <c r="AA231" s="170">
        <f>SUM($G231:O231)</f>
        <v>0</v>
      </c>
      <c r="AB231" s="170">
        <f>SUM($G231:P231)</f>
        <v>0</v>
      </c>
      <c r="AC231" s="170">
        <f>SUM($G231:Q231)</f>
        <v>0</v>
      </c>
      <c r="AD231" s="171">
        <f>SUM($G231:R231)</f>
        <v>0</v>
      </c>
      <c r="AE231" s="172">
        <f t="shared" si="95"/>
        <v>0</v>
      </c>
      <c r="AF231" s="172">
        <f t="shared" si="96"/>
        <v>0</v>
      </c>
      <c r="AG231" s="172">
        <f t="shared" si="97"/>
        <v>0</v>
      </c>
      <c r="AH231" s="172">
        <f t="shared" si="98"/>
        <v>0</v>
      </c>
      <c r="AI231" s="172">
        <f t="shared" si="107"/>
        <v>0</v>
      </c>
      <c r="AJ231" s="172">
        <f t="shared" si="108"/>
        <v>0</v>
      </c>
      <c r="AK231" s="172">
        <f t="shared" si="109"/>
        <v>0</v>
      </c>
      <c r="AL231" s="173">
        <f t="shared" si="99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167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9">
        <f t="shared" si="94"/>
        <v>0</v>
      </c>
      <c r="T232" s="170">
        <f>SUM($G232:H232)</f>
        <v>0</v>
      </c>
      <c r="U232" s="170">
        <f>SUM($G232:I232)</f>
        <v>0</v>
      </c>
      <c r="V232" s="170">
        <f>SUM($G232:J232)</f>
        <v>0</v>
      </c>
      <c r="W232" s="170">
        <f>SUM($G232:K232)</f>
        <v>0</v>
      </c>
      <c r="X232" s="170">
        <f>SUM($G232:L232)</f>
        <v>0</v>
      </c>
      <c r="Y232" s="170">
        <f>SUM($G232:M232)</f>
        <v>0</v>
      </c>
      <c r="Z232" s="170">
        <f>SUM($G232:N232)</f>
        <v>0</v>
      </c>
      <c r="AA232" s="170">
        <f>SUM($G232:O232)</f>
        <v>0</v>
      </c>
      <c r="AB232" s="170">
        <f>SUM($G232:P232)</f>
        <v>0</v>
      </c>
      <c r="AC232" s="170">
        <f>SUM($G232:Q232)</f>
        <v>0</v>
      </c>
      <c r="AD232" s="171">
        <f>SUM($G232:R232)</f>
        <v>0</v>
      </c>
      <c r="AE232" s="172">
        <f t="shared" si="95"/>
        <v>0</v>
      </c>
      <c r="AF232" s="172">
        <f t="shared" si="96"/>
        <v>0</v>
      </c>
      <c r="AG232" s="172">
        <f t="shared" si="97"/>
        <v>0</v>
      </c>
      <c r="AH232" s="172">
        <f t="shared" si="98"/>
        <v>0</v>
      </c>
      <c r="AI232" s="172">
        <f t="shared" si="107"/>
        <v>0</v>
      </c>
      <c r="AJ232" s="172">
        <f t="shared" si="108"/>
        <v>0</v>
      </c>
      <c r="AK232" s="172">
        <f t="shared" si="109"/>
        <v>0</v>
      </c>
      <c r="AL232" s="173">
        <f t="shared" si="99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167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9">
        <f t="shared" si="94"/>
        <v>0</v>
      </c>
      <c r="T233" s="170">
        <f>SUM($G233:H233)</f>
        <v>0</v>
      </c>
      <c r="U233" s="170">
        <f>SUM($G233:I233)</f>
        <v>0</v>
      </c>
      <c r="V233" s="170">
        <f>SUM($G233:J233)</f>
        <v>0</v>
      </c>
      <c r="W233" s="170">
        <f>SUM($G233:K233)</f>
        <v>0</v>
      </c>
      <c r="X233" s="170">
        <f>SUM($G233:L233)</f>
        <v>0</v>
      </c>
      <c r="Y233" s="170">
        <f>SUM($G233:M233)</f>
        <v>0</v>
      </c>
      <c r="Z233" s="170">
        <f>SUM($G233:N233)</f>
        <v>0</v>
      </c>
      <c r="AA233" s="170">
        <f>SUM($G233:O233)</f>
        <v>0</v>
      </c>
      <c r="AB233" s="170">
        <f>SUM($G233:P233)</f>
        <v>0</v>
      </c>
      <c r="AC233" s="170">
        <f>SUM($G233:Q233)</f>
        <v>0</v>
      </c>
      <c r="AD233" s="171">
        <f>SUM($G233:R233)</f>
        <v>0</v>
      </c>
      <c r="AE233" s="172">
        <f t="shared" si="95"/>
        <v>0</v>
      </c>
      <c r="AF233" s="172">
        <f t="shared" si="96"/>
        <v>0</v>
      </c>
      <c r="AG233" s="172">
        <f t="shared" si="97"/>
        <v>0</v>
      </c>
      <c r="AH233" s="172">
        <f t="shared" si="98"/>
        <v>0</v>
      </c>
      <c r="AI233" s="172">
        <f t="shared" si="107"/>
        <v>0</v>
      </c>
      <c r="AJ233" s="172">
        <f t="shared" si="108"/>
        <v>0</v>
      </c>
      <c r="AK233" s="172">
        <f t="shared" si="109"/>
        <v>0</v>
      </c>
      <c r="AL233" s="173">
        <f t="shared" si="99"/>
        <v>0</v>
      </c>
    </row>
    <row r="234" spans="1:38" ht="24" hidden="1" customHeight="1" outlineLevel="1">
      <c r="A234" s="166" t="s">
        <v>257</v>
      </c>
      <c r="B234" s="444" t="s">
        <v>325</v>
      </c>
      <c r="C234" s="33"/>
      <c r="D234" s="34"/>
      <c r="E234" s="34"/>
      <c r="F234" s="34"/>
      <c r="G234" s="167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9">
        <f t="shared" si="94"/>
        <v>0</v>
      </c>
      <c r="T234" s="170">
        <f>SUM($G234:H234)</f>
        <v>0</v>
      </c>
      <c r="U234" s="170">
        <f>SUM($G234:I234)</f>
        <v>0</v>
      </c>
      <c r="V234" s="170">
        <f>SUM($G234:J234)</f>
        <v>0</v>
      </c>
      <c r="W234" s="170">
        <f>SUM($G234:K234)</f>
        <v>0</v>
      </c>
      <c r="X234" s="170">
        <f>SUM($G234:L234)</f>
        <v>0</v>
      </c>
      <c r="Y234" s="170">
        <f>SUM($G234:M234)</f>
        <v>0</v>
      </c>
      <c r="Z234" s="170">
        <f>SUM($G234:N234)</f>
        <v>0</v>
      </c>
      <c r="AA234" s="170">
        <f>SUM($G234:O234)</f>
        <v>0</v>
      </c>
      <c r="AB234" s="170">
        <f>SUM($G234:P234)</f>
        <v>0</v>
      </c>
      <c r="AC234" s="170">
        <f>SUM($G234:Q234)</f>
        <v>0</v>
      </c>
      <c r="AD234" s="171">
        <f>SUM($G234:R234)</f>
        <v>0</v>
      </c>
      <c r="AE234" s="172">
        <f t="shared" si="95"/>
        <v>0</v>
      </c>
      <c r="AF234" s="172">
        <f t="shared" si="96"/>
        <v>0</v>
      </c>
      <c r="AG234" s="172">
        <f t="shared" si="97"/>
        <v>0</v>
      </c>
      <c r="AH234" s="172">
        <f t="shared" si="98"/>
        <v>0</v>
      </c>
      <c r="AI234" s="172">
        <f t="shared" si="107"/>
        <v>0</v>
      </c>
      <c r="AJ234" s="172">
        <f t="shared" si="108"/>
        <v>0</v>
      </c>
      <c r="AK234" s="172">
        <f t="shared" si="109"/>
        <v>0</v>
      </c>
      <c r="AL234" s="173">
        <f t="shared" si="99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167"/>
      <c r="H235" s="168"/>
      <c r="I235" s="168"/>
      <c r="J235" s="168"/>
      <c r="K235" s="168"/>
      <c r="L235" s="168"/>
      <c r="M235" s="168"/>
      <c r="N235" s="168"/>
      <c r="O235" s="168"/>
      <c r="P235" s="168"/>
      <c r="Q235" s="168"/>
      <c r="R235" s="168"/>
      <c r="S235" s="169">
        <f t="shared" si="94"/>
        <v>0</v>
      </c>
      <c r="T235" s="170">
        <f>SUM($G235:H235)</f>
        <v>0</v>
      </c>
      <c r="U235" s="170">
        <f>SUM($G235:I235)</f>
        <v>0</v>
      </c>
      <c r="V235" s="170">
        <f>SUM($G235:J235)</f>
        <v>0</v>
      </c>
      <c r="W235" s="170">
        <f>SUM($G235:K235)</f>
        <v>0</v>
      </c>
      <c r="X235" s="170">
        <f>SUM($G235:L235)</f>
        <v>0</v>
      </c>
      <c r="Y235" s="170">
        <f>SUM($G235:M235)</f>
        <v>0</v>
      </c>
      <c r="Z235" s="170">
        <f>SUM($G235:N235)</f>
        <v>0</v>
      </c>
      <c r="AA235" s="170">
        <f>SUM($G235:O235)</f>
        <v>0</v>
      </c>
      <c r="AB235" s="170">
        <f>SUM($G235:P235)</f>
        <v>0</v>
      </c>
      <c r="AC235" s="170">
        <f>SUM($G235:Q235)</f>
        <v>0</v>
      </c>
      <c r="AD235" s="171">
        <f>SUM($G235:R235)</f>
        <v>0</v>
      </c>
      <c r="AE235" s="172">
        <f t="shared" si="95"/>
        <v>0</v>
      </c>
      <c r="AF235" s="172">
        <f t="shared" si="96"/>
        <v>0</v>
      </c>
      <c r="AG235" s="172">
        <f t="shared" si="97"/>
        <v>0</v>
      </c>
      <c r="AH235" s="172">
        <f t="shared" si="98"/>
        <v>0</v>
      </c>
      <c r="AI235" s="172">
        <f t="shared" si="107"/>
        <v>0</v>
      </c>
      <c r="AJ235" s="172">
        <f t="shared" si="108"/>
        <v>0</v>
      </c>
      <c r="AK235" s="172">
        <f t="shared" si="109"/>
        <v>0</v>
      </c>
      <c r="AL235" s="173">
        <f t="shared" si="99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167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9">
        <f t="shared" si="94"/>
        <v>0</v>
      </c>
      <c r="T236" s="170">
        <f>SUM($G236:H236)</f>
        <v>0</v>
      </c>
      <c r="U236" s="170">
        <f>SUM($G236:I236)</f>
        <v>0</v>
      </c>
      <c r="V236" s="170">
        <f>SUM($G236:J236)</f>
        <v>0</v>
      </c>
      <c r="W236" s="170">
        <f>SUM($G236:K236)</f>
        <v>0</v>
      </c>
      <c r="X236" s="170">
        <f>SUM($G236:L236)</f>
        <v>0</v>
      </c>
      <c r="Y236" s="170">
        <f>SUM($G236:M236)</f>
        <v>0</v>
      </c>
      <c r="Z236" s="170">
        <f>SUM($G236:N236)</f>
        <v>0</v>
      </c>
      <c r="AA236" s="170">
        <f>SUM($G236:O236)</f>
        <v>0</v>
      </c>
      <c r="AB236" s="170">
        <f>SUM($G236:P236)</f>
        <v>0</v>
      </c>
      <c r="AC236" s="170">
        <f>SUM($G236:Q236)</f>
        <v>0</v>
      </c>
      <c r="AD236" s="171">
        <f>SUM($G236:R236)</f>
        <v>0</v>
      </c>
      <c r="AE236" s="172">
        <f t="shared" si="95"/>
        <v>0</v>
      </c>
      <c r="AF236" s="172">
        <f t="shared" si="96"/>
        <v>0</v>
      </c>
      <c r="AG236" s="172">
        <f t="shared" si="97"/>
        <v>0</v>
      </c>
      <c r="AH236" s="172">
        <f t="shared" si="98"/>
        <v>0</v>
      </c>
      <c r="AI236" s="172">
        <f t="shared" si="107"/>
        <v>0</v>
      </c>
      <c r="AJ236" s="172">
        <f t="shared" si="108"/>
        <v>0</v>
      </c>
      <c r="AK236" s="172">
        <f t="shared" si="109"/>
        <v>0</v>
      </c>
      <c r="AL236" s="173">
        <f t="shared" si="99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167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9">
        <f t="shared" si="94"/>
        <v>0</v>
      </c>
      <c r="T237" s="170">
        <f>SUM($G237:H237)</f>
        <v>0</v>
      </c>
      <c r="U237" s="170">
        <f>SUM($G237:I237)</f>
        <v>0</v>
      </c>
      <c r="V237" s="170">
        <f>SUM($G237:J237)</f>
        <v>0</v>
      </c>
      <c r="W237" s="170">
        <f>SUM($G237:K237)</f>
        <v>0</v>
      </c>
      <c r="X237" s="170">
        <f>SUM($G237:L237)</f>
        <v>0</v>
      </c>
      <c r="Y237" s="170">
        <f>SUM($G237:M237)</f>
        <v>0</v>
      </c>
      <c r="Z237" s="170">
        <f>SUM($G237:N237)</f>
        <v>0</v>
      </c>
      <c r="AA237" s="170">
        <f>SUM($G237:O237)</f>
        <v>0</v>
      </c>
      <c r="AB237" s="170">
        <f>SUM($G237:P237)</f>
        <v>0</v>
      </c>
      <c r="AC237" s="170">
        <f>SUM($G237:Q237)</f>
        <v>0</v>
      </c>
      <c r="AD237" s="171">
        <f>SUM($G237:R237)</f>
        <v>0</v>
      </c>
      <c r="AE237" s="172">
        <f t="shared" si="95"/>
        <v>0</v>
      </c>
      <c r="AF237" s="172">
        <f t="shared" si="96"/>
        <v>0</v>
      </c>
      <c r="AG237" s="172">
        <f t="shared" si="97"/>
        <v>0</v>
      </c>
      <c r="AH237" s="172">
        <f t="shared" si="98"/>
        <v>0</v>
      </c>
      <c r="AI237" s="172">
        <f t="shared" si="107"/>
        <v>0</v>
      </c>
      <c r="AJ237" s="172">
        <f t="shared" si="108"/>
        <v>0</v>
      </c>
      <c r="AK237" s="172">
        <f t="shared" si="109"/>
        <v>0</v>
      </c>
      <c r="AL237" s="173">
        <f t="shared" si="99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167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9">
        <f t="shared" si="94"/>
        <v>0</v>
      </c>
      <c r="T238" s="170">
        <f>SUM($G238:H238)</f>
        <v>0</v>
      </c>
      <c r="U238" s="170">
        <f>SUM($G238:I238)</f>
        <v>0</v>
      </c>
      <c r="V238" s="170">
        <f>SUM($G238:J238)</f>
        <v>0</v>
      </c>
      <c r="W238" s="170">
        <f>SUM($G238:K238)</f>
        <v>0</v>
      </c>
      <c r="X238" s="170">
        <f>SUM($G238:L238)</f>
        <v>0</v>
      </c>
      <c r="Y238" s="170">
        <f>SUM($G238:M238)</f>
        <v>0</v>
      </c>
      <c r="Z238" s="170">
        <f>SUM($G238:N238)</f>
        <v>0</v>
      </c>
      <c r="AA238" s="170">
        <f>SUM($G238:O238)</f>
        <v>0</v>
      </c>
      <c r="AB238" s="170">
        <f>SUM($G238:P238)</f>
        <v>0</v>
      </c>
      <c r="AC238" s="170">
        <f>SUM($G238:Q238)</f>
        <v>0</v>
      </c>
      <c r="AD238" s="171">
        <f>SUM($G238:R238)</f>
        <v>0</v>
      </c>
      <c r="AE238" s="172">
        <f t="shared" si="95"/>
        <v>0</v>
      </c>
      <c r="AF238" s="172">
        <f t="shared" si="96"/>
        <v>0</v>
      </c>
      <c r="AG238" s="172">
        <f t="shared" si="97"/>
        <v>0</v>
      </c>
      <c r="AH238" s="172">
        <f t="shared" si="98"/>
        <v>0</v>
      </c>
      <c r="AI238" s="172">
        <f t="shared" si="107"/>
        <v>0</v>
      </c>
      <c r="AJ238" s="172">
        <f t="shared" si="108"/>
        <v>0</v>
      </c>
      <c r="AK238" s="172">
        <f t="shared" si="109"/>
        <v>0</v>
      </c>
      <c r="AL238" s="173">
        <f t="shared" si="99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167"/>
      <c r="H239" s="168"/>
      <c r="I239" s="168"/>
      <c r="J239" s="168"/>
      <c r="K239" s="168"/>
      <c r="L239" s="168"/>
      <c r="M239" s="168"/>
      <c r="N239" s="168"/>
      <c r="O239" s="168"/>
      <c r="P239" s="168"/>
      <c r="Q239" s="168"/>
      <c r="R239" s="168"/>
      <c r="S239" s="169">
        <f t="shared" si="94"/>
        <v>0</v>
      </c>
      <c r="T239" s="170">
        <f>SUM($G239:H239)</f>
        <v>0</v>
      </c>
      <c r="U239" s="170">
        <f>SUM($G239:I239)</f>
        <v>0</v>
      </c>
      <c r="V239" s="170">
        <f>SUM($G239:J239)</f>
        <v>0</v>
      </c>
      <c r="W239" s="170">
        <f>SUM($G239:K239)</f>
        <v>0</v>
      </c>
      <c r="X239" s="170">
        <f>SUM($G239:L239)</f>
        <v>0</v>
      </c>
      <c r="Y239" s="170">
        <f>SUM($G239:M239)</f>
        <v>0</v>
      </c>
      <c r="Z239" s="170">
        <f>SUM($G239:N239)</f>
        <v>0</v>
      </c>
      <c r="AA239" s="170">
        <f>SUM($G239:O239)</f>
        <v>0</v>
      </c>
      <c r="AB239" s="170">
        <f>SUM($G239:P239)</f>
        <v>0</v>
      </c>
      <c r="AC239" s="170">
        <f>SUM($G239:Q239)</f>
        <v>0</v>
      </c>
      <c r="AD239" s="171">
        <f>SUM($G239:R239)</f>
        <v>0</v>
      </c>
      <c r="AE239" s="172">
        <f t="shared" si="95"/>
        <v>0</v>
      </c>
      <c r="AF239" s="172">
        <f t="shared" si="96"/>
        <v>0</v>
      </c>
      <c r="AG239" s="172">
        <f t="shared" si="97"/>
        <v>0</v>
      </c>
      <c r="AH239" s="172">
        <f t="shared" si="98"/>
        <v>0</v>
      </c>
      <c r="AI239" s="172">
        <f t="shared" si="107"/>
        <v>0</v>
      </c>
      <c r="AJ239" s="172">
        <f t="shared" si="108"/>
        <v>0</v>
      </c>
      <c r="AK239" s="172">
        <f t="shared" si="109"/>
        <v>0</v>
      </c>
      <c r="AL239" s="173">
        <f t="shared" si="99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167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9">
        <f t="shared" si="94"/>
        <v>0</v>
      </c>
      <c r="T240" s="170">
        <f>SUM($G240:H240)</f>
        <v>0</v>
      </c>
      <c r="U240" s="170">
        <f>SUM($G240:I240)</f>
        <v>0</v>
      </c>
      <c r="V240" s="170">
        <f>SUM($G240:J240)</f>
        <v>0</v>
      </c>
      <c r="W240" s="170">
        <f>SUM($G240:K240)</f>
        <v>0</v>
      </c>
      <c r="X240" s="170">
        <f>SUM($G240:L240)</f>
        <v>0</v>
      </c>
      <c r="Y240" s="170">
        <f>SUM($G240:M240)</f>
        <v>0</v>
      </c>
      <c r="Z240" s="170">
        <f>SUM($G240:N240)</f>
        <v>0</v>
      </c>
      <c r="AA240" s="170">
        <f>SUM($G240:O240)</f>
        <v>0</v>
      </c>
      <c r="AB240" s="170">
        <f>SUM($G240:P240)</f>
        <v>0</v>
      </c>
      <c r="AC240" s="170">
        <f>SUM($G240:Q240)</f>
        <v>0</v>
      </c>
      <c r="AD240" s="171">
        <f>SUM($G240:R240)</f>
        <v>0</v>
      </c>
      <c r="AE240" s="172">
        <f t="shared" si="95"/>
        <v>0</v>
      </c>
      <c r="AF240" s="172">
        <f t="shared" si="96"/>
        <v>0</v>
      </c>
      <c r="AG240" s="172">
        <f t="shared" si="97"/>
        <v>0</v>
      </c>
      <c r="AH240" s="172">
        <f t="shared" si="98"/>
        <v>0</v>
      </c>
      <c r="AI240" s="172">
        <f t="shared" si="107"/>
        <v>0</v>
      </c>
      <c r="AJ240" s="172">
        <f t="shared" si="108"/>
        <v>0</v>
      </c>
      <c r="AK240" s="172">
        <f t="shared" si="109"/>
        <v>0</v>
      </c>
      <c r="AL240" s="173">
        <f t="shared" si="99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167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9">
        <f t="shared" si="94"/>
        <v>0</v>
      </c>
      <c r="T241" s="170">
        <f>SUM($G241:H241)</f>
        <v>0</v>
      </c>
      <c r="U241" s="170">
        <f>SUM($G241:I241)</f>
        <v>0</v>
      </c>
      <c r="V241" s="170">
        <f>SUM($G241:J241)</f>
        <v>0</v>
      </c>
      <c r="W241" s="170">
        <f>SUM($G241:K241)</f>
        <v>0</v>
      </c>
      <c r="X241" s="170">
        <f>SUM($G241:L241)</f>
        <v>0</v>
      </c>
      <c r="Y241" s="170">
        <f>SUM($G241:M241)</f>
        <v>0</v>
      </c>
      <c r="Z241" s="170">
        <f>SUM($G241:N241)</f>
        <v>0</v>
      </c>
      <c r="AA241" s="170">
        <f>SUM($G241:O241)</f>
        <v>0</v>
      </c>
      <c r="AB241" s="170">
        <f>SUM($G241:P241)</f>
        <v>0</v>
      </c>
      <c r="AC241" s="170">
        <f>SUM($G241:Q241)</f>
        <v>0</v>
      </c>
      <c r="AD241" s="171">
        <f>SUM($G241:R241)</f>
        <v>0</v>
      </c>
      <c r="AE241" s="172">
        <f t="shared" si="95"/>
        <v>0</v>
      </c>
      <c r="AF241" s="172">
        <f t="shared" si="96"/>
        <v>0</v>
      </c>
      <c r="AG241" s="172">
        <f t="shared" si="97"/>
        <v>0</v>
      </c>
      <c r="AH241" s="172">
        <f t="shared" si="98"/>
        <v>0</v>
      </c>
      <c r="AI241" s="172">
        <f t="shared" si="107"/>
        <v>0</v>
      </c>
      <c r="AJ241" s="172">
        <f t="shared" si="108"/>
        <v>0</v>
      </c>
      <c r="AK241" s="172">
        <f t="shared" si="109"/>
        <v>0</v>
      </c>
      <c r="AL241" s="173">
        <f t="shared" si="99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167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9">
        <f t="shared" si="94"/>
        <v>0</v>
      </c>
      <c r="T242" s="170">
        <f>SUM($G242:H242)</f>
        <v>0</v>
      </c>
      <c r="U242" s="170">
        <f>SUM($G242:I242)</f>
        <v>0</v>
      </c>
      <c r="V242" s="170">
        <f>SUM($G242:J242)</f>
        <v>0</v>
      </c>
      <c r="W242" s="170">
        <f>SUM($G242:K242)</f>
        <v>0</v>
      </c>
      <c r="X242" s="170">
        <f>SUM($G242:L242)</f>
        <v>0</v>
      </c>
      <c r="Y242" s="170">
        <f>SUM($G242:M242)</f>
        <v>0</v>
      </c>
      <c r="Z242" s="170">
        <f>SUM($G242:N242)</f>
        <v>0</v>
      </c>
      <c r="AA242" s="170">
        <f>SUM($G242:O242)</f>
        <v>0</v>
      </c>
      <c r="AB242" s="170">
        <f>SUM($G242:P242)</f>
        <v>0</v>
      </c>
      <c r="AC242" s="170">
        <f>SUM($G242:Q242)</f>
        <v>0</v>
      </c>
      <c r="AD242" s="171">
        <f>SUM($G242:R242)</f>
        <v>0</v>
      </c>
      <c r="AE242" s="172">
        <f t="shared" si="95"/>
        <v>0</v>
      </c>
      <c r="AF242" s="172">
        <f t="shared" si="96"/>
        <v>0</v>
      </c>
      <c r="AG242" s="172">
        <f t="shared" si="97"/>
        <v>0</v>
      </c>
      <c r="AH242" s="172">
        <f t="shared" si="98"/>
        <v>0</v>
      </c>
      <c r="AI242" s="172">
        <f t="shared" si="107"/>
        <v>0</v>
      </c>
      <c r="AJ242" s="172">
        <f t="shared" si="108"/>
        <v>0</v>
      </c>
      <c r="AK242" s="172">
        <f t="shared" si="109"/>
        <v>0</v>
      </c>
      <c r="AL242" s="173">
        <f t="shared" si="99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167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9">
        <f t="shared" si="94"/>
        <v>0</v>
      </c>
      <c r="T243" s="170">
        <f>SUM($G243:H243)</f>
        <v>0</v>
      </c>
      <c r="U243" s="170">
        <f>SUM($G243:I243)</f>
        <v>0</v>
      </c>
      <c r="V243" s="170">
        <f>SUM($G243:J243)</f>
        <v>0</v>
      </c>
      <c r="W243" s="170">
        <f>SUM($G243:K243)</f>
        <v>0</v>
      </c>
      <c r="X243" s="170">
        <f>SUM($G243:L243)</f>
        <v>0</v>
      </c>
      <c r="Y243" s="170">
        <f>SUM($G243:M243)</f>
        <v>0</v>
      </c>
      <c r="Z243" s="170">
        <f>SUM($G243:N243)</f>
        <v>0</v>
      </c>
      <c r="AA243" s="170">
        <f>SUM($G243:O243)</f>
        <v>0</v>
      </c>
      <c r="AB243" s="170">
        <f>SUM($G243:P243)</f>
        <v>0</v>
      </c>
      <c r="AC243" s="170">
        <f>SUM($G243:Q243)</f>
        <v>0</v>
      </c>
      <c r="AD243" s="171">
        <f>SUM($G243:R243)</f>
        <v>0</v>
      </c>
      <c r="AE243" s="172">
        <f t="shared" si="95"/>
        <v>0</v>
      </c>
      <c r="AF243" s="172">
        <f t="shared" si="96"/>
        <v>0</v>
      </c>
      <c r="AG243" s="172">
        <f t="shared" si="97"/>
        <v>0</v>
      </c>
      <c r="AH243" s="172">
        <f t="shared" si="98"/>
        <v>0</v>
      </c>
      <c r="AI243" s="172">
        <f t="shared" si="107"/>
        <v>0</v>
      </c>
      <c r="AJ243" s="172">
        <f t="shared" si="108"/>
        <v>0</v>
      </c>
      <c r="AK243" s="172">
        <f t="shared" si="109"/>
        <v>0</v>
      </c>
      <c r="AL243" s="173">
        <f t="shared" si="99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167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9">
        <f t="shared" si="94"/>
        <v>0</v>
      </c>
      <c r="T244" s="170">
        <f>SUM($G244:H244)</f>
        <v>0</v>
      </c>
      <c r="U244" s="170">
        <f>SUM($G244:I244)</f>
        <v>0</v>
      </c>
      <c r="V244" s="170">
        <f>SUM($G244:J244)</f>
        <v>0</v>
      </c>
      <c r="W244" s="170">
        <f>SUM($G244:K244)</f>
        <v>0</v>
      </c>
      <c r="X244" s="170">
        <f>SUM($G244:L244)</f>
        <v>0</v>
      </c>
      <c r="Y244" s="170">
        <f>SUM($G244:M244)</f>
        <v>0</v>
      </c>
      <c r="Z244" s="170">
        <f>SUM($G244:N244)</f>
        <v>0</v>
      </c>
      <c r="AA244" s="170">
        <f>SUM($G244:O244)</f>
        <v>0</v>
      </c>
      <c r="AB244" s="170">
        <f>SUM($G244:P244)</f>
        <v>0</v>
      </c>
      <c r="AC244" s="170">
        <f>SUM($G244:Q244)</f>
        <v>0</v>
      </c>
      <c r="AD244" s="171">
        <f>SUM($G244:R244)</f>
        <v>0</v>
      </c>
      <c r="AE244" s="172">
        <f t="shared" si="95"/>
        <v>0</v>
      </c>
      <c r="AF244" s="172">
        <f t="shared" si="96"/>
        <v>0</v>
      </c>
      <c r="AG244" s="172">
        <f t="shared" si="97"/>
        <v>0</v>
      </c>
      <c r="AH244" s="172">
        <f t="shared" si="98"/>
        <v>0</v>
      </c>
      <c r="AI244" s="172">
        <f t="shared" si="107"/>
        <v>0</v>
      </c>
      <c r="AJ244" s="172">
        <f t="shared" si="108"/>
        <v>0</v>
      </c>
      <c r="AK244" s="172">
        <f t="shared" si="109"/>
        <v>0</v>
      </c>
      <c r="AL244" s="173">
        <f t="shared" si="99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167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9">
        <f t="shared" si="94"/>
        <v>0</v>
      </c>
      <c r="T245" s="170">
        <f>SUM($G245:H245)</f>
        <v>0</v>
      </c>
      <c r="U245" s="170">
        <f>SUM($G245:I245)</f>
        <v>0</v>
      </c>
      <c r="V245" s="170">
        <f>SUM($G245:J245)</f>
        <v>0</v>
      </c>
      <c r="W245" s="170">
        <f>SUM($G245:K245)</f>
        <v>0</v>
      </c>
      <c r="X245" s="170">
        <f>SUM($G245:L245)</f>
        <v>0</v>
      </c>
      <c r="Y245" s="170">
        <f>SUM($G245:M245)</f>
        <v>0</v>
      </c>
      <c r="Z245" s="170">
        <f>SUM($G245:N245)</f>
        <v>0</v>
      </c>
      <c r="AA245" s="170">
        <f>SUM($G245:O245)</f>
        <v>0</v>
      </c>
      <c r="AB245" s="170">
        <f>SUM($G245:P245)</f>
        <v>0</v>
      </c>
      <c r="AC245" s="170">
        <f>SUM($G245:Q245)</f>
        <v>0</v>
      </c>
      <c r="AD245" s="171">
        <f>SUM($G245:R245)</f>
        <v>0</v>
      </c>
      <c r="AE245" s="172">
        <f t="shared" si="95"/>
        <v>0</v>
      </c>
      <c r="AF245" s="172">
        <f t="shared" si="96"/>
        <v>0</v>
      </c>
      <c r="AG245" s="172">
        <f t="shared" si="97"/>
        <v>0</v>
      </c>
      <c r="AH245" s="172">
        <f t="shared" si="98"/>
        <v>0</v>
      </c>
      <c r="AI245" s="172">
        <f t="shared" si="107"/>
        <v>0</v>
      </c>
      <c r="AJ245" s="172">
        <f t="shared" si="108"/>
        <v>0</v>
      </c>
      <c r="AK245" s="172">
        <f t="shared" si="109"/>
        <v>0</v>
      </c>
      <c r="AL245" s="173">
        <f t="shared" si="99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167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9">
        <f t="shared" si="94"/>
        <v>0</v>
      </c>
      <c r="T246" s="170">
        <f>SUM($G246:H246)</f>
        <v>0</v>
      </c>
      <c r="U246" s="170">
        <f>SUM($G246:I246)</f>
        <v>0</v>
      </c>
      <c r="V246" s="170">
        <f>SUM($G246:J246)</f>
        <v>0</v>
      </c>
      <c r="W246" s="170">
        <f>SUM($G246:K246)</f>
        <v>0</v>
      </c>
      <c r="X246" s="170">
        <f>SUM($G246:L246)</f>
        <v>0</v>
      </c>
      <c r="Y246" s="170">
        <f>SUM($G246:M246)</f>
        <v>0</v>
      </c>
      <c r="Z246" s="170">
        <f>SUM($G246:N246)</f>
        <v>0</v>
      </c>
      <c r="AA246" s="170">
        <f>SUM($G246:O246)</f>
        <v>0</v>
      </c>
      <c r="AB246" s="170">
        <f>SUM($G246:P246)</f>
        <v>0</v>
      </c>
      <c r="AC246" s="170">
        <f>SUM($G246:Q246)</f>
        <v>0</v>
      </c>
      <c r="AD246" s="171">
        <f>SUM($G246:R246)</f>
        <v>0</v>
      </c>
      <c r="AE246" s="172">
        <f t="shared" si="95"/>
        <v>0</v>
      </c>
      <c r="AF246" s="172">
        <f t="shared" si="96"/>
        <v>0</v>
      </c>
      <c r="AG246" s="172">
        <f t="shared" si="97"/>
        <v>0</v>
      </c>
      <c r="AH246" s="172">
        <f t="shared" si="98"/>
        <v>0</v>
      </c>
      <c r="AI246" s="172">
        <f t="shared" si="107"/>
        <v>0</v>
      </c>
      <c r="AJ246" s="172">
        <f t="shared" si="108"/>
        <v>0</v>
      </c>
      <c r="AK246" s="172">
        <f t="shared" si="109"/>
        <v>0</v>
      </c>
      <c r="AL246" s="173">
        <f t="shared" si="99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167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9">
        <f t="shared" si="94"/>
        <v>0</v>
      </c>
      <c r="T247" s="170">
        <f>SUM($G247:H247)</f>
        <v>0</v>
      </c>
      <c r="U247" s="170">
        <f>SUM($G247:I247)</f>
        <v>0</v>
      </c>
      <c r="V247" s="170">
        <f>SUM($G247:J247)</f>
        <v>0</v>
      </c>
      <c r="W247" s="170">
        <f>SUM($G247:K247)</f>
        <v>0</v>
      </c>
      <c r="X247" s="170">
        <f>SUM($G247:L247)</f>
        <v>0</v>
      </c>
      <c r="Y247" s="170">
        <f>SUM($G247:M247)</f>
        <v>0</v>
      </c>
      <c r="Z247" s="170">
        <f>SUM($G247:N247)</f>
        <v>0</v>
      </c>
      <c r="AA247" s="170">
        <f>SUM($G247:O247)</f>
        <v>0</v>
      </c>
      <c r="AB247" s="170">
        <f>SUM($G247:P247)</f>
        <v>0</v>
      </c>
      <c r="AC247" s="170">
        <f>SUM($G247:Q247)</f>
        <v>0</v>
      </c>
      <c r="AD247" s="171">
        <f>SUM($G247:R247)</f>
        <v>0</v>
      </c>
      <c r="AE247" s="172">
        <f t="shared" si="95"/>
        <v>0</v>
      </c>
      <c r="AF247" s="172">
        <f t="shared" si="96"/>
        <v>0</v>
      </c>
      <c r="AG247" s="172">
        <f t="shared" si="97"/>
        <v>0</v>
      </c>
      <c r="AH247" s="172">
        <f t="shared" si="98"/>
        <v>0</v>
      </c>
      <c r="AI247" s="172">
        <f t="shared" si="107"/>
        <v>0</v>
      </c>
      <c r="AJ247" s="172">
        <f t="shared" si="108"/>
        <v>0</v>
      </c>
      <c r="AK247" s="172">
        <f t="shared" si="109"/>
        <v>0</v>
      </c>
      <c r="AL247" s="173">
        <f t="shared" si="99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167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9">
        <f t="shared" si="94"/>
        <v>0</v>
      </c>
      <c r="T248" s="170">
        <f>SUM($G248:H248)</f>
        <v>0</v>
      </c>
      <c r="U248" s="170">
        <f>SUM($G248:I248)</f>
        <v>0</v>
      </c>
      <c r="V248" s="170">
        <f>SUM($G248:J248)</f>
        <v>0</v>
      </c>
      <c r="W248" s="170">
        <f>SUM($G248:K248)</f>
        <v>0</v>
      </c>
      <c r="X248" s="170">
        <f>SUM($G248:L248)</f>
        <v>0</v>
      </c>
      <c r="Y248" s="170">
        <f>SUM($G248:M248)</f>
        <v>0</v>
      </c>
      <c r="Z248" s="170">
        <f>SUM($G248:N248)</f>
        <v>0</v>
      </c>
      <c r="AA248" s="170">
        <f>SUM($G248:O248)</f>
        <v>0</v>
      </c>
      <c r="AB248" s="170">
        <f>SUM($G248:P248)</f>
        <v>0</v>
      </c>
      <c r="AC248" s="170">
        <f>SUM($G248:Q248)</f>
        <v>0</v>
      </c>
      <c r="AD248" s="171">
        <f>SUM($G248:R248)</f>
        <v>0</v>
      </c>
      <c r="AE248" s="172">
        <f t="shared" si="95"/>
        <v>0</v>
      </c>
      <c r="AF248" s="172">
        <f t="shared" si="96"/>
        <v>0</v>
      </c>
      <c r="AG248" s="172">
        <f t="shared" si="97"/>
        <v>0</v>
      </c>
      <c r="AH248" s="172">
        <f t="shared" si="98"/>
        <v>0</v>
      </c>
      <c r="AI248" s="172">
        <f t="shared" si="107"/>
        <v>0</v>
      </c>
      <c r="AJ248" s="172">
        <f t="shared" si="108"/>
        <v>0</v>
      </c>
      <c r="AK248" s="172">
        <f t="shared" si="109"/>
        <v>0</v>
      </c>
      <c r="AL248" s="173">
        <f t="shared" si="99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229">
        <f>SUM(G218:G248)</f>
        <v>0</v>
      </c>
      <c r="H249" s="230">
        <f t="shared" ref="H249:R249" si="110">SUM(H218:H248)</f>
        <v>0</v>
      </c>
      <c r="I249" s="230">
        <f t="shared" si="110"/>
        <v>0</v>
      </c>
      <c r="J249" s="230">
        <f t="shared" si="110"/>
        <v>0</v>
      </c>
      <c r="K249" s="230">
        <f t="shared" si="110"/>
        <v>0</v>
      </c>
      <c r="L249" s="230">
        <f t="shared" si="110"/>
        <v>0</v>
      </c>
      <c r="M249" s="230">
        <f t="shared" si="110"/>
        <v>0</v>
      </c>
      <c r="N249" s="230">
        <f t="shared" si="110"/>
        <v>0</v>
      </c>
      <c r="O249" s="230">
        <f t="shared" si="110"/>
        <v>0</v>
      </c>
      <c r="P249" s="230">
        <f t="shared" si="110"/>
        <v>0</v>
      </c>
      <c r="Q249" s="230">
        <f t="shared" si="110"/>
        <v>0</v>
      </c>
      <c r="R249" s="230">
        <f t="shared" si="110"/>
        <v>0</v>
      </c>
      <c r="S249" s="200">
        <f t="shared" si="94"/>
        <v>0</v>
      </c>
      <c r="T249" s="201">
        <f>SUM($G249:H249)</f>
        <v>0</v>
      </c>
      <c r="U249" s="201">
        <f>SUM($G249:I249)</f>
        <v>0</v>
      </c>
      <c r="V249" s="201">
        <f>SUM($G249:J249)</f>
        <v>0</v>
      </c>
      <c r="W249" s="201">
        <f>SUM($G249:K249)</f>
        <v>0</v>
      </c>
      <c r="X249" s="201">
        <f>SUM($G249:L249)</f>
        <v>0</v>
      </c>
      <c r="Y249" s="201">
        <f>SUM($G249:M249)</f>
        <v>0</v>
      </c>
      <c r="Z249" s="201">
        <f>SUM($G249:N249)</f>
        <v>0</v>
      </c>
      <c r="AA249" s="201">
        <f>SUM($G249:O249)</f>
        <v>0</v>
      </c>
      <c r="AB249" s="201">
        <f>SUM($G249:P249)</f>
        <v>0</v>
      </c>
      <c r="AC249" s="201">
        <f>SUM($G249:Q249)</f>
        <v>0</v>
      </c>
      <c r="AD249" s="202">
        <f>SUM($G249:R249)</f>
        <v>0</v>
      </c>
      <c r="AE249" s="203">
        <f t="shared" si="95"/>
        <v>0</v>
      </c>
      <c r="AF249" s="203">
        <f t="shared" si="96"/>
        <v>0</v>
      </c>
      <c r="AG249" s="203">
        <f t="shared" si="97"/>
        <v>0</v>
      </c>
      <c r="AH249" s="203">
        <f t="shared" si="98"/>
        <v>0</v>
      </c>
      <c r="AI249" s="203">
        <f t="shared" si="107"/>
        <v>0</v>
      </c>
      <c r="AJ249" s="203">
        <f t="shared" si="108"/>
        <v>0</v>
      </c>
      <c r="AK249" s="203">
        <f t="shared" si="109"/>
        <v>0</v>
      </c>
      <c r="AL249" s="173">
        <f t="shared" si="99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229">
        <f>G217-G249</f>
        <v>1830.4233900000015</v>
      </c>
      <c r="H250" s="230">
        <f t="shared" ref="H250:R250" si="111">H217-H249</f>
        <v>391.91902000000886</v>
      </c>
      <c r="I250" s="230">
        <f t="shared" si="111"/>
        <v>3714.8675299999904</v>
      </c>
      <c r="J250" s="230">
        <f t="shared" si="111"/>
        <v>191.94487999999393</v>
      </c>
      <c r="K250" s="230">
        <f t="shared" si="111"/>
        <v>4295.5262199999979</v>
      </c>
      <c r="L250" s="230">
        <f t="shared" si="111"/>
        <v>5929.045299999987</v>
      </c>
      <c r="M250" s="230">
        <f t="shared" si="111"/>
        <v>5599.760209999994</v>
      </c>
      <c r="N250" s="230">
        <f t="shared" si="111"/>
        <v>6375.7245900000162</v>
      </c>
      <c r="O250" s="230">
        <f t="shared" si="111"/>
        <v>6246.4088899999961</v>
      </c>
      <c r="P250" s="230">
        <f t="shared" si="111"/>
        <v>3569.8224200000213</v>
      </c>
      <c r="Q250" s="230">
        <f t="shared" si="111"/>
        <v>1784.3736300000235</v>
      </c>
      <c r="R250" s="230">
        <f t="shared" si="111"/>
        <v>-3202.7307599999954</v>
      </c>
      <c r="S250" s="200">
        <f t="shared" si="94"/>
        <v>1830.4233900000015</v>
      </c>
      <c r="T250" s="201">
        <f>SUM($G250:H250)</f>
        <v>2222.3424100000102</v>
      </c>
      <c r="U250" s="201">
        <f>SUM($G250:I250)</f>
        <v>5937.2099400000006</v>
      </c>
      <c r="V250" s="201">
        <f>SUM($G250:J250)</f>
        <v>6129.1548199999943</v>
      </c>
      <c r="W250" s="201">
        <f>SUM($G250:K250)</f>
        <v>10424.681039999992</v>
      </c>
      <c r="X250" s="201">
        <f>SUM($G250:L250)</f>
        <v>16353.726339999979</v>
      </c>
      <c r="Y250" s="201">
        <f>SUM($G250:M250)</f>
        <v>21953.486549999972</v>
      </c>
      <c r="Z250" s="201">
        <f>SUM($G250:N250)</f>
        <v>28329.211139999989</v>
      </c>
      <c r="AA250" s="201">
        <f>SUM($G250:O250)</f>
        <v>34575.620029999984</v>
      </c>
      <c r="AB250" s="201">
        <f>SUM($G250:P250)</f>
        <v>38145.442450000002</v>
      </c>
      <c r="AC250" s="201">
        <f>SUM($G250:Q250)</f>
        <v>39929.816080000026</v>
      </c>
      <c r="AD250" s="202">
        <f>SUM($G250:R250)</f>
        <v>36727.085320000027</v>
      </c>
      <c r="AE250" s="203">
        <f t="shared" si="95"/>
        <v>5937.2099400000006</v>
      </c>
      <c r="AF250" s="203">
        <f t="shared" si="96"/>
        <v>10416.516399999979</v>
      </c>
      <c r="AG250" s="203">
        <f t="shared" si="97"/>
        <v>18221.893690000004</v>
      </c>
      <c r="AH250" s="203">
        <f t="shared" si="98"/>
        <v>2151.4652900000438</v>
      </c>
      <c r="AI250" s="203">
        <f t="shared" si="107"/>
        <v>16353.726339999979</v>
      </c>
      <c r="AJ250" s="203">
        <f t="shared" si="108"/>
        <v>20373.358980000048</v>
      </c>
      <c r="AK250" s="203">
        <f t="shared" si="109"/>
        <v>36727.085320000027</v>
      </c>
      <c r="AL250" s="173">
        <f t="shared" si="99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167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9">
        <f t="shared" si="94"/>
        <v>0</v>
      </c>
      <c r="T251" s="170">
        <f>SUM($G251:H251)</f>
        <v>0</v>
      </c>
      <c r="U251" s="170">
        <f>SUM($G251:I251)</f>
        <v>0</v>
      </c>
      <c r="V251" s="170">
        <f>SUM($G251:J251)</f>
        <v>0</v>
      </c>
      <c r="W251" s="170">
        <f>SUM($G251:K251)</f>
        <v>0</v>
      </c>
      <c r="X251" s="170">
        <f>SUM($G251:L251)</f>
        <v>0</v>
      </c>
      <c r="Y251" s="170">
        <f>SUM($G251:M251)</f>
        <v>0</v>
      </c>
      <c r="Z251" s="170">
        <f>SUM($G251:N251)</f>
        <v>0</v>
      </c>
      <c r="AA251" s="170">
        <f>SUM($G251:O251)</f>
        <v>0</v>
      </c>
      <c r="AB251" s="170">
        <f>SUM($G251:P251)</f>
        <v>0</v>
      </c>
      <c r="AC251" s="170">
        <f>SUM($G251:Q251)</f>
        <v>0</v>
      </c>
      <c r="AD251" s="171">
        <f>SUM($G251:R251)</f>
        <v>0</v>
      </c>
      <c r="AE251" s="172">
        <f t="shared" si="95"/>
        <v>0</v>
      </c>
      <c r="AF251" s="172">
        <f t="shared" si="96"/>
        <v>0</v>
      </c>
      <c r="AG251" s="172">
        <f t="shared" si="97"/>
        <v>0</v>
      </c>
      <c r="AH251" s="172">
        <f t="shared" si="98"/>
        <v>0</v>
      </c>
      <c r="AI251" s="172">
        <f t="shared" si="107"/>
        <v>0</v>
      </c>
      <c r="AJ251" s="172">
        <f t="shared" si="108"/>
        <v>0</v>
      </c>
      <c r="AK251" s="172">
        <f t="shared" si="109"/>
        <v>0</v>
      </c>
      <c r="AL251" s="173">
        <f t="shared" si="99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167">
        <f>G155*(1-$R$1)</f>
        <v>0</v>
      </c>
      <c r="H252" s="168">
        <f t="shared" ref="H252:R252" si="112">H155*(1-$R$1)</f>
        <v>0</v>
      </c>
      <c r="I252" s="168">
        <f t="shared" si="112"/>
        <v>0</v>
      </c>
      <c r="J252" s="168">
        <f t="shared" si="112"/>
        <v>0</v>
      </c>
      <c r="K252" s="168">
        <f t="shared" si="112"/>
        <v>0</v>
      </c>
      <c r="L252" s="168">
        <f t="shared" si="112"/>
        <v>0</v>
      </c>
      <c r="M252" s="168">
        <f t="shared" si="112"/>
        <v>0</v>
      </c>
      <c r="N252" s="168">
        <f t="shared" si="112"/>
        <v>0</v>
      </c>
      <c r="O252" s="168">
        <f t="shared" si="112"/>
        <v>0</v>
      </c>
      <c r="P252" s="168">
        <f t="shared" si="112"/>
        <v>0</v>
      </c>
      <c r="Q252" s="168">
        <f t="shared" si="112"/>
        <v>0</v>
      </c>
      <c r="R252" s="168">
        <f t="shared" si="112"/>
        <v>0</v>
      </c>
      <c r="S252" s="169">
        <f t="shared" si="94"/>
        <v>0</v>
      </c>
      <c r="T252" s="170">
        <f>SUM($G252:H252)</f>
        <v>0</v>
      </c>
      <c r="U252" s="170">
        <f>SUM($G252:I252)</f>
        <v>0</v>
      </c>
      <c r="V252" s="170">
        <f>SUM($G252:J252)</f>
        <v>0</v>
      </c>
      <c r="W252" s="170">
        <f>SUM($G252:K252)</f>
        <v>0</v>
      </c>
      <c r="X252" s="170">
        <f>SUM($G252:L252)</f>
        <v>0</v>
      </c>
      <c r="Y252" s="170">
        <f>SUM($G252:M252)</f>
        <v>0</v>
      </c>
      <c r="Z252" s="170">
        <f>SUM($G252:N252)</f>
        <v>0</v>
      </c>
      <c r="AA252" s="170">
        <f>SUM($G252:O252)</f>
        <v>0</v>
      </c>
      <c r="AB252" s="170">
        <f>SUM($G252:P252)</f>
        <v>0</v>
      </c>
      <c r="AC252" s="170">
        <f>SUM($G252:Q252)</f>
        <v>0</v>
      </c>
      <c r="AD252" s="171">
        <f>SUM($G252:R252)</f>
        <v>0</v>
      </c>
      <c r="AE252" s="172">
        <f t="shared" si="95"/>
        <v>0</v>
      </c>
      <c r="AF252" s="172">
        <f t="shared" si="96"/>
        <v>0</v>
      </c>
      <c r="AG252" s="172">
        <f t="shared" si="97"/>
        <v>0</v>
      </c>
      <c r="AH252" s="172">
        <f t="shared" si="98"/>
        <v>0</v>
      </c>
      <c r="AI252" s="172">
        <f t="shared" si="107"/>
        <v>0</v>
      </c>
      <c r="AJ252" s="172">
        <f t="shared" si="108"/>
        <v>0</v>
      </c>
      <c r="AK252" s="172">
        <f t="shared" si="109"/>
        <v>0</v>
      </c>
      <c r="AL252" s="173">
        <f t="shared" si="99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167">
        <f>G222</f>
        <v>0</v>
      </c>
      <c r="H253" s="168">
        <f t="shared" ref="H253:R253" si="113">H222</f>
        <v>0</v>
      </c>
      <c r="I253" s="168">
        <f t="shared" si="113"/>
        <v>0</v>
      </c>
      <c r="J253" s="168">
        <f t="shared" si="113"/>
        <v>0</v>
      </c>
      <c r="K253" s="168">
        <f t="shared" si="113"/>
        <v>0</v>
      </c>
      <c r="L253" s="168">
        <f t="shared" si="113"/>
        <v>0</v>
      </c>
      <c r="M253" s="168">
        <f t="shared" si="113"/>
        <v>0</v>
      </c>
      <c r="N253" s="168">
        <f t="shared" si="113"/>
        <v>0</v>
      </c>
      <c r="O253" s="168">
        <f t="shared" si="113"/>
        <v>0</v>
      </c>
      <c r="P253" s="168">
        <f t="shared" si="113"/>
        <v>0</v>
      </c>
      <c r="Q253" s="168">
        <f t="shared" si="113"/>
        <v>0</v>
      </c>
      <c r="R253" s="168">
        <f t="shared" si="113"/>
        <v>0</v>
      </c>
      <c r="S253" s="169">
        <f t="shared" si="94"/>
        <v>0</v>
      </c>
      <c r="T253" s="170">
        <f>SUM($G253:H253)</f>
        <v>0</v>
      </c>
      <c r="U253" s="170">
        <f>SUM($G253:I253)</f>
        <v>0</v>
      </c>
      <c r="V253" s="170">
        <f>SUM($G253:J253)</f>
        <v>0</v>
      </c>
      <c r="W253" s="170">
        <f>SUM($G253:K253)</f>
        <v>0</v>
      </c>
      <c r="X253" s="170">
        <f>SUM($G253:L253)</f>
        <v>0</v>
      </c>
      <c r="Y253" s="170">
        <f>SUM($G253:M253)</f>
        <v>0</v>
      </c>
      <c r="Z253" s="170">
        <f>SUM($G253:N253)</f>
        <v>0</v>
      </c>
      <c r="AA253" s="170">
        <f>SUM($G253:O253)</f>
        <v>0</v>
      </c>
      <c r="AB253" s="170">
        <f>SUM($G253:P253)</f>
        <v>0</v>
      </c>
      <c r="AC253" s="170">
        <f>SUM($G253:Q253)</f>
        <v>0</v>
      </c>
      <c r="AD253" s="171">
        <f>SUM($G253:R253)</f>
        <v>0</v>
      </c>
      <c r="AE253" s="172">
        <f t="shared" si="95"/>
        <v>0</v>
      </c>
      <c r="AF253" s="172">
        <f t="shared" si="96"/>
        <v>0</v>
      </c>
      <c r="AG253" s="172">
        <f t="shared" si="97"/>
        <v>0</v>
      </c>
      <c r="AH253" s="172">
        <f t="shared" si="98"/>
        <v>0</v>
      </c>
      <c r="AI253" s="172">
        <f t="shared" si="107"/>
        <v>0</v>
      </c>
      <c r="AJ253" s="172">
        <f t="shared" si="108"/>
        <v>0</v>
      </c>
      <c r="AK253" s="172">
        <f t="shared" si="109"/>
        <v>0</v>
      </c>
      <c r="AL253" s="173">
        <f t="shared" si="99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167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9">
        <f t="shared" si="94"/>
        <v>0</v>
      </c>
      <c r="T254" s="170">
        <f>SUM($G254:H254)</f>
        <v>0</v>
      </c>
      <c r="U254" s="170">
        <f>SUM($G254:I254)</f>
        <v>0</v>
      </c>
      <c r="V254" s="170">
        <f>SUM($G254:J254)</f>
        <v>0</v>
      </c>
      <c r="W254" s="170">
        <f>SUM($G254:K254)</f>
        <v>0</v>
      </c>
      <c r="X254" s="170">
        <f>SUM($G254:L254)</f>
        <v>0</v>
      </c>
      <c r="Y254" s="170">
        <f>SUM($G254:M254)</f>
        <v>0</v>
      </c>
      <c r="Z254" s="170">
        <f>SUM($G254:N254)</f>
        <v>0</v>
      </c>
      <c r="AA254" s="170">
        <f>SUM($G254:O254)</f>
        <v>0</v>
      </c>
      <c r="AB254" s="170">
        <f>SUM($G254:P254)</f>
        <v>0</v>
      </c>
      <c r="AC254" s="170">
        <f>SUM($G254:Q254)</f>
        <v>0</v>
      </c>
      <c r="AD254" s="171">
        <f>SUM($G254:R254)</f>
        <v>0</v>
      </c>
      <c r="AE254" s="172">
        <f t="shared" si="95"/>
        <v>0</v>
      </c>
      <c r="AF254" s="172">
        <f t="shared" si="96"/>
        <v>0</v>
      </c>
      <c r="AG254" s="172">
        <f t="shared" si="97"/>
        <v>0</v>
      </c>
      <c r="AH254" s="172">
        <f t="shared" si="98"/>
        <v>0</v>
      </c>
      <c r="AI254" s="172">
        <f t="shared" si="107"/>
        <v>0</v>
      </c>
      <c r="AJ254" s="172">
        <f t="shared" si="108"/>
        <v>0</v>
      </c>
      <c r="AK254" s="172">
        <f t="shared" si="109"/>
        <v>0</v>
      </c>
      <c r="AL254" s="173">
        <f t="shared" si="99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167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9">
        <f t="shared" si="94"/>
        <v>0</v>
      </c>
      <c r="T255" s="170">
        <f>SUM($G255:H255)</f>
        <v>0</v>
      </c>
      <c r="U255" s="170">
        <f>SUM($G255:I255)</f>
        <v>0</v>
      </c>
      <c r="V255" s="170">
        <f>SUM($G255:J255)</f>
        <v>0</v>
      </c>
      <c r="W255" s="170">
        <f>SUM($G255:K255)</f>
        <v>0</v>
      </c>
      <c r="X255" s="170">
        <f>SUM($G255:L255)</f>
        <v>0</v>
      </c>
      <c r="Y255" s="170">
        <f>SUM($G255:M255)</f>
        <v>0</v>
      </c>
      <c r="Z255" s="170">
        <f>SUM($G255:N255)</f>
        <v>0</v>
      </c>
      <c r="AA255" s="170">
        <f>SUM($G255:O255)</f>
        <v>0</v>
      </c>
      <c r="AB255" s="170">
        <f>SUM($G255:P255)</f>
        <v>0</v>
      </c>
      <c r="AC255" s="170">
        <f>SUM($G255:Q255)</f>
        <v>0</v>
      </c>
      <c r="AD255" s="171">
        <f>SUM($G255:R255)</f>
        <v>0</v>
      </c>
      <c r="AE255" s="172">
        <f t="shared" si="95"/>
        <v>0</v>
      </c>
      <c r="AF255" s="172">
        <f t="shared" si="96"/>
        <v>0</v>
      </c>
      <c r="AG255" s="172">
        <f t="shared" si="97"/>
        <v>0</v>
      </c>
      <c r="AH255" s="172">
        <f t="shared" si="98"/>
        <v>0</v>
      </c>
      <c r="AI255" s="172">
        <f t="shared" si="107"/>
        <v>0</v>
      </c>
      <c r="AJ255" s="172">
        <f t="shared" si="108"/>
        <v>0</v>
      </c>
      <c r="AK255" s="172">
        <f t="shared" si="109"/>
        <v>0</v>
      </c>
      <c r="AL255" s="173">
        <f t="shared" ref="AL255:AL259" si="114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167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9">
        <f t="shared" si="94"/>
        <v>0</v>
      </c>
      <c r="T256" s="170">
        <f>SUM($G256:H256)</f>
        <v>0</v>
      </c>
      <c r="U256" s="170">
        <f>SUM($G256:I256)</f>
        <v>0</v>
      </c>
      <c r="V256" s="170">
        <f>SUM($G256:J256)</f>
        <v>0</v>
      </c>
      <c r="W256" s="170">
        <f>SUM($G256:K256)</f>
        <v>0</v>
      </c>
      <c r="X256" s="170">
        <f>SUM($G256:L256)</f>
        <v>0</v>
      </c>
      <c r="Y256" s="170">
        <f>SUM($G256:M256)</f>
        <v>0</v>
      </c>
      <c r="Z256" s="170">
        <f>SUM($G256:N256)</f>
        <v>0</v>
      </c>
      <c r="AA256" s="170">
        <f>SUM($G256:O256)</f>
        <v>0</v>
      </c>
      <c r="AB256" s="170">
        <f>SUM($G256:P256)</f>
        <v>0</v>
      </c>
      <c r="AC256" s="170">
        <f>SUM($G256:Q256)</f>
        <v>0</v>
      </c>
      <c r="AD256" s="171">
        <f>SUM($G256:R256)</f>
        <v>0</v>
      </c>
      <c r="AE256" s="172">
        <f t="shared" si="95"/>
        <v>0</v>
      </c>
      <c r="AF256" s="172">
        <f t="shared" si="96"/>
        <v>0</v>
      </c>
      <c r="AG256" s="172">
        <f t="shared" si="97"/>
        <v>0</v>
      </c>
      <c r="AH256" s="172">
        <f t="shared" si="98"/>
        <v>0</v>
      </c>
      <c r="AI256" s="172">
        <f t="shared" si="107"/>
        <v>0</v>
      </c>
      <c r="AJ256" s="172">
        <f t="shared" si="108"/>
        <v>0</v>
      </c>
      <c r="AK256" s="172">
        <f t="shared" si="109"/>
        <v>0</v>
      </c>
      <c r="AL256" s="173">
        <f t="shared" si="114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167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9">
        <f t="shared" si="94"/>
        <v>0</v>
      </c>
      <c r="T257" s="170">
        <f>SUM($G257:H257)</f>
        <v>0</v>
      </c>
      <c r="U257" s="170">
        <f>SUM($G257:I257)</f>
        <v>0</v>
      </c>
      <c r="V257" s="170">
        <f>SUM($G257:J257)</f>
        <v>0</v>
      </c>
      <c r="W257" s="170">
        <f>SUM($G257:K257)</f>
        <v>0</v>
      </c>
      <c r="X257" s="170">
        <f>SUM($G257:L257)</f>
        <v>0</v>
      </c>
      <c r="Y257" s="170">
        <f>SUM($G257:M257)</f>
        <v>0</v>
      </c>
      <c r="Z257" s="170">
        <f>SUM($G257:N257)</f>
        <v>0</v>
      </c>
      <c r="AA257" s="170">
        <f>SUM($G257:O257)</f>
        <v>0</v>
      </c>
      <c r="AB257" s="170">
        <f>SUM($G257:P257)</f>
        <v>0</v>
      </c>
      <c r="AC257" s="170">
        <f>SUM($G257:Q257)</f>
        <v>0</v>
      </c>
      <c r="AD257" s="171">
        <f>SUM($G257:R257)</f>
        <v>0</v>
      </c>
      <c r="AE257" s="172">
        <f t="shared" si="95"/>
        <v>0</v>
      </c>
      <c r="AF257" s="172">
        <f t="shared" si="96"/>
        <v>0</v>
      </c>
      <c r="AG257" s="172">
        <f t="shared" si="97"/>
        <v>0</v>
      </c>
      <c r="AH257" s="172">
        <f t="shared" si="98"/>
        <v>0</v>
      </c>
      <c r="AI257" s="172">
        <f t="shared" si="107"/>
        <v>0</v>
      </c>
      <c r="AJ257" s="172">
        <f t="shared" si="108"/>
        <v>0</v>
      </c>
      <c r="AK257" s="172">
        <f t="shared" si="109"/>
        <v>0</v>
      </c>
      <c r="AL257" s="173">
        <f t="shared" si="114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167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9">
        <f t="shared" si="94"/>
        <v>0</v>
      </c>
      <c r="T258" s="170">
        <f>SUM($G258:H258)</f>
        <v>0</v>
      </c>
      <c r="U258" s="170">
        <f>SUM($G258:I258)</f>
        <v>0</v>
      </c>
      <c r="V258" s="170">
        <f>SUM($G258:J258)</f>
        <v>0</v>
      </c>
      <c r="W258" s="170">
        <f>SUM($G258:K258)</f>
        <v>0</v>
      </c>
      <c r="X258" s="170">
        <f>SUM($G258:L258)</f>
        <v>0</v>
      </c>
      <c r="Y258" s="170">
        <f>SUM($G258:M258)</f>
        <v>0</v>
      </c>
      <c r="Z258" s="170">
        <f>SUM($G258:N258)</f>
        <v>0</v>
      </c>
      <c r="AA258" s="170">
        <f>SUM($G258:O258)</f>
        <v>0</v>
      </c>
      <c r="AB258" s="170">
        <f>SUM($G258:P258)</f>
        <v>0</v>
      </c>
      <c r="AC258" s="170">
        <f>SUM($G258:Q258)</f>
        <v>0</v>
      </c>
      <c r="AD258" s="171">
        <f>SUM($G258:R258)</f>
        <v>0</v>
      </c>
      <c r="AE258" s="172">
        <f t="shared" si="95"/>
        <v>0</v>
      </c>
      <c r="AF258" s="172">
        <f t="shared" si="96"/>
        <v>0</v>
      </c>
      <c r="AG258" s="172">
        <f t="shared" si="97"/>
        <v>0</v>
      </c>
      <c r="AH258" s="172">
        <f t="shared" si="98"/>
        <v>0</v>
      </c>
      <c r="AI258" s="172">
        <f t="shared" si="107"/>
        <v>0</v>
      </c>
      <c r="AJ258" s="172">
        <f t="shared" si="108"/>
        <v>0</v>
      </c>
      <c r="AK258" s="172">
        <f t="shared" si="109"/>
        <v>0</v>
      </c>
      <c r="AL258" s="173">
        <f t="shared" si="114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167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9">
        <f t="shared" si="94"/>
        <v>0</v>
      </c>
      <c r="T259" s="170">
        <f>SUM($G259:H259)</f>
        <v>0</v>
      </c>
      <c r="U259" s="170">
        <f>SUM($G259:I259)</f>
        <v>0</v>
      </c>
      <c r="V259" s="170">
        <f>SUM($G259:J259)</f>
        <v>0</v>
      </c>
      <c r="W259" s="170">
        <f>SUM($G259:K259)</f>
        <v>0</v>
      </c>
      <c r="X259" s="170">
        <f>SUM($G259:L259)</f>
        <v>0</v>
      </c>
      <c r="Y259" s="170">
        <f>SUM($G259:M259)</f>
        <v>0</v>
      </c>
      <c r="Z259" s="170">
        <f>SUM($G259:N259)</f>
        <v>0</v>
      </c>
      <c r="AA259" s="170">
        <f>SUM($G259:O259)</f>
        <v>0</v>
      </c>
      <c r="AB259" s="170">
        <f>SUM($G259:P259)</f>
        <v>0</v>
      </c>
      <c r="AC259" s="170">
        <f>SUM($G259:Q259)</f>
        <v>0</v>
      </c>
      <c r="AD259" s="171">
        <f>SUM($G259:R259)</f>
        <v>0</v>
      </c>
      <c r="AE259" s="172">
        <f t="shared" si="95"/>
        <v>0</v>
      </c>
      <c r="AF259" s="172">
        <f t="shared" si="96"/>
        <v>0</v>
      </c>
      <c r="AG259" s="172">
        <f t="shared" si="97"/>
        <v>0</v>
      </c>
      <c r="AH259" s="172">
        <f t="shared" si="98"/>
        <v>0</v>
      </c>
      <c r="AI259" s="172">
        <f t="shared" si="107"/>
        <v>0</v>
      </c>
      <c r="AJ259" s="172">
        <f t="shared" si="108"/>
        <v>0</v>
      </c>
      <c r="AK259" s="172">
        <f t="shared" si="109"/>
        <v>0</v>
      </c>
      <c r="AL259" s="173">
        <f t="shared" si="114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167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9">
        <f t="shared" si="94"/>
        <v>0</v>
      </c>
      <c r="T260" s="170">
        <f>SUM($G260:H260)</f>
        <v>0</v>
      </c>
      <c r="U260" s="170">
        <f>SUM($G260:I260)</f>
        <v>0</v>
      </c>
      <c r="V260" s="170">
        <f>SUM($G260:J260)</f>
        <v>0</v>
      </c>
      <c r="W260" s="170">
        <f>SUM($G260:K260)</f>
        <v>0</v>
      </c>
      <c r="X260" s="170">
        <f>SUM($G260:L260)</f>
        <v>0</v>
      </c>
      <c r="Y260" s="170">
        <f>SUM($G260:M260)</f>
        <v>0</v>
      </c>
      <c r="Z260" s="170">
        <f>SUM($G260:N260)</f>
        <v>0</v>
      </c>
      <c r="AA260" s="170">
        <f>SUM($G260:O260)</f>
        <v>0</v>
      </c>
      <c r="AB260" s="170">
        <f>SUM($G260:P260)</f>
        <v>0</v>
      </c>
      <c r="AC260" s="170">
        <f>SUM($G260:Q260)</f>
        <v>0</v>
      </c>
      <c r="AD260" s="171">
        <f>SUM($G260:R260)</f>
        <v>0</v>
      </c>
      <c r="AE260" s="172">
        <f t="shared" si="95"/>
        <v>0</v>
      </c>
      <c r="AF260" s="172">
        <f t="shared" si="96"/>
        <v>0</v>
      </c>
      <c r="AG260" s="172">
        <f t="shared" si="97"/>
        <v>0</v>
      </c>
      <c r="AH260" s="172">
        <f t="shared" si="98"/>
        <v>0</v>
      </c>
      <c r="AI260" s="172">
        <f t="shared" si="107"/>
        <v>0</v>
      </c>
      <c r="AJ260" s="172">
        <f t="shared" si="108"/>
        <v>0</v>
      </c>
      <c r="AK260" s="172">
        <f t="shared" si="109"/>
        <v>0</v>
      </c>
      <c r="AL260" s="173">
        <f t="shared" si="99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167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9">
        <f t="shared" si="94"/>
        <v>0</v>
      </c>
      <c r="T261" s="170">
        <f>SUM($G261:H261)</f>
        <v>0</v>
      </c>
      <c r="U261" s="170">
        <f>SUM($G261:I261)</f>
        <v>0</v>
      </c>
      <c r="V261" s="170">
        <f>SUM($G261:J261)</f>
        <v>0</v>
      </c>
      <c r="W261" s="170">
        <f>SUM($G261:K261)</f>
        <v>0</v>
      </c>
      <c r="X261" s="170">
        <f>SUM($G261:L261)</f>
        <v>0</v>
      </c>
      <c r="Y261" s="170">
        <f>SUM($G261:M261)</f>
        <v>0</v>
      </c>
      <c r="Z261" s="170">
        <f>SUM($G261:N261)</f>
        <v>0</v>
      </c>
      <c r="AA261" s="170">
        <f>SUM($G261:O261)</f>
        <v>0</v>
      </c>
      <c r="AB261" s="170">
        <f>SUM($G261:P261)</f>
        <v>0</v>
      </c>
      <c r="AC261" s="170">
        <f>SUM($G261:Q261)</f>
        <v>0</v>
      </c>
      <c r="AD261" s="171">
        <f>SUM($G261:R261)</f>
        <v>0</v>
      </c>
      <c r="AE261" s="172">
        <f t="shared" si="95"/>
        <v>0</v>
      </c>
      <c r="AF261" s="172">
        <f t="shared" si="96"/>
        <v>0</v>
      </c>
      <c r="AG261" s="172">
        <f t="shared" si="97"/>
        <v>0</v>
      </c>
      <c r="AH261" s="172">
        <f t="shared" si="98"/>
        <v>0</v>
      </c>
      <c r="AI261" s="172">
        <f t="shared" si="107"/>
        <v>0</v>
      </c>
      <c r="AJ261" s="172">
        <f t="shared" si="108"/>
        <v>0</v>
      </c>
      <c r="AK261" s="172">
        <f t="shared" si="109"/>
        <v>0</v>
      </c>
      <c r="AL261" s="173">
        <f t="shared" si="99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167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9">
        <f t="shared" si="94"/>
        <v>0</v>
      </c>
      <c r="T262" s="170">
        <f>SUM($G262:H262)</f>
        <v>0</v>
      </c>
      <c r="U262" s="170">
        <f>SUM($G262:I262)</f>
        <v>0</v>
      </c>
      <c r="V262" s="170">
        <f>SUM($G262:J262)</f>
        <v>0</v>
      </c>
      <c r="W262" s="170">
        <f>SUM($G262:K262)</f>
        <v>0</v>
      </c>
      <c r="X262" s="170">
        <f>SUM($G262:L262)</f>
        <v>0</v>
      </c>
      <c r="Y262" s="170">
        <f>SUM($G262:M262)</f>
        <v>0</v>
      </c>
      <c r="Z262" s="170">
        <f>SUM($G262:N262)</f>
        <v>0</v>
      </c>
      <c r="AA262" s="170">
        <f>SUM($G262:O262)</f>
        <v>0</v>
      </c>
      <c r="AB262" s="170">
        <f>SUM($G262:P262)</f>
        <v>0</v>
      </c>
      <c r="AC262" s="170">
        <f>SUM($G262:Q262)</f>
        <v>0</v>
      </c>
      <c r="AD262" s="171">
        <f>SUM($G262:R262)</f>
        <v>0</v>
      </c>
      <c r="AE262" s="172">
        <f t="shared" si="95"/>
        <v>0</v>
      </c>
      <c r="AF262" s="172">
        <f t="shared" si="96"/>
        <v>0</v>
      </c>
      <c r="AG262" s="172">
        <f t="shared" si="97"/>
        <v>0</v>
      </c>
      <c r="AH262" s="172">
        <f t="shared" si="98"/>
        <v>0</v>
      </c>
      <c r="AI262" s="172">
        <f t="shared" si="107"/>
        <v>0</v>
      </c>
      <c r="AJ262" s="172">
        <f t="shared" si="108"/>
        <v>0</v>
      </c>
      <c r="AK262" s="172">
        <f t="shared" si="109"/>
        <v>0</v>
      </c>
      <c r="AL262" s="173">
        <f t="shared" si="99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167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9">
        <f t="shared" ref="S263:S328" si="115">G263</f>
        <v>0</v>
      </c>
      <c r="T263" s="170">
        <f>SUM($G263:H263)</f>
        <v>0</v>
      </c>
      <c r="U263" s="170">
        <f>SUM($G263:I263)</f>
        <v>0</v>
      </c>
      <c r="V263" s="170">
        <f>SUM($G263:J263)</f>
        <v>0</v>
      </c>
      <c r="W263" s="170">
        <f>SUM($G263:K263)</f>
        <v>0</v>
      </c>
      <c r="X263" s="170">
        <f>SUM($G263:L263)</f>
        <v>0</v>
      </c>
      <c r="Y263" s="170">
        <f>SUM($G263:M263)</f>
        <v>0</v>
      </c>
      <c r="Z263" s="170">
        <f>SUM($G263:N263)</f>
        <v>0</v>
      </c>
      <c r="AA263" s="170">
        <f>SUM($G263:O263)</f>
        <v>0</v>
      </c>
      <c r="AB263" s="170">
        <f>SUM($G263:P263)</f>
        <v>0</v>
      </c>
      <c r="AC263" s="170">
        <f>SUM($G263:Q263)</f>
        <v>0</v>
      </c>
      <c r="AD263" s="171">
        <f>SUM($G263:R263)</f>
        <v>0</v>
      </c>
      <c r="AE263" s="172">
        <f t="shared" ref="AE263:AE328" si="116">U263</f>
        <v>0</v>
      </c>
      <c r="AF263" s="172">
        <f t="shared" ref="AF263:AF328" si="117">X263-AE263</f>
        <v>0</v>
      </c>
      <c r="AG263" s="172">
        <f t="shared" ref="AG263:AG328" si="118">AA263-AF263-AE263</f>
        <v>0</v>
      </c>
      <c r="AH263" s="172">
        <f t="shared" ref="AH263:AH328" si="119">AD263-AG263-AF263-AE263</f>
        <v>0</v>
      </c>
      <c r="AI263" s="172">
        <f t="shared" si="107"/>
        <v>0</v>
      </c>
      <c r="AJ263" s="172">
        <f t="shared" si="108"/>
        <v>0</v>
      </c>
      <c r="AK263" s="172">
        <f t="shared" si="109"/>
        <v>0</v>
      </c>
      <c r="AL263" s="173">
        <f t="shared" si="99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167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9">
        <f t="shared" si="115"/>
        <v>0</v>
      </c>
      <c r="T264" s="170">
        <f>SUM($G264:H264)</f>
        <v>0</v>
      </c>
      <c r="U264" s="170">
        <f>SUM($G264:I264)</f>
        <v>0</v>
      </c>
      <c r="V264" s="170">
        <f>SUM($G264:J264)</f>
        <v>0</v>
      </c>
      <c r="W264" s="170">
        <f>SUM($G264:K264)</f>
        <v>0</v>
      </c>
      <c r="X264" s="170">
        <f>SUM($G264:L264)</f>
        <v>0</v>
      </c>
      <c r="Y264" s="170">
        <f>SUM($G264:M264)</f>
        <v>0</v>
      </c>
      <c r="Z264" s="170">
        <f>SUM($G264:N264)</f>
        <v>0</v>
      </c>
      <c r="AA264" s="170">
        <f>SUM($G264:O264)</f>
        <v>0</v>
      </c>
      <c r="AB264" s="170">
        <f>SUM($G264:P264)</f>
        <v>0</v>
      </c>
      <c r="AC264" s="170">
        <f>SUM($G264:Q264)</f>
        <v>0</v>
      </c>
      <c r="AD264" s="171">
        <f>SUM($G264:R264)</f>
        <v>0</v>
      </c>
      <c r="AE264" s="172">
        <f t="shared" si="116"/>
        <v>0</v>
      </c>
      <c r="AF264" s="172">
        <f t="shared" si="117"/>
        <v>0</v>
      </c>
      <c r="AG264" s="172">
        <f t="shared" si="118"/>
        <v>0</v>
      </c>
      <c r="AH264" s="172">
        <f t="shared" si="119"/>
        <v>0</v>
      </c>
      <c r="AI264" s="172">
        <f t="shared" si="107"/>
        <v>0</v>
      </c>
      <c r="AJ264" s="172">
        <f t="shared" si="108"/>
        <v>0</v>
      </c>
      <c r="AK264" s="172">
        <f t="shared" si="109"/>
        <v>0</v>
      </c>
      <c r="AL264" s="173">
        <f t="shared" si="99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167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9">
        <f t="shared" si="115"/>
        <v>0</v>
      </c>
      <c r="T265" s="170">
        <f>SUM($G265:H265)</f>
        <v>0</v>
      </c>
      <c r="U265" s="170">
        <f>SUM($G265:I265)</f>
        <v>0</v>
      </c>
      <c r="V265" s="170">
        <f>SUM($G265:J265)</f>
        <v>0</v>
      </c>
      <c r="W265" s="170">
        <f>SUM($G265:K265)</f>
        <v>0</v>
      </c>
      <c r="X265" s="170">
        <f>SUM($G265:L265)</f>
        <v>0</v>
      </c>
      <c r="Y265" s="170">
        <f>SUM($G265:M265)</f>
        <v>0</v>
      </c>
      <c r="Z265" s="170">
        <f>SUM($G265:N265)</f>
        <v>0</v>
      </c>
      <c r="AA265" s="170">
        <f>SUM($G265:O265)</f>
        <v>0</v>
      </c>
      <c r="AB265" s="170">
        <f>SUM($G265:P265)</f>
        <v>0</v>
      </c>
      <c r="AC265" s="170">
        <f>SUM($G265:Q265)</f>
        <v>0</v>
      </c>
      <c r="AD265" s="171">
        <f>SUM($G265:R265)</f>
        <v>0</v>
      </c>
      <c r="AE265" s="172">
        <f t="shared" si="116"/>
        <v>0</v>
      </c>
      <c r="AF265" s="172">
        <f t="shared" si="117"/>
        <v>0</v>
      </c>
      <c r="AG265" s="172">
        <f t="shared" si="118"/>
        <v>0</v>
      </c>
      <c r="AH265" s="172">
        <f t="shared" si="119"/>
        <v>0</v>
      </c>
      <c r="AI265" s="172">
        <f t="shared" si="107"/>
        <v>0</v>
      </c>
      <c r="AJ265" s="172">
        <f t="shared" si="108"/>
        <v>0</v>
      </c>
      <c r="AK265" s="172">
        <f t="shared" si="109"/>
        <v>0</v>
      </c>
      <c r="AL265" s="173">
        <f t="shared" si="99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167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9">
        <f t="shared" si="115"/>
        <v>0</v>
      </c>
      <c r="T266" s="170">
        <f>SUM($G266:H266)</f>
        <v>0</v>
      </c>
      <c r="U266" s="170">
        <f>SUM($G266:I266)</f>
        <v>0</v>
      </c>
      <c r="V266" s="170">
        <f>SUM($G266:J266)</f>
        <v>0</v>
      </c>
      <c r="W266" s="170">
        <f>SUM($G266:K266)</f>
        <v>0</v>
      </c>
      <c r="X266" s="170">
        <f>SUM($G266:L266)</f>
        <v>0</v>
      </c>
      <c r="Y266" s="170">
        <f>SUM($G266:M266)</f>
        <v>0</v>
      </c>
      <c r="Z266" s="170">
        <f>SUM($G266:N266)</f>
        <v>0</v>
      </c>
      <c r="AA266" s="170">
        <f>SUM($G266:O266)</f>
        <v>0</v>
      </c>
      <c r="AB266" s="170">
        <f>SUM($G266:P266)</f>
        <v>0</v>
      </c>
      <c r="AC266" s="170">
        <f>SUM($G266:Q266)</f>
        <v>0</v>
      </c>
      <c r="AD266" s="171">
        <f>SUM($G266:R266)</f>
        <v>0</v>
      </c>
      <c r="AE266" s="172">
        <f t="shared" si="116"/>
        <v>0</v>
      </c>
      <c r="AF266" s="172">
        <f t="shared" si="117"/>
        <v>0</v>
      </c>
      <c r="AG266" s="172">
        <f t="shared" si="118"/>
        <v>0</v>
      </c>
      <c r="AH266" s="172">
        <f t="shared" si="119"/>
        <v>0</v>
      </c>
      <c r="AI266" s="172">
        <f t="shared" si="107"/>
        <v>0</v>
      </c>
      <c r="AJ266" s="172">
        <f t="shared" si="108"/>
        <v>0</v>
      </c>
      <c r="AK266" s="172">
        <f t="shared" si="109"/>
        <v>0</v>
      </c>
      <c r="AL266" s="173">
        <f t="shared" si="99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167">
        <f>G166</f>
        <v>0</v>
      </c>
      <c r="H267" s="168">
        <f t="shared" ref="H267:R267" si="120">H166</f>
        <v>0</v>
      </c>
      <c r="I267" s="168">
        <f t="shared" si="120"/>
        <v>0</v>
      </c>
      <c r="J267" s="168">
        <f t="shared" si="120"/>
        <v>0</v>
      </c>
      <c r="K267" s="168">
        <f t="shared" si="120"/>
        <v>0</v>
      </c>
      <c r="L267" s="168">
        <f t="shared" si="120"/>
        <v>0</v>
      </c>
      <c r="M267" s="168">
        <f t="shared" si="120"/>
        <v>0</v>
      </c>
      <c r="N267" s="168">
        <f t="shared" si="120"/>
        <v>0</v>
      </c>
      <c r="O267" s="168">
        <f t="shared" si="120"/>
        <v>0</v>
      </c>
      <c r="P267" s="168">
        <f t="shared" si="120"/>
        <v>0</v>
      </c>
      <c r="Q267" s="168">
        <f t="shared" si="120"/>
        <v>0</v>
      </c>
      <c r="R267" s="168">
        <f t="shared" si="120"/>
        <v>0</v>
      </c>
      <c r="S267" s="169">
        <f t="shared" si="115"/>
        <v>0</v>
      </c>
      <c r="T267" s="170">
        <f>SUM($G267:H267)</f>
        <v>0</v>
      </c>
      <c r="U267" s="170">
        <f>SUM($G267:I267)</f>
        <v>0</v>
      </c>
      <c r="V267" s="170">
        <f>SUM($G267:J267)</f>
        <v>0</v>
      </c>
      <c r="W267" s="170">
        <f>SUM($G267:K267)</f>
        <v>0</v>
      </c>
      <c r="X267" s="170">
        <f>SUM($G267:L267)</f>
        <v>0</v>
      </c>
      <c r="Y267" s="170">
        <f>SUM($G267:M267)</f>
        <v>0</v>
      </c>
      <c r="Z267" s="170">
        <f>SUM($G267:N267)</f>
        <v>0</v>
      </c>
      <c r="AA267" s="170">
        <f>SUM($G267:O267)</f>
        <v>0</v>
      </c>
      <c r="AB267" s="170">
        <f>SUM($G267:P267)</f>
        <v>0</v>
      </c>
      <c r="AC267" s="170">
        <f>SUM($G267:Q267)</f>
        <v>0</v>
      </c>
      <c r="AD267" s="171">
        <f>SUM($G267:R267)</f>
        <v>0</v>
      </c>
      <c r="AE267" s="172">
        <f t="shared" si="116"/>
        <v>0</v>
      </c>
      <c r="AF267" s="172">
        <f t="shared" si="117"/>
        <v>0</v>
      </c>
      <c r="AG267" s="172">
        <f t="shared" si="118"/>
        <v>0</v>
      </c>
      <c r="AH267" s="172">
        <f t="shared" si="119"/>
        <v>0</v>
      </c>
      <c r="AI267" s="172">
        <f t="shared" si="107"/>
        <v>0</v>
      </c>
      <c r="AJ267" s="172">
        <f t="shared" si="108"/>
        <v>0</v>
      </c>
      <c r="AK267" s="172">
        <f t="shared" si="109"/>
        <v>0</v>
      </c>
      <c r="AL267" s="173">
        <f t="shared" ref="AL267:AL328" si="121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167">
        <f>G228</f>
        <v>0</v>
      </c>
      <c r="H268" s="168">
        <f t="shared" ref="H268:R268" si="122">H228</f>
        <v>0</v>
      </c>
      <c r="I268" s="168">
        <f t="shared" si="122"/>
        <v>0</v>
      </c>
      <c r="J268" s="168">
        <f t="shared" si="122"/>
        <v>0</v>
      </c>
      <c r="K268" s="168">
        <f t="shared" si="122"/>
        <v>0</v>
      </c>
      <c r="L268" s="168">
        <f t="shared" si="122"/>
        <v>0</v>
      </c>
      <c r="M268" s="168">
        <f t="shared" si="122"/>
        <v>0</v>
      </c>
      <c r="N268" s="168">
        <f t="shared" si="122"/>
        <v>0</v>
      </c>
      <c r="O268" s="168">
        <f t="shared" si="122"/>
        <v>0</v>
      </c>
      <c r="P268" s="168">
        <f t="shared" si="122"/>
        <v>0</v>
      </c>
      <c r="Q268" s="168">
        <f t="shared" si="122"/>
        <v>0</v>
      </c>
      <c r="R268" s="168">
        <f t="shared" si="122"/>
        <v>0</v>
      </c>
      <c r="S268" s="169">
        <f t="shared" si="115"/>
        <v>0</v>
      </c>
      <c r="T268" s="170">
        <f>SUM($G268:H268)</f>
        <v>0</v>
      </c>
      <c r="U268" s="170">
        <f>SUM($G268:I268)</f>
        <v>0</v>
      </c>
      <c r="V268" s="170">
        <f>SUM($G268:J268)</f>
        <v>0</v>
      </c>
      <c r="W268" s="170">
        <f>SUM($G268:K268)</f>
        <v>0</v>
      </c>
      <c r="X268" s="170">
        <f>SUM($G268:L268)</f>
        <v>0</v>
      </c>
      <c r="Y268" s="170">
        <f>SUM($G268:M268)</f>
        <v>0</v>
      </c>
      <c r="Z268" s="170">
        <f>SUM($G268:N268)</f>
        <v>0</v>
      </c>
      <c r="AA268" s="170">
        <f>SUM($G268:O268)</f>
        <v>0</v>
      </c>
      <c r="AB268" s="170">
        <f>SUM($G268:P268)</f>
        <v>0</v>
      </c>
      <c r="AC268" s="170">
        <f>SUM($G268:Q268)</f>
        <v>0</v>
      </c>
      <c r="AD268" s="171">
        <f>SUM($G268:R268)</f>
        <v>0</v>
      </c>
      <c r="AE268" s="172">
        <f t="shared" si="116"/>
        <v>0</v>
      </c>
      <c r="AF268" s="172">
        <f t="shared" si="117"/>
        <v>0</v>
      </c>
      <c r="AG268" s="172">
        <f t="shared" si="118"/>
        <v>0</v>
      </c>
      <c r="AH268" s="172">
        <f t="shared" si="119"/>
        <v>0</v>
      </c>
      <c r="AI268" s="172">
        <f t="shared" si="107"/>
        <v>0</v>
      </c>
      <c r="AJ268" s="172">
        <f t="shared" si="108"/>
        <v>0</v>
      </c>
      <c r="AK268" s="172">
        <f t="shared" si="109"/>
        <v>0</v>
      </c>
      <c r="AL268" s="173">
        <f t="shared" si="121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167">
        <f>G224</f>
        <v>0</v>
      </c>
      <c r="H269" s="168">
        <f t="shared" ref="H269:R269" si="123">H224</f>
        <v>0</v>
      </c>
      <c r="I269" s="168">
        <f t="shared" si="123"/>
        <v>0</v>
      </c>
      <c r="J269" s="168">
        <f t="shared" si="123"/>
        <v>0</v>
      </c>
      <c r="K269" s="168">
        <f t="shared" si="123"/>
        <v>0</v>
      </c>
      <c r="L269" s="168">
        <f t="shared" si="123"/>
        <v>0</v>
      </c>
      <c r="M269" s="168">
        <f t="shared" si="123"/>
        <v>0</v>
      </c>
      <c r="N269" s="168">
        <f t="shared" si="123"/>
        <v>0</v>
      </c>
      <c r="O269" s="168">
        <f t="shared" si="123"/>
        <v>0</v>
      </c>
      <c r="P269" s="168">
        <f t="shared" si="123"/>
        <v>0</v>
      </c>
      <c r="Q269" s="168">
        <f t="shared" si="123"/>
        <v>0</v>
      </c>
      <c r="R269" s="168">
        <f t="shared" si="123"/>
        <v>0</v>
      </c>
      <c r="S269" s="169">
        <f t="shared" si="115"/>
        <v>0</v>
      </c>
      <c r="T269" s="170">
        <f>SUM($G269:H269)</f>
        <v>0</v>
      </c>
      <c r="U269" s="170">
        <f>SUM($G269:I269)</f>
        <v>0</v>
      </c>
      <c r="V269" s="170">
        <f>SUM($G269:J269)</f>
        <v>0</v>
      </c>
      <c r="W269" s="170">
        <f>SUM($G269:K269)</f>
        <v>0</v>
      </c>
      <c r="X269" s="170">
        <f>SUM($G269:L269)</f>
        <v>0</v>
      </c>
      <c r="Y269" s="170">
        <f>SUM($G269:M269)</f>
        <v>0</v>
      </c>
      <c r="Z269" s="170">
        <f>SUM($G269:N269)</f>
        <v>0</v>
      </c>
      <c r="AA269" s="170">
        <f>SUM($G269:O269)</f>
        <v>0</v>
      </c>
      <c r="AB269" s="170">
        <f>SUM($G269:P269)</f>
        <v>0</v>
      </c>
      <c r="AC269" s="170">
        <f>SUM($G269:Q269)</f>
        <v>0</v>
      </c>
      <c r="AD269" s="171">
        <f>SUM($G269:R269)</f>
        <v>0</v>
      </c>
      <c r="AE269" s="172">
        <f t="shared" si="116"/>
        <v>0</v>
      </c>
      <c r="AF269" s="172">
        <f t="shared" si="117"/>
        <v>0</v>
      </c>
      <c r="AG269" s="172">
        <f t="shared" si="118"/>
        <v>0</v>
      </c>
      <c r="AH269" s="172">
        <f t="shared" si="119"/>
        <v>0</v>
      </c>
      <c r="AI269" s="172">
        <f t="shared" si="107"/>
        <v>0</v>
      </c>
      <c r="AJ269" s="172">
        <f t="shared" si="108"/>
        <v>0</v>
      </c>
      <c r="AK269" s="172">
        <f t="shared" si="109"/>
        <v>0</v>
      </c>
      <c r="AL269" s="173">
        <f t="shared" si="121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167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9">
        <f t="shared" si="115"/>
        <v>0</v>
      </c>
      <c r="T270" s="170">
        <f>SUM($G270:H270)</f>
        <v>0</v>
      </c>
      <c r="U270" s="170">
        <f>SUM($G270:I270)</f>
        <v>0</v>
      </c>
      <c r="V270" s="170">
        <f>SUM($G270:J270)</f>
        <v>0</v>
      </c>
      <c r="W270" s="170">
        <f>SUM($G270:K270)</f>
        <v>0</v>
      </c>
      <c r="X270" s="170">
        <f>SUM($G270:L270)</f>
        <v>0</v>
      </c>
      <c r="Y270" s="170">
        <f>SUM($G270:M270)</f>
        <v>0</v>
      </c>
      <c r="Z270" s="170">
        <f>SUM($G270:N270)</f>
        <v>0</v>
      </c>
      <c r="AA270" s="170">
        <f>SUM($G270:O270)</f>
        <v>0</v>
      </c>
      <c r="AB270" s="170">
        <f>SUM($G270:P270)</f>
        <v>0</v>
      </c>
      <c r="AC270" s="170">
        <f>SUM($G270:Q270)</f>
        <v>0</v>
      </c>
      <c r="AD270" s="171">
        <f>SUM($G270:R270)</f>
        <v>0</v>
      </c>
      <c r="AE270" s="172">
        <f t="shared" si="116"/>
        <v>0</v>
      </c>
      <c r="AF270" s="172">
        <f t="shared" si="117"/>
        <v>0</v>
      </c>
      <c r="AG270" s="172">
        <f t="shared" si="118"/>
        <v>0</v>
      </c>
      <c r="AH270" s="172">
        <f t="shared" si="119"/>
        <v>0</v>
      </c>
      <c r="AI270" s="172">
        <f t="shared" si="107"/>
        <v>0</v>
      </c>
      <c r="AJ270" s="172">
        <f t="shared" si="108"/>
        <v>0</v>
      </c>
      <c r="AK270" s="172">
        <f t="shared" si="109"/>
        <v>0</v>
      </c>
      <c r="AL270" s="173">
        <f t="shared" ref="AL270:AL274" si="124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167"/>
      <c r="H271" s="168"/>
      <c r="I271" s="168"/>
      <c r="J271" s="168"/>
      <c r="K271" s="168"/>
      <c r="L271" s="168"/>
      <c r="M271" s="168"/>
      <c r="N271" s="168"/>
      <c r="O271" s="168"/>
      <c r="P271" s="168"/>
      <c r="Q271" s="168"/>
      <c r="R271" s="168"/>
      <c r="S271" s="169">
        <f t="shared" si="115"/>
        <v>0</v>
      </c>
      <c r="T271" s="170">
        <f>SUM($G271:H271)</f>
        <v>0</v>
      </c>
      <c r="U271" s="170">
        <f>SUM($G271:I271)</f>
        <v>0</v>
      </c>
      <c r="V271" s="170">
        <f>SUM($G271:J271)</f>
        <v>0</v>
      </c>
      <c r="W271" s="170">
        <f>SUM($G271:K271)</f>
        <v>0</v>
      </c>
      <c r="X271" s="170">
        <f>SUM($G271:L271)</f>
        <v>0</v>
      </c>
      <c r="Y271" s="170">
        <f>SUM($G271:M271)</f>
        <v>0</v>
      </c>
      <c r="Z271" s="170">
        <f>SUM($G271:N271)</f>
        <v>0</v>
      </c>
      <c r="AA271" s="170">
        <f>SUM($G271:O271)</f>
        <v>0</v>
      </c>
      <c r="AB271" s="170">
        <f>SUM($G271:P271)</f>
        <v>0</v>
      </c>
      <c r="AC271" s="170">
        <f>SUM($G271:Q271)</f>
        <v>0</v>
      </c>
      <c r="AD271" s="171">
        <f>SUM($G271:R271)</f>
        <v>0</v>
      </c>
      <c r="AE271" s="172">
        <f t="shared" si="116"/>
        <v>0</v>
      </c>
      <c r="AF271" s="172">
        <f t="shared" si="117"/>
        <v>0</v>
      </c>
      <c r="AG271" s="172">
        <f t="shared" si="118"/>
        <v>0</v>
      </c>
      <c r="AH271" s="172">
        <f t="shared" si="119"/>
        <v>0</v>
      </c>
      <c r="AI271" s="172">
        <f t="shared" si="107"/>
        <v>0</v>
      </c>
      <c r="AJ271" s="172">
        <f t="shared" si="108"/>
        <v>0</v>
      </c>
      <c r="AK271" s="172">
        <f t="shared" si="109"/>
        <v>0</v>
      </c>
      <c r="AL271" s="173">
        <f t="shared" si="124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167"/>
      <c r="H272" s="168"/>
      <c r="I272" s="168"/>
      <c r="J272" s="168"/>
      <c r="K272" s="168"/>
      <c r="L272" s="168"/>
      <c r="M272" s="168"/>
      <c r="N272" s="168"/>
      <c r="O272" s="168"/>
      <c r="P272" s="168"/>
      <c r="Q272" s="168"/>
      <c r="R272" s="168"/>
      <c r="S272" s="169">
        <f t="shared" si="115"/>
        <v>0</v>
      </c>
      <c r="T272" s="170">
        <f>SUM($G272:H272)</f>
        <v>0</v>
      </c>
      <c r="U272" s="170">
        <f>SUM($G272:I272)</f>
        <v>0</v>
      </c>
      <c r="V272" s="170">
        <f>SUM($G272:J272)</f>
        <v>0</v>
      </c>
      <c r="W272" s="170">
        <f>SUM($G272:K272)</f>
        <v>0</v>
      </c>
      <c r="X272" s="170">
        <f>SUM($G272:L272)</f>
        <v>0</v>
      </c>
      <c r="Y272" s="170">
        <f>SUM($G272:M272)</f>
        <v>0</v>
      </c>
      <c r="Z272" s="170">
        <f>SUM($G272:N272)</f>
        <v>0</v>
      </c>
      <c r="AA272" s="170">
        <f>SUM($G272:O272)</f>
        <v>0</v>
      </c>
      <c r="AB272" s="170">
        <f>SUM($G272:P272)</f>
        <v>0</v>
      </c>
      <c r="AC272" s="170">
        <f>SUM($G272:Q272)</f>
        <v>0</v>
      </c>
      <c r="AD272" s="171">
        <f>SUM($G272:R272)</f>
        <v>0</v>
      </c>
      <c r="AE272" s="172">
        <f t="shared" si="116"/>
        <v>0</v>
      </c>
      <c r="AF272" s="172">
        <f t="shared" si="117"/>
        <v>0</v>
      </c>
      <c r="AG272" s="172">
        <f t="shared" si="118"/>
        <v>0</v>
      </c>
      <c r="AH272" s="172">
        <f t="shared" si="119"/>
        <v>0</v>
      </c>
      <c r="AI272" s="172">
        <f t="shared" si="107"/>
        <v>0</v>
      </c>
      <c r="AJ272" s="172">
        <f t="shared" si="108"/>
        <v>0</v>
      </c>
      <c r="AK272" s="172">
        <f t="shared" si="109"/>
        <v>0</v>
      </c>
      <c r="AL272" s="173">
        <f t="shared" si="124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167"/>
      <c r="H273" s="168"/>
      <c r="I273" s="168"/>
      <c r="J273" s="168"/>
      <c r="K273" s="168"/>
      <c r="L273" s="168"/>
      <c r="M273" s="168"/>
      <c r="N273" s="168"/>
      <c r="O273" s="168"/>
      <c r="P273" s="168"/>
      <c r="Q273" s="168"/>
      <c r="R273" s="168"/>
      <c r="S273" s="169">
        <f t="shared" si="115"/>
        <v>0</v>
      </c>
      <c r="T273" s="170">
        <f>SUM($G273:H273)</f>
        <v>0</v>
      </c>
      <c r="U273" s="170">
        <f>SUM($G273:I273)</f>
        <v>0</v>
      </c>
      <c r="V273" s="170">
        <f>SUM($G273:J273)</f>
        <v>0</v>
      </c>
      <c r="W273" s="170">
        <f>SUM($G273:K273)</f>
        <v>0</v>
      </c>
      <c r="X273" s="170">
        <f>SUM($G273:L273)</f>
        <v>0</v>
      </c>
      <c r="Y273" s="170">
        <f>SUM($G273:M273)</f>
        <v>0</v>
      </c>
      <c r="Z273" s="170">
        <f>SUM($G273:N273)</f>
        <v>0</v>
      </c>
      <c r="AA273" s="170">
        <f>SUM($G273:O273)</f>
        <v>0</v>
      </c>
      <c r="AB273" s="170">
        <f>SUM($G273:P273)</f>
        <v>0</v>
      </c>
      <c r="AC273" s="170">
        <f>SUM($G273:Q273)</f>
        <v>0</v>
      </c>
      <c r="AD273" s="171">
        <f>SUM($G273:R273)</f>
        <v>0</v>
      </c>
      <c r="AE273" s="172">
        <f t="shared" si="116"/>
        <v>0</v>
      </c>
      <c r="AF273" s="172">
        <f t="shared" si="117"/>
        <v>0</v>
      </c>
      <c r="AG273" s="172">
        <f t="shared" si="118"/>
        <v>0</v>
      </c>
      <c r="AH273" s="172">
        <f t="shared" si="119"/>
        <v>0</v>
      </c>
      <c r="AI273" s="172">
        <f t="shared" si="107"/>
        <v>0</v>
      </c>
      <c r="AJ273" s="172">
        <f t="shared" si="108"/>
        <v>0</v>
      </c>
      <c r="AK273" s="172">
        <f t="shared" si="109"/>
        <v>0</v>
      </c>
      <c r="AL273" s="173">
        <f t="shared" si="124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167"/>
      <c r="H274" s="168"/>
      <c r="I274" s="168"/>
      <c r="J274" s="168"/>
      <c r="K274" s="168"/>
      <c r="L274" s="168"/>
      <c r="M274" s="168"/>
      <c r="N274" s="168"/>
      <c r="O274" s="168"/>
      <c r="P274" s="168"/>
      <c r="Q274" s="168"/>
      <c r="R274" s="168"/>
      <c r="S274" s="169">
        <f t="shared" si="115"/>
        <v>0</v>
      </c>
      <c r="T274" s="170">
        <f>SUM($G274:H274)</f>
        <v>0</v>
      </c>
      <c r="U274" s="170">
        <f>SUM($G274:I274)</f>
        <v>0</v>
      </c>
      <c r="V274" s="170">
        <f>SUM($G274:J274)</f>
        <v>0</v>
      </c>
      <c r="W274" s="170">
        <f>SUM($G274:K274)</f>
        <v>0</v>
      </c>
      <c r="X274" s="170">
        <f>SUM($G274:L274)</f>
        <v>0</v>
      </c>
      <c r="Y274" s="170">
        <f>SUM($G274:M274)</f>
        <v>0</v>
      </c>
      <c r="Z274" s="170">
        <f>SUM($G274:N274)</f>
        <v>0</v>
      </c>
      <c r="AA274" s="170">
        <f>SUM($G274:O274)</f>
        <v>0</v>
      </c>
      <c r="AB274" s="170">
        <f>SUM($G274:P274)</f>
        <v>0</v>
      </c>
      <c r="AC274" s="170">
        <f>SUM($G274:Q274)</f>
        <v>0</v>
      </c>
      <c r="AD274" s="171">
        <f>SUM($G274:R274)</f>
        <v>0</v>
      </c>
      <c r="AE274" s="172">
        <f t="shared" si="116"/>
        <v>0</v>
      </c>
      <c r="AF274" s="172">
        <f t="shared" si="117"/>
        <v>0</v>
      </c>
      <c r="AG274" s="172">
        <f t="shared" si="118"/>
        <v>0</v>
      </c>
      <c r="AH274" s="172">
        <f t="shared" si="119"/>
        <v>0</v>
      </c>
      <c r="AI274" s="172">
        <f t="shared" si="107"/>
        <v>0</v>
      </c>
      <c r="AJ274" s="172">
        <f t="shared" si="108"/>
        <v>0</v>
      </c>
      <c r="AK274" s="172">
        <f t="shared" si="109"/>
        <v>0</v>
      </c>
      <c r="AL274" s="173">
        <f t="shared" si="124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167"/>
      <c r="H275" s="168"/>
      <c r="I275" s="168"/>
      <c r="J275" s="168"/>
      <c r="K275" s="168"/>
      <c r="L275" s="168"/>
      <c r="M275" s="168"/>
      <c r="N275" s="168"/>
      <c r="O275" s="168"/>
      <c r="P275" s="168"/>
      <c r="Q275" s="168"/>
      <c r="R275" s="168"/>
      <c r="S275" s="169">
        <f t="shared" si="115"/>
        <v>0</v>
      </c>
      <c r="T275" s="170">
        <f>SUM($G275:H275)</f>
        <v>0</v>
      </c>
      <c r="U275" s="170">
        <f>SUM($G275:I275)</f>
        <v>0</v>
      </c>
      <c r="V275" s="170">
        <f>SUM($G275:J275)</f>
        <v>0</v>
      </c>
      <c r="W275" s="170">
        <f>SUM($G275:K275)</f>
        <v>0</v>
      </c>
      <c r="X275" s="170">
        <f>SUM($G275:L275)</f>
        <v>0</v>
      </c>
      <c r="Y275" s="170">
        <f>SUM($G275:M275)</f>
        <v>0</v>
      </c>
      <c r="Z275" s="170">
        <f>SUM($G275:N275)</f>
        <v>0</v>
      </c>
      <c r="AA275" s="170">
        <f>SUM($G275:O275)</f>
        <v>0</v>
      </c>
      <c r="AB275" s="170">
        <f>SUM($G275:P275)</f>
        <v>0</v>
      </c>
      <c r="AC275" s="170">
        <f>SUM($G275:Q275)</f>
        <v>0</v>
      </c>
      <c r="AD275" s="171">
        <f>SUM($G275:R275)</f>
        <v>0</v>
      </c>
      <c r="AE275" s="172">
        <f t="shared" si="116"/>
        <v>0</v>
      </c>
      <c r="AF275" s="172">
        <f t="shared" si="117"/>
        <v>0</v>
      </c>
      <c r="AG275" s="172">
        <f t="shared" si="118"/>
        <v>0</v>
      </c>
      <c r="AH275" s="172">
        <f t="shared" si="119"/>
        <v>0</v>
      </c>
      <c r="AI275" s="172">
        <f t="shared" si="107"/>
        <v>0</v>
      </c>
      <c r="AJ275" s="172">
        <f t="shared" si="108"/>
        <v>0</v>
      </c>
      <c r="AK275" s="172">
        <f t="shared" si="109"/>
        <v>0</v>
      </c>
      <c r="AL275" s="173">
        <f t="shared" si="121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167"/>
      <c r="H276" s="168"/>
      <c r="I276" s="168"/>
      <c r="J276" s="168"/>
      <c r="K276" s="168"/>
      <c r="L276" s="168"/>
      <c r="M276" s="168"/>
      <c r="N276" s="168"/>
      <c r="O276" s="168"/>
      <c r="P276" s="168"/>
      <c r="Q276" s="168"/>
      <c r="R276" s="168"/>
      <c r="S276" s="169">
        <f t="shared" si="115"/>
        <v>0</v>
      </c>
      <c r="T276" s="170">
        <f>SUM($G276:H276)</f>
        <v>0</v>
      </c>
      <c r="U276" s="170">
        <f>SUM($G276:I276)</f>
        <v>0</v>
      </c>
      <c r="V276" s="170">
        <f>SUM($G276:J276)</f>
        <v>0</v>
      </c>
      <c r="W276" s="170">
        <f>SUM($G276:K276)</f>
        <v>0</v>
      </c>
      <c r="X276" s="170">
        <f>SUM($G276:L276)</f>
        <v>0</v>
      </c>
      <c r="Y276" s="170">
        <f>SUM($G276:M276)</f>
        <v>0</v>
      </c>
      <c r="Z276" s="170">
        <f>SUM($G276:N276)</f>
        <v>0</v>
      </c>
      <c r="AA276" s="170">
        <f>SUM($G276:O276)</f>
        <v>0</v>
      </c>
      <c r="AB276" s="170">
        <f>SUM($G276:P276)</f>
        <v>0</v>
      </c>
      <c r="AC276" s="170">
        <f>SUM($G276:Q276)</f>
        <v>0</v>
      </c>
      <c r="AD276" s="171">
        <f>SUM($G276:R276)</f>
        <v>0</v>
      </c>
      <c r="AE276" s="172">
        <f t="shared" si="116"/>
        <v>0</v>
      </c>
      <c r="AF276" s="172">
        <f t="shared" si="117"/>
        <v>0</v>
      </c>
      <c r="AG276" s="172">
        <f t="shared" si="118"/>
        <v>0</v>
      </c>
      <c r="AH276" s="172">
        <f t="shared" si="119"/>
        <v>0</v>
      </c>
      <c r="AI276" s="172">
        <f t="shared" si="107"/>
        <v>0</v>
      </c>
      <c r="AJ276" s="172">
        <f t="shared" si="108"/>
        <v>0</v>
      </c>
      <c r="AK276" s="172">
        <f t="shared" si="109"/>
        <v>0</v>
      </c>
      <c r="AL276" s="173">
        <f t="shared" si="121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167"/>
      <c r="H277" s="168"/>
      <c r="I277" s="168"/>
      <c r="J277" s="168"/>
      <c r="K277" s="168"/>
      <c r="L277" s="168"/>
      <c r="M277" s="168"/>
      <c r="N277" s="168"/>
      <c r="O277" s="168"/>
      <c r="P277" s="168"/>
      <c r="Q277" s="168"/>
      <c r="R277" s="168"/>
      <c r="S277" s="169">
        <f t="shared" si="115"/>
        <v>0</v>
      </c>
      <c r="T277" s="170">
        <f>SUM($G277:H277)</f>
        <v>0</v>
      </c>
      <c r="U277" s="170">
        <f>SUM($G277:I277)</f>
        <v>0</v>
      </c>
      <c r="V277" s="170">
        <f>SUM($G277:J277)</f>
        <v>0</v>
      </c>
      <c r="W277" s="170">
        <f>SUM($G277:K277)</f>
        <v>0</v>
      </c>
      <c r="X277" s="170">
        <f>SUM($G277:L277)</f>
        <v>0</v>
      </c>
      <c r="Y277" s="170">
        <f>SUM($G277:M277)</f>
        <v>0</v>
      </c>
      <c r="Z277" s="170">
        <f>SUM($G277:N277)</f>
        <v>0</v>
      </c>
      <c r="AA277" s="170">
        <f>SUM($G277:O277)</f>
        <v>0</v>
      </c>
      <c r="AB277" s="170">
        <f>SUM($G277:P277)</f>
        <v>0</v>
      </c>
      <c r="AC277" s="170">
        <f>SUM($G277:Q277)</f>
        <v>0</v>
      </c>
      <c r="AD277" s="171">
        <f>SUM($G277:R277)</f>
        <v>0</v>
      </c>
      <c r="AE277" s="172">
        <f t="shared" si="116"/>
        <v>0</v>
      </c>
      <c r="AF277" s="172">
        <f t="shared" si="117"/>
        <v>0</v>
      </c>
      <c r="AG277" s="172">
        <f t="shared" si="118"/>
        <v>0</v>
      </c>
      <c r="AH277" s="172">
        <f t="shared" si="119"/>
        <v>0</v>
      </c>
      <c r="AI277" s="172">
        <f t="shared" si="107"/>
        <v>0</v>
      </c>
      <c r="AJ277" s="172">
        <f t="shared" si="108"/>
        <v>0</v>
      </c>
      <c r="AK277" s="172">
        <f t="shared" si="109"/>
        <v>0</v>
      </c>
      <c r="AL277" s="173">
        <f t="shared" si="121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167"/>
      <c r="H278" s="168"/>
      <c r="I278" s="168"/>
      <c r="J278" s="168"/>
      <c r="K278" s="168"/>
      <c r="L278" s="168"/>
      <c r="M278" s="168"/>
      <c r="N278" s="168"/>
      <c r="O278" s="168"/>
      <c r="P278" s="168"/>
      <c r="Q278" s="168"/>
      <c r="R278" s="168"/>
      <c r="S278" s="169">
        <f t="shared" si="115"/>
        <v>0</v>
      </c>
      <c r="T278" s="170">
        <f>SUM($G278:H278)</f>
        <v>0</v>
      </c>
      <c r="U278" s="170">
        <f>SUM($G278:I278)</f>
        <v>0</v>
      </c>
      <c r="V278" s="170">
        <f>SUM($G278:J278)</f>
        <v>0</v>
      </c>
      <c r="W278" s="170">
        <f>SUM($G278:K278)</f>
        <v>0</v>
      </c>
      <c r="X278" s="170">
        <f>SUM($G278:L278)</f>
        <v>0</v>
      </c>
      <c r="Y278" s="170">
        <f>SUM($G278:M278)</f>
        <v>0</v>
      </c>
      <c r="Z278" s="170">
        <f>SUM($G278:N278)</f>
        <v>0</v>
      </c>
      <c r="AA278" s="170">
        <f>SUM($G278:O278)</f>
        <v>0</v>
      </c>
      <c r="AB278" s="170">
        <f>SUM($G278:P278)</f>
        <v>0</v>
      </c>
      <c r="AC278" s="170">
        <f>SUM($G278:Q278)</f>
        <v>0</v>
      </c>
      <c r="AD278" s="171">
        <f>SUM($G278:R278)</f>
        <v>0</v>
      </c>
      <c r="AE278" s="172">
        <f t="shared" si="116"/>
        <v>0</v>
      </c>
      <c r="AF278" s="172">
        <f t="shared" si="117"/>
        <v>0</v>
      </c>
      <c r="AG278" s="172">
        <f t="shared" si="118"/>
        <v>0</v>
      </c>
      <c r="AH278" s="172">
        <f t="shared" si="119"/>
        <v>0</v>
      </c>
      <c r="AI278" s="172">
        <f t="shared" si="107"/>
        <v>0</v>
      </c>
      <c r="AJ278" s="172">
        <f t="shared" si="108"/>
        <v>0</v>
      </c>
      <c r="AK278" s="172">
        <f t="shared" si="109"/>
        <v>0</v>
      </c>
      <c r="AL278" s="173">
        <f t="shared" si="121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167"/>
      <c r="H279" s="168"/>
      <c r="I279" s="168"/>
      <c r="J279" s="168"/>
      <c r="K279" s="168"/>
      <c r="L279" s="168"/>
      <c r="M279" s="168"/>
      <c r="N279" s="168"/>
      <c r="O279" s="168"/>
      <c r="P279" s="168"/>
      <c r="Q279" s="168"/>
      <c r="R279" s="168"/>
      <c r="S279" s="169">
        <f t="shared" si="115"/>
        <v>0</v>
      </c>
      <c r="T279" s="170">
        <f>SUM($G279:H279)</f>
        <v>0</v>
      </c>
      <c r="U279" s="170">
        <f>SUM($G279:I279)</f>
        <v>0</v>
      </c>
      <c r="V279" s="170">
        <f>SUM($G279:J279)</f>
        <v>0</v>
      </c>
      <c r="W279" s="170">
        <f>SUM($G279:K279)</f>
        <v>0</v>
      </c>
      <c r="X279" s="170">
        <f>SUM($G279:L279)</f>
        <v>0</v>
      </c>
      <c r="Y279" s="170">
        <f>SUM($G279:M279)</f>
        <v>0</v>
      </c>
      <c r="Z279" s="170">
        <f>SUM($G279:N279)</f>
        <v>0</v>
      </c>
      <c r="AA279" s="170">
        <f>SUM($G279:O279)</f>
        <v>0</v>
      </c>
      <c r="AB279" s="170">
        <f>SUM($G279:P279)</f>
        <v>0</v>
      </c>
      <c r="AC279" s="170">
        <f>SUM($G279:Q279)</f>
        <v>0</v>
      </c>
      <c r="AD279" s="171">
        <f>SUM($G279:R279)</f>
        <v>0</v>
      </c>
      <c r="AE279" s="172">
        <f t="shared" si="116"/>
        <v>0</v>
      </c>
      <c r="AF279" s="172">
        <f t="shared" si="117"/>
        <v>0</v>
      </c>
      <c r="AG279" s="172">
        <f t="shared" si="118"/>
        <v>0</v>
      </c>
      <c r="AH279" s="172">
        <f t="shared" si="119"/>
        <v>0</v>
      </c>
      <c r="AI279" s="172">
        <f t="shared" si="107"/>
        <v>0</v>
      </c>
      <c r="AJ279" s="172">
        <f t="shared" si="108"/>
        <v>0</v>
      </c>
      <c r="AK279" s="172">
        <f t="shared" si="109"/>
        <v>0</v>
      </c>
      <c r="AL279" s="173">
        <f t="shared" si="121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167"/>
      <c r="H280" s="168"/>
      <c r="I280" s="168"/>
      <c r="J280" s="168"/>
      <c r="K280" s="168"/>
      <c r="L280" s="168"/>
      <c r="M280" s="168"/>
      <c r="N280" s="168"/>
      <c r="O280" s="168"/>
      <c r="P280" s="168"/>
      <c r="Q280" s="168"/>
      <c r="R280" s="168"/>
      <c r="S280" s="169">
        <f t="shared" si="115"/>
        <v>0</v>
      </c>
      <c r="T280" s="170">
        <f>SUM($G280:H280)</f>
        <v>0</v>
      </c>
      <c r="U280" s="170">
        <f>SUM($G280:I280)</f>
        <v>0</v>
      </c>
      <c r="V280" s="170">
        <f>SUM($G280:J280)</f>
        <v>0</v>
      </c>
      <c r="W280" s="170">
        <f>SUM($G280:K280)</f>
        <v>0</v>
      </c>
      <c r="X280" s="170">
        <f>SUM($G280:L280)</f>
        <v>0</v>
      </c>
      <c r="Y280" s="170">
        <f>SUM($G280:M280)</f>
        <v>0</v>
      </c>
      <c r="Z280" s="170">
        <f>SUM($G280:N280)</f>
        <v>0</v>
      </c>
      <c r="AA280" s="170">
        <f>SUM($G280:O280)</f>
        <v>0</v>
      </c>
      <c r="AB280" s="170">
        <f>SUM($G280:P280)</f>
        <v>0</v>
      </c>
      <c r="AC280" s="170">
        <f>SUM($G280:Q280)</f>
        <v>0</v>
      </c>
      <c r="AD280" s="171">
        <f>SUM($G280:R280)</f>
        <v>0</v>
      </c>
      <c r="AE280" s="172">
        <f t="shared" si="116"/>
        <v>0</v>
      </c>
      <c r="AF280" s="172">
        <f t="shared" si="117"/>
        <v>0</v>
      </c>
      <c r="AG280" s="172">
        <f t="shared" si="118"/>
        <v>0</v>
      </c>
      <c r="AH280" s="172">
        <f t="shared" si="119"/>
        <v>0</v>
      </c>
      <c r="AI280" s="172">
        <f t="shared" si="107"/>
        <v>0</v>
      </c>
      <c r="AJ280" s="172">
        <f t="shared" si="108"/>
        <v>0</v>
      </c>
      <c r="AK280" s="172">
        <f t="shared" si="109"/>
        <v>0</v>
      </c>
      <c r="AL280" s="173">
        <f t="shared" si="121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167"/>
      <c r="H281" s="168"/>
      <c r="I281" s="168"/>
      <c r="J281" s="168"/>
      <c r="K281" s="168"/>
      <c r="L281" s="168"/>
      <c r="M281" s="168"/>
      <c r="N281" s="168"/>
      <c r="O281" s="168"/>
      <c r="P281" s="168"/>
      <c r="Q281" s="168"/>
      <c r="R281" s="168"/>
      <c r="S281" s="169">
        <f t="shared" si="115"/>
        <v>0</v>
      </c>
      <c r="T281" s="170">
        <f>SUM($G281:H281)</f>
        <v>0</v>
      </c>
      <c r="U281" s="170">
        <f>SUM($G281:I281)</f>
        <v>0</v>
      </c>
      <c r="V281" s="170">
        <f>SUM($G281:J281)</f>
        <v>0</v>
      </c>
      <c r="W281" s="170">
        <f>SUM($G281:K281)</f>
        <v>0</v>
      </c>
      <c r="X281" s="170">
        <f>SUM($G281:L281)</f>
        <v>0</v>
      </c>
      <c r="Y281" s="170">
        <f>SUM($G281:M281)</f>
        <v>0</v>
      </c>
      <c r="Z281" s="170">
        <f>SUM($G281:N281)</f>
        <v>0</v>
      </c>
      <c r="AA281" s="170">
        <f>SUM($G281:O281)</f>
        <v>0</v>
      </c>
      <c r="AB281" s="170">
        <f>SUM($G281:P281)</f>
        <v>0</v>
      </c>
      <c r="AC281" s="170">
        <f>SUM($G281:Q281)</f>
        <v>0</v>
      </c>
      <c r="AD281" s="171">
        <f>SUM($G281:R281)</f>
        <v>0</v>
      </c>
      <c r="AE281" s="172">
        <f t="shared" si="116"/>
        <v>0</v>
      </c>
      <c r="AF281" s="172">
        <f t="shared" si="117"/>
        <v>0</v>
      </c>
      <c r="AG281" s="172">
        <f t="shared" si="118"/>
        <v>0</v>
      </c>
      <c r="AH281" s="172">
        <f t="shared" si="119"/>
        <v>0</v>
      </c>
      <c r="AI281" s="172">
        <f t="shared" si="107"/>
        <v>0</v>
      </c>
      <c r="AJ281" s="172">
        <f t="shared" si="108"/>
        <v>0</v>
      </c>
      <c r="AK281" s="172">
        <f t="shared" si="109"/>
        <v>0</v>
      </c>
      <c r="AL281" s="173">
        <f t="shared" si="121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167">
        <f>G229</f>
        <v>0</v>
      </c>
      <c r="H282" s="168">
        <f t="shared" ref="H282:R282" si="125">H229</f>
        <v>0</v>
      </c>
      <c r="I282" s="168">
        <f t="shared" si="125"/>
        <v>0</v>
      </c>
      <c r="J282" s="168">
        <f t="shared" si="125"/>
        <v>0</v>
      </c>
      <c r="K282" s="168">
        <f t="shared" si="125"/>
        <v>0</v>
      </c>
      <c r="L282" s="168">
        <f t="shared" si="125"/>
        <v>0</v>
      </c>
      <c r="M282" s="168">
        <f t="shared" si="125"/>
        <v>0</v>
      </c>
      <c r="N282" s="168">
        <f t="shared" si="125"/>
        <v>0</v>
      </c>
      <c r="O282" s="168">
        <f t="shared" si="125"/>
        <v>0</v>
      </c>
      <c r="P282" s="168">
        <f t="shared" si="125"/>
        <v>0</v>
      </c>
      <c r="Q282" s="168">
        <f t="shared" si="125"/>
        <v>0</v>
      </c>
      <c r="R282" s="168">
        <f t="shared" si="125"/>
        <v>0</v>
      </c>
      <c r="S282" s="169">
        <f t="shared" si="115"/>
        <v>0</v>
      </c>
      <c r="T282" s="170">
        <f>SUM($G282:H282)</f>
        <v>0</v>
      </c>
      <c r="U282" s="170">
        <f>SUM($G282:I282)</f>
        <v>0</v>
      </c>
      <c r="V282" s="170">
        <f>SUM($G282:J282)</f>
        <v>0</v>
      </c>
      <c r="W282" s="170">
        <f>SUM($G282:K282)</f>
        <v>0</v>
      </c>
      <c r="X282" s="170">
        <f>SUM($G282:L282)</f>
        <v>0</v>
      </c>
      <c r="Y282" s="170">
        <f>SUM($G282:M282)</f>
        <v>0</v>
      </c>
      <c r="Z282" s="170">
        <f>SUM($G282:N282)</f>
        <v>0</v>
      </c>
      <c r="AA282" s="170">
        <f>SUM($G282:O282)</f>
        <v>0</v>
      </c>
      <c r="AB282" s="170">
        <f>SUM($G282:P282)</f>
        <v>0</v>
      </c>
      <c r="AC282" s="170">
        <f>SUM($G282:Q282)</f>
        <v>0</v>
      </c>
      <c r="AD282" s="171">
        <f>SUM($G282:R282)</f>
        <v>0</v>
      </c>
      <c r="AE282" s="172">
        <f t="shared" si="116"/>
        <v>0</v>
      </c>
      <c r="AF282" s="172">
        <f t="shared" si="117"/>
        <v>0</v>
      </c>
      <c r="AG282" s="172">
        <f t="shared" si="118"/>
        <v>0</v>
      </c>
      <c r="AH282" s="172">
        <f t="shared" si="119"/>
        <v>0</v>
      </c>
      <c r="AI282" s="172">
        <f t="shared" si="107"/>
        <v>0</v>
      </c>
      <c r="AJ282" s="172">
        <f t="shared" si="108"/>
        <v>0</v>
      </c>
      <c r="AK282" s="172">
        <f t="shared" si="109"/>
        <v>0</v>
      </c>
      <c r="AL282" s="173">
        <f t="shared" si="121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167"/>
      <c r="H283" s="168"/>
      <c r="I283" s="168"/>
      <c r="J283" s="168"/>
      <c r="K283" s="168"/>
      <c r="L283" s="168"/>
      <c r="M283" s="168"/>
      <c r="N283" s="168"/>
      <c r="O283" s="168"/>
      <c r="P283" s="168"/>
      <c r="Q283" s="168"/>
      <c r="R283" s="168"/>
      <c r="S283" s="169">
        <f t="shared" si="115"/>
        <v>0</v>
      </c>
      <c r="T283" s="170">
        <f>SUM($G283:H283)</f>
        <v>0</v>
      </c>
      <c r="U283" s="170">
        <f>SUM($G283:I283)</f>
        <v>0</v>
      </c>
      <c r="V283" s="170">
        <f>SUM($G283:J283)</f>
        <v>0</v>
      </c>
      <c r="W283" s="170">
        <f>SUM($G283:K283)</f>
        <v>0</v>
      </c>
      <c r="X283" s="170">
        <f>SUM($G283:L283)</f>
        <v>0</v>
      </c>
      <c r="Y283" s="170">
        <f>SUM($G283:M283)</f>
        <v>0</v>
      </c>
      <c r="Z283" s="170">
        <f>SUM($G283:N283)</f>
        <v>0</v>
      </c>
      <c r="AA283" s="170">
        <f>SUM($G283:O283)</f>
        <v>0</v>
      </c>
      <c r="AB283" s="170">
        <f>SUM($G283:P283)</f>
        <v>0</v>
      </c>
      <c r="AC283" s="170">
        <f>SUM($G283:Q283)</f>
        <v>0</v>
      </c>
      <c r="AD283" s="171">
        <f>SUM($G283:R283)</f>
        <v>0</v>
      </c>
      <c r="AE283" s="172">
        <f t="shared" si="116"/>
        <v>0</v>
      </c>
      <c r="AF283" s="172">
        <f t="shared" si="117"/>
        <v>0</v>
      </c>
      <c r="AG283" s="172">
        <f t="shared" si="118"/>
        <v>0</v>
      </c>
      <c r="AH283" s="172">
        <f t="shared" si="119"/>
        <v>0</v>
      </c>
      <c r="AI283" s="172">
        <f t="shared" si="107"/>
        <v>0</v>
      </c>
      <c r="AJ283" s="172">
        <f t="shared" si="108"/>
        <v>0</v>
      </c>
      <c r="AK283" s="172">
        <f t="shared" si="109"/>
        <v>0</v>
      </c>
      <c r="AL283" s="173">
        <f t="shared" si="121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167"/>
      <c r="H284" s="168"/>
      <c r="I284" s="168"/>
      <c r="J284" s="168"/>
      <c r="K284" s="168"/>
      <c r="L284" s="168"/>
      <c r="M284" s="168"/>
      <c r="N284" s="168"/>
      <c r="O284" s="168"/>
      <c r="P284" s="168"/>
      <c r="Q284" s="168"/>
      <c r="R284" s="168"/>
      <c r="S284" s="169">
        <f t="shared" si="115"/>
        <v>0</v>
      </c>
      <c r="T284" s="170">
        <f>SUM($G284:H284)</f>
        <v>0</v>
      </c>
      <c r="U284" s="170">
        <f>SUM($G284:I284)</f>
        <v>0</v>
      </c>
      <c r="V284" s="170">
        <f>SUM($G284:J284)</f>
        <v>0</v>
      </c>
      <c r="W284" s="170">
        <f>SUM($G284:K284)</f>
        <v>0</v>
      </c>
      <c r="X284" s="170">
        <f>SUM($G284:L284)</f>
        <v>0</v>
      </c>
      <c r="Y284" s="170">
        <f>SUM($G284:M284)</f>
        <v>0</v>
      </c>
      <c r="Z284" s="170">
        <f>SUM($G284:N284)</f>
        <v>0</v>
      </c>
      <c r="AA284" s="170">
        <f>SUM($G284:O284)</f>
        <v>0</v>
      </c>
      <c r="AB284" s="170">
        <f>SUM($G284:P284)</f>
        <v>0</v>
      </c>
      <c r="AC284" s="170">
        <f>SUM($G284:Q284)</f>
        <v>0</v>
      </c>
      <c r="AD284" s="171">
        <f>SUM($G284:R284)</f>
        <v>0</v>
      </c>
      <c r="AE284" s="172">
        <f t="shared" si="116"/>
        <v>0</v>
      </c>
      <c r="AF284" s="172">
        <f t="shared" si="117"/>
        <v>0</v>
      </c>
      <c r="AG284" s="172">
        <f t="shared" si="118"/>
        <v>0</v>
      </c>
      <c r="AH284" s="172">
        <f t="shared" si="119"/>
        <v>0</v>
      </c>
      <c r="AI284" s="172">
        <f t="shared" si="107"/>
        <v>0</v>
      </c>
      <c r="AJ284" s="172">
        <f t="shared" si="108"/>
        <v>0</v>
      </c>
      <c r="AK284" s="172">
        <f t="shared" si="109"/>
        <v>0</v>
      </c>
      <c r="AL284" s="173">
        <f t="shared" ref="AL284:AL288" si="126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167"/>
      <c r="H285" s="168"/>
      <c r="I285" s="168"/>
      <c r="J285" s="168"/>
      <c r="K285" s="168"/>
      <c r="L285" s="168"/>
      <c r="M285" s="168"/>
      <c r="N285" s="168"/>
      <c r="O285" s="168"/>
      <c r="P285" s="168"/>
      <c r="Q285" s="168"/>
      <c r="R285" s="168"/>
      <c r="S285" s="169">
        <f t="shared" si="115"/>
        <v>0</v>
      </c>
      <c r="T285" s="170">
        <f>SUM($G285:H285)</f>
        <v>0</v>
      </c>
      <c r="U285" s="170">
        <f>SUM($G285:I285)</f>
        <v>0</v>
      </c>
      <c r="V285" s="170">
        <f>SUM($G285:J285)</f>
        <v>0</v>
      </c>
      <c r="W285" s="170">
        <f>SUM($G285:K285)</f>
        <v>0</v>
      </c>
      <c r="X285" s="170">
        <f>SUM($G285:L285)</f>
        <v>0</v>
      </c>
      <c r="Y285" s="170">
        <f>SUM($G285:M285)</f>
        <v>0</v>
      </c>
      <c r="Z285" s="170">
        <f>SUM($G285:N285)</f>
        <v>0</v>
      </c>
      <c r="AA285" s="170">
        <f>SUM($G285:O285)</f>
        <v>0</v>
      </c>
      <c r="AB285" s="170">
        <f>SUM($G285:P285)</f>
        <v>0</v>
      </c>
      <c r="AC285" s="170">
        <f>SUM($G285:Q285)</f>
        <v>0</v>
      </c>
      <c r="AD285" s="171">
        <f>SUM($G285:R285)</f>
        <v>0</v>
      </c>
      <c r="AE285" s="172">
        <f t="shared" si="116"/>
        <v>0</v>
      </c>
      <c r="AF285" s="172">
        <f t="shared" si="117"/>
        <v>0</v>
      </c>
      <c r="AG285" s="172">
        <f t="shared" si="118"/>
        <v>0</v>
      </c>
      <c r="AH285" s="172">
        <f t="shared" si="119"/>
        <v>0</v>
      </c>
      <c r="AI285" s="172">
        <f t="shared" si="107"/>
        <v>0</v>
      </c>
      <c r="AJ285" s="172">
        <f t="shared" si="108"/>
        <v>0</v>
      </c>
      <c r="AK285" s="172">
        <f t="shared" si="109"/>
        <v>0</v>
      </c>
      <c r="AL285" s="173">
        <f t="shared" si="126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167"/>
      <c r="H286" s="168"/>
      <c r="I286" s="168"/>
      <c r="J286" s="168"/>
      <c r="K286" s="168"/>
      <c r="L286" s="168"/>
      <c r="M286" s="168"/>
      <c r="N286" s="168"/>
      <c r="O286" s="168"/>
      <c r="P286" s="168"/>
      <c r="Q286" s="168"/>
      <c r="R286" s="168"/>
      <c r="S286" s="169">
        <f t="shared" si="115"/>
        <v>0</v>
      </c>
      <c r="T286" s="170">
        <f>SUM($G286:H286)</f>
        <v>0</v>
      </c>
      <c r="U286" s="170">
        <f>SUM($G286:I286)</f>
        <v>0</v>
      </c>
      <c r="V286" s="170">
        <f>SUM($G286:J286)</f>
        <v>0</v>
      </c>
      <c r="W286" s="170">
        <f>SUM($G286:K286)</f>
        <v>0</v>
      </c>
      <c r="X286" s="170">
        <f>SUM($G286:L286)</f>
        <v>0</v>
      </c>
      <c r="Y286" s="170">
        <f>SUM($G286:M286)</f>
        <v>0</v>
      </c>
      <c r="Z286" s="170">
        <f>SUM($G286:N286)</f>
        <v>0</v>
      </c>
      <c r="AA286" s="170">
        <f>SUM($G286:O286)</f>
        <v>0</v>
      </c>
      <c r="AB286" s="170">
        <f>SUM($G286:P286)</f>
        <v>0</v>
      </c>
      <c r="AC286" s="170">
        <f>SUM($G286:Q286)</f>
        <v>0</v>
      </c>
      <c r="AD286" s="171">
        <f>SUM($G286:R286)</f>
        <v>0</v>
      </c>
      <c r="AE286" s="172">
        <f t="shared" si="116"/>
        <v>0</v>
      </c>
      <c r="AF286" s="172">
        <f t="shared" si="117"/>
        <v>0</v>
      </c>
      <c r="AG286" s="172">
        <f t="shared" si="118"/>
        <v>0</v>
      </c>
      <c r="AH286" s="172">
        <f t="shared" si="119"/>
        <v>0</v>
      </c>
      <c r="AI286" s="172">
        <f t="shared" si="107"/>
        <v>0</v>
      </c>
      <c r="AJ286" s="172">
        <f t="shared" si="108"/>
        <v>0</v>
      </c>
      <c r="AK286" s="172">
        <f t="shared" si="109"/>
        <v>0</v>
      </c>
      <c r="AL286" s="173">
        <f t="shared" si="126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167"/>
      <c r="H287" s="168"/>
      <c r="I287" s="168"/>
      <c r="J287" s="168"/>
      <c r="K287" s="168"/>
      <c r="L287" s="168"/>
      <c r="M287" s="168"/>
      <c r="N287" s="168"/>
      <c r="O287" s="168"/>
      <c r="P287" s="168"/>
      <c r="Q287" s="168"/>
      <c r="R287" s="168"/>
      <c r="S287" s="169">
        <f t="shared" si="115"/>
        <v>0</v>
      </c>
      <c r="T287" s="170">
        <f>SUM($G287:H287)</f>
        <v>0</v>
      </c>
      <c r="U287" s="170">
        <f>SUM($G287:I287)</f>
        <v>0</v>
      </c>
      <c r="V287" s="170">
        <f>SUM($G287:J287)</f>
        <v>0</v>
      </c>
      <c r="W287" s="170">
        <f>SUM($G287:K287)</f>
        <v>0</v>
      </c>
      <c r="X287" s="170">
        <f>SUM($G287:L287)</f>
        <v>0</v>
      </c>
      <c r="Y287" s="170">
        <f>SUM($G287:M287)</f>
        <v>0</v>
      </c>
      <c r="Z287" s="170">
        <f>SUM($G287:N287)</f>
        <v>0</v>
      </c>
      <c r="AA287" s="170">
        <f>SUM($G287:O287)</f>
        <v>0</v>
      </c>
      <c r="AB287" s="170">
        <f>SUM($G287:P287)</f>
        <v>0</v>
      </c>
      <c r="AC287" s="170">
        <f>SUM($G287:Q287)</f>
        <v>0</v>
      </c>
      <c r="AD287" s="171">
        <f>SUM($G287:R287)</f>
        <v>0</v>
      </c>
      <c r="AE287" s="172">
        <f t="shared" si="116"/>
        <v>0</v>
      </c>
      <c r="AF287" s="172">
        <f t="shared" si="117"/>
        <v>0</v>
      </c>
      <c r="AG287" s="172">
        <f t="shared" si="118"/>
        <v>0</v>
      </c>
      <c r="AH287" s="172">
        <f t="shared" si="119"/>
        <v>0</v>
      </c>
      <c r="AI287" s="172">
        <f t="shared" si="107"/>
        <v>0</v>
      </c>
      <c r="AJ287" s="172">
        <f t="shared" si="108"/>
        <v>0</v>
      </c>
      <c r="AK287" s="172">
        <f t="shared" si="109"/>
        <v>0</v>
      </c>
      <c r="AL287" s="173">
        <f t="shared" si="126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167"/>
      <c r="H288" s="168"/>
      <c r="I288" s="168"/>
      <c r="J288" s="168"/>
      <c r="K288" s="168"/>
      <c r="L288" s="168"/>
      <c r="M288" s="168"/>
      <c r="N288" s="168"/>
      <c r="O288" s="168"/>
      <c r="P288" s="168"/>
      <c r="Q288" s="168"/>
      <c r="R288" s="168"/>
      <c r="S288" s="169">
        <f t="shared" si="115"/>
        <v>0</v>
      </c>
      <c r="T288" s="170">
        <f>SUM($G288:H288)</f>
        <v>0</v>
      </c>
      <c r="U288" s="170">
        <f>SUM($G288:I288)</f>
        <v>0</v>
      </c>
      <c r="V288" s="170">
        <f>SUM($G288:J288)</f>
        <v>0</v>
      </c>
      <c r="W288" s="170">
        <f>SUM($G288:K288)</f>
        <v>0</v>
      </c>
      <c r="X288" s="170">
        <f>SUM($G288:L288)</f>
        <v>0</v>
      </c>
      <c r="Y288" s="170">
        <f>SUM($G288:M288)</f>
        <v>0</v>
      </c>
      <c r="Z288" s="170">
        <f>SUM($G288:N288)</f>
        <v>0</v>
      </c>
      <c r="AA288" s="170">
        <f>SUM($G288:O288)</f>
        <v>0</v>
      </c>
      <c r="AB288" s="170">
        <f>SUM($G288:P288)</f>
        <v>0</v>
      </c>
      <c r="AC288" s="170">
        <f>SUM($G288:Q288)</f>
        <v>0</v>
      </c>
      <c r="AD288" s="171">
        <f>SUM($G288:R288)</f>
        <v>0</v>
      </c>
      <c r="AE288" s="172">
        <f t="shared" si="116"/>
        <v>0</v>
      </c>
      <c r="AF288" s="172">
        <f t="shared" si="117"/>
        <v>0</v>
      </c>
      <c r="AG288" s="172">
        <f t="shared" si="118"/>
        <v>0</v>
      </c>
      <c r="AH288" s="172">
        <f t="shared" si="119"/>
        <v>0</v>
      </c>
      <c r="AI288" s="172">
        <f t="shared" si="107"/>
        <v>0</v>
      </c>
      <c r="AJ288" s="172">
        <f t="shared" si="108"/>
        <v>0</v>
      </c>
      <c r="AK288" s="172">
        <f t="shared" si="109"/>
        <v>0</v>
      </c>
      <c r="AL288" s="173">
        <f t="shared" si="126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167"/>
      <c r="H289" s="168"/>
      <c r="I289" s="168"/>
      <c r="J289" s="168"/>
      <c r="K289" s="168"/>
      <c r="L289" s="168"/>
      <c r="M289" s="168"/>
      <c r="N289" s="168"/>
      <c r="O289" s="168"/>
      <c r="P289" s="168"/>
      <c r="Q289" s="168"/>
      <c r="R289" s="168"/>
      <c r="S289" s="169">
        <f t="shared" si="115"/>
        <v>0</v>
      </c>
      <c r="T289" s="170">
        <f>SUM($G289:H289)</f>
        <v>0</v>
      </c>
      <c r="U289" s="170">
        <f>SUM($G289:I289)</f>
        <v>0</v>
      </c>
      <c r="V289" s="170">
        <f>SUM($G289:J289)</f>
        <v>0</v>
      </c>
      <c r="W289" s="170">
        <f>SUM($G289:K289)</f>
        <v>0</v>
      </c>
      <c r="X289" s="170">
        <f>SUM($G289:L289)</f>
        <v>0</v>
      </c>
      <c r="Y289" s="170">
        <f>SUM($G289:M289)</f>
        <v>0</v>
      </c>
      <c r="Z289" s="170">
        <f>SUM($G289:N289)</f>
        <v>0</v>
      </c>
      <c r="AA289" s="170">
        <f>SUM($G289:O289)</f>
        <v>0</v>
      </c>
      <c r="AB289" s="170">
        <f>SUM($G289:P289)</f>
        <v>0</v>
      </c>
      <c r="AC289" s="170">
        <f>SUM($G289:Q289)</f>
        <v>0</v>
      </c>
      <c r="AD289" s="171">
        <f>SUM($G289:R289)</f>
        <v>0</v>
      </c>
      <c r="AE289" s="172">
        <f t="shared" si="116"/>
        <v>0</v>
      </c>
      <c r="AF289" s="172">
        <f t="shared" si="117"/>
        <v>0</v>
      </c>
      <c r="AG289" s="172">
        <f t="shared" si="118"/>
        <v>0</v>
      </c>
      <c r="AH289" s="172">
        <f t="shared" si="119"/>
        <v>0</v>
      </c>
      <c r="AI289" s="172">
        <f t="shared" si="107"/>
        <v>0</v>
      </c>
      <c r="AJ289" s="172">
        <f t="shared" si="108"/>
        <v>0</v>
      </c>
      <c r="AK289" s="172">
        <f t="shared" si="109"/>
        <v>0</v>
      </c>
      <c r="AL289" s="173">
        <f t="shared" si="121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167"/>
      <c r="H290" s="168"/>
      <c r="I290" s="168"/>
      <c r="J290" s="168"/>
      <c r="K290" s="168"/>
      <c r="L290" s="168"/>
      <c r="M290" s="168"/>
      <c r="N290" s="168"/>
      <c r="O290" s="168"/>
      <c r="P290" s="168"/>
      <c r="Q290" s="168"/>
      <c r="R290" s="168"/>
      <c r="S290" s="169">
        <f t="shared" si="115"/>
        <v>0</v>
      </c>
      <c r="T290" s="170">
        <f>SUM($G290:H290)</f>
        <v>0</v>
      </c>
      <c r="U290" s="170">
        <f>SUM($G290:I290)</f>
        <v>0</v>
      </c>
      <c r="V290" s="170">
        <f>SUM($G290:J290)</f>
        <v>0</v>
      </c>
      <c r="W290" s="170">
        <f>SUM($G290:K290)</f>
        <v>0</v>
      </c>
      <c r="X290" s="170">
        <f>SUM($G290:L290)</f>
        <v>0</v>
      </c>
      <c r="Y290" s="170">
        <f>SUM($G290:M290)</f>
        <v>0</v>
      </c>
      <c r="Z290" s="170">
        <f>SUM($G290:N290)</f>
        <v>0</v>
      </c>
      <c r="AA290" s="170">
        <f>SUM($G290:O290)</f>
        <v>0</v>
      </c>
      <c r="AB290" s="170">
        <f>SUM($G290:P290)</f>
        <v>0</v>
      </c>
      <c r="AC290" s="170">
        <f>SUM($G290:Q290)</f>
        <v>0</v>
      </c>
      <c r="AD290" s="171">
        <f>SUM($G290:R290)</f>
        <v>0</v>
      </c>
      <c r="AE290" s="172">
        <f t="shared" si="116"/>
        <v>0</v>
      </c>
      <c r="AF290" s="172">
        <f t="shared" si="117"/>
        <v>0</v>
      </c>
      <c r="AG290" s="172">
        <f t="shared" si="118"/>
        <v>0</v>
      </c>
      <c r="AH290" s="172">
        <f t="shared" si="119"/>
        <v>0</v>
      </c>
      <c r="AI290" s="172">
        <f t="shared" si="107"/>
        <v>0</v>
      </c>
      <c r="AJ290" s="172">
        <f t="shared" si="108"/>
        <v>0</v>
      </c>
      <c r="AK290" s="172">
        <f t="shared" si="109"/>
        <v>0</v>
      </c>
      <c r="AL290" s="173">
        <f t="shared" si="121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167"/>
      <c r="H291" s="168"/>
      <c r="I291" s="168"/>
      <c r="J291" s="168"/>
      <c r="K291" s="168"/>
      <c r="L291" s="168"/>
      <c r="M291" s="168"/>
      <c r="N291" s="168"/>
      <c r="O291" s="168"/>
      <c r="P291" s="168"/>
      <c r="Q291" s="168"/>
      <c r="R291" s="168"/>
      <c r="S291" s="169">
        <f t="shared" si="115"/>
        <v>0</v>
      </c>
      <c r="T291" s="170">
        <f>SUM($G291:H291)</f>
        <v>0</v>
      </c>
      <c r="U291" s="170">
        <f>SUM($G291:I291)</f>
        <v>0</v>
      </c>
      <c r="V291" s="170">
        <f>SUM($G291:J291)</f>
        <v>0</v>
      </c>
      <c r="W291" s="170">
        <f>SUM($G291:K291)</f>
        <v>0</v>
      </c>
      <c r="X291" s="170">
        <f>SUM($G291:L291)</f>
        <v>0</v>
      </c>
      <c r="Y291" s="170">
        <f>SUM($G291:M291)</f>
        <v>0</v>
      </c>
      <c r="Z291" s="170">
        <f>SUM($G291:N291)</f>
        <v>0</v>
      </c>
      <c r="AA291" s="170">
        <f>SUM($G291:O291)</f>
        <v>0</v>
      </c>
      <c r="AB291" s="170">
        <f>SUM($G291:P291)</f>
        <v>0</v>
      </c>
      <c r="AC291" s="170">
        <f>SUM($G291:Q291)</f>
        <v>0</v>
      </c>
      <c r="AD291" s="171">
        <f>SUM($G291:R291)</f>
        <v>0</v>
      </c>
      <c r="AE291" s="172">
        <f t="shared" si="116"/>
        <v>0</v>
      </c>
      <c r="AF291" s="172">
        <f t="shared" si="117"/>
        <v>0</v>
      </c>
      <c r="AG291" s="172">
        <f t="shared" si="118"/>
        <v>0</v>
      </c>
      <c r="AH291" s="172">
        <f t="shared" si="119"/>
        <v>0</v>
      </c>
      <c r="AI291" s="172">
        <f t="shared" si="107"/>
        <v>0</v>
      </c>
      <c r="AJ291" s="172">
        <f t="shared" si="108"/>
        <v>0</v>
      </c>
      <c r="AK291" s="172">
        <f t="shared" si="109"/>
        <v>0</v>
      </c>
      <c r="AL291" s="173">
        <f t="shared" si="121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167"/>
      <c r="H292" s="168"/>
      <c r="I292" s="168"/>
      <c r="J292" s="168"/>
      <c r="K292" s="168"/>
      <c r="L292" s="168"/>
      <c r="M292" s="168"/>
      <c r="N292" s="168"/>
      <c r="O292" s="168"/>
      <c r="P292" s="168"/>
      <c r="Q292" s="168"/>
      <c r="R292" s="168"/>
      <c r="S292" s="169">
        <f t="shared" si="115"/>
        <v>0</v>
      </c>
      <c r="T292" s="170">
        <f>SUM($G292:H292)</f>
        <v>0</v>
      </c>
      <c r="U292" s="170">
        <f>SUM($G292:I292)</f>
        <v>0</v>
      </c>
      <c r="V292" s="170">
        <f>SUM($G292:J292)</f>
        <v>0</v>
      </c>
      <c r="W292" s="170">
        <f>SUM($G292:K292)</f>
        <v>0</v>
      </c>
      <c r="X292" s="170">
        <f>SUM($G292:L292)</f>
        <v>0</v>
      </c>
      <c r="Y292" s="170">
        <f>SUM($G292:M292)</f>
        <v>0</v>
      </c>
      <c r="Z292" s="170">
        <f>SUM($G292:N292)</f>
        <v>0</v>
      </c>
      <c r="AA292" s="170">
        <f>SUM($G292:O292)</f>
        <v>0</v>
      </c>
      <c r="AB292" s="170">
        <f>SUM($G292:P292)</f>
        <v>0</v>
      </c>
      <c r="AC292" s="170">
        <f>SUM($G292:Q292)</f>
        <v>0</v>
      </c>
      <c r="AD292" s="171">
        <f>SUM($G292:R292)</f>
        <v>0</v>
      </c>
      <c r="AE292" s="172">
        <f t="shared" si="116"/>
        <v>0</v>
      </c>
      <c r="AF292" s="172">
        <f t="shared" si="117"/>
        <v>0</v>
      </c>
      <c r="AG292" s="172">
        <f t="shared" si="118"/>
        <v>0</v>
      </c>
      <c r="AH292" s="172">
        <f t="shared" si="119"/>
        <v>0</v>
      </c>
      <c r="AI292" s="172">
        <f t="shared" si="107"/>
        <v>0</v>
      </c>
      <c r="AJ292" s="172">
        <f t="shared" si="108"/>
        <v>0</v>
      </c>
      <c r="AK292" s="172">
        <f t="shared" si="109"/>
        <v>0</v>
      </c>
      <c r="AL292" s="173">
        <f t="shared" si="121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167"/>
      <c r="H293" s="168"/>
      <c r="I293" s="168"/>
      <c r="J293" s="168"/>
      <c r="K293" s="168"/>
      <c r="L293" s="168"/>
      <c r="M293" s="168"/>
      <c r="N293" s="168"/>
      <c r="O293" s="168"/>
      <c r="P293" s="168"/>
      <c r="Q293" s="168"/>
      <c r="R293" s="168"/>
      <c r="S293" s="169">
        <f t="shared" si="115"/>
        <v>0</v>
      </c>
      <c r="T293" s="170">
        <f>SUM($G293:H293)</f>
        <v>0</v>
      </c>
      <c r="U293" s="170">
        <f>SUM($G293:I293)</f>
        <v>0</v>
      </c>
      <c r="V293" s="170">
        <f>SUM($G293:J293)</f>
        <v>0</v>
      </c>
      <c r="W293" s="170">
        <f>SUM($G293:K293)</f>
        <v>0</v>
      </c>
      <c r="X293" s="170">
        <f>SUM($G293:L293)</f>
        <v>0</v>
      </c>
      <c r="Y293" s="170">
        <f>SUM($G293:M293)</f>
        <v>0</v>
      </c>
      <c r="Z293" s="170">
        <f>SUM($G293:N293)</f>
        <v>0</v>
      </c>
      <c r="AA293" s="170">
        <f>SUM($G293:O293)</f>
        <v>0</v>
      </c>
      <c r="AB293" s="170">
        <f>SUM($G293:P293)</f>
        <v>0</v>
      </c>
      <c r="AC293" s="170">
        <f>SUM($G293:Q293)</f>
        <v>0</v>
      </c>
      <c r="AD293" s="171">
        <f>SUM($G293:R293)</f>
        <v>0</v>
      </c>
      <c r="AE293" s="172">
        <f t="shared" si="116"/>
        <v>0</v>
      </c>
      <c r="AF293" s="172">
        <f t="shared" si="117"/>
        <v>0</v>
      </c>
      <c r="AG293" s="172">
        <f t="shared" si="118"/>
        <v>0</v>
      </c>
      <c r="AH293" s="172">
        <f t="shared" si="119"/>
        <v>0</v>
      </c>
      <c r="AI293" s="172">
        <f t="shared" si="107"/>
        <v>0</v>
      </c>
      <c r="AJ293" s="172">
        <f t="shared" si="108"/>
        <v>0</v>
      </c>
      <c r="AK293" s="172">
        <f t="shared" si="109"/>
        <v>0</v>
      </c>
      <c r="AL293" s="173">
        <f t="shared" si="121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167"/>
      <c r="H294" s="168"/>
      <c r="I294" s="168"/>
      <c r="J294" s="168"/>
      <c r="K294" s="168"/>
      <c r="L294" s="168"/>
      <c r="M294" s="168"/>
      <c r="N294" s="168"/>
      <c r="O294" s="168"/>
      <c r="P294" s="168"/>
      <c r="Q294" s="168"/>
      <c r="R294" s="168"/>
      <c r="S294" s="169">
        <f t="shared" si="115"/>
        <v>0</v>
      </c>
      <c r="T294" s="170">
        <f>SUM($G294:H294)</f>
        <v>0</v>
      </c>
      <c r="U294" s="170">
        <f>SUM($G294:I294)</f>
        <v>0</v>
      </c>
      <c r="V294" s="170">
        <f>SUM($G294:J294)</f>
        <v>0</v>
      </c>
      <c r="W294" s="170">
        <f>SUM($G294:K294)</f>
        <v>0</v>
      </c>
      <c r="X294" s="170">
        <f>SUM($G294:L294)</f>
        <v>0</v>
      </c>
      <c r="Y294" s="170">
        <f>SUM($G294:M294)</f>
        <v>0</v>
      </c>
      <c r="Z294" s="170">
        <f>SUM($G294:N294)</f>
        <v>0</v>
      </c>
      <c r="AA294" s="170">
        <f>SUM($G294:O294)</f>
        <v>0</v>
      </c>
      <c r="AB294" s="170">
        <f>SUM($G294:P294)</f>
        <v>0</v>
      </c>
      <c r="AC294" s="170">
        <f>SUM($G294:Q294)</f>
        <v>0</v>
      </c>
      <c r="AD294" s="171">
        <f>SUM($G294:R294)</f>
        <v>0</v>
      </c>
      <c r="AE294" s="172">
        <f t="shared" si="116"/>
        <v>0</v>
      </c>
      <c r="AF294" s="172">
        <f t="shared" si="117"/>
        <v>0</v>
      </c>
      <c r="AG294" s="172">
        <f t="shared" si="118"/>
        <v>0</v>
      </c>
      <c r="AH294" s="172">
        <f t="shared" si="119"/>
        <v>0</v>
      </c>
      <c r="AI294" s="172">
        <f t="shared" si="107"/>
        <v>0</v>
      </c>
      <c r="AJ294" s="172">
        <f t="shared" si="108"/>
        <v>0</v>
      </c>
      <c r="AK294" s="172">
        <f t="shared" si="109"/>
        <v>0</v>
      </c>
      <c r="AL294" s="173">
        <f t="shared" si="121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167"/>
      <c r="H295" s="168"/>
      <c r="I295" s="168"/>
      <c r="J295" s="168"/>
      <c r="K295" s="168"/>
      <c r="L295" s="168"/>
      <c r="M295" s="168"/>
      <c r="N295" s="168"/>
      <c r="O295" s="168"/>
      <c r="P295" s="168"/>
      <c r="Q295" s="168"/>
      <c r="R295" s="168"/>
      <c r="S295" s="169">
        <f t="shared" si="115"/>
        <v>0</v>
      </c>
      <c r="T295" s="170">
        <f>SUM($G295:H295)</f>
        <v>0</v>
      </c>
      <c r="U295" s="170">
        <f>SUM($G295:I295)</f>
        <v>0</v>
      </c>
      <c r="V295" s="170">
        <f>SUM($G295:J295)</f>
        <v>0</v>
      </c>
      <c r="W295" s="170">
        <f>SUM($G295:K295)</f>
        <v>0</v>
      </c>
      <c r="X295" s="170">
        <f>SUM($G295:L295)</f>
        <v>0</v>
      </c>
      <c r="Y295" s="170">
        <f>SUM($G295:M295)</f>
        <v>0</v>
      </c>
      <c r="Z295" s="170">
        <f>SUM($G295:N295)</f>
        <v>0</v>
      </c>
      <c r="AA295" s="170">
        <f>SUM($G295:O295)</f>
        <v>0</v>
      </c>
      <c r="AB295" s="170">
        <f>SUM($G295:P295)</f>
        <v>0</v>
      </c>
      <c r="AC295" s="170">
        <f>SUM($G295:Q295)</f>
        <v>0</v>
      </c>
      <c r="AD295" s="171">
        <f>SUM($G295:R295)</f>
        <v>0</v>
      </c>
      <c r="AE295" s="172">
        <f t="shared" si="116"/>
        <v>0</v>
      </c>
      <c r="AF295" s="172">
        <f t="shared" si="117"/>
        <v>0</v>
      </c>
      <c r="AG295" s="172">
        <f t="shared" si="118"/>
        <v>0</v>
      </c>
      <c r="AH295" s="172">
        <f t="shared" si="119"/>
        <v>0</v>
      </c>
      <c r="AI295" s="172">
        <f t="shared" si="107"/>
        <v>0</v>
      </c>
      <c r="AJ295" s="172">
        <f t="shared" si="108"/>
        <v>0</v>
      </c>
      <c r="AK295" s="172">
        <f t="shared" si="109"/>
        <v>0</v>
      </c>
      <c r="AL295" s="173">
        <f t="shared" si="121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167"/>
      <c r="H296" s="168"/>
      <c r="I296" s="168"/>
      <c r="J296" s="168"/>
      <c r="K296" s="168"/>
      <c r="L296" s="168"/>
      <c r="M296" s="168"/>
      <c r="N296" s="168"/>
      <c r="O296" s="168"/>
      <c r="P296" s="168"/>
      <c r="Q296" s="168"/>
      <c r="R296" s="168"/>
      <c r="S296" s="169">
        <f t="shared" si="115"/>
        <v>0</v>
      </c>
      <c r="T296" s="170">
        <f>SUM($G296:H296)</f>
        <v>0</v>
      </c>
      <c r="U296" s="170">
        <f>SUM($G296:I296)</f>
        <v>0</v>
      </c>
      <c r="V296" s="170">
        <f>SUM($G296:J296)</f>
        <v>0</v>
      </c>
      <c r="W296" s="170">
        <f>SUM($G296:K296)</f>
        <v>0</v>
      </c>
      <c r="X296" s="170">
        <f>SUM($G296:L296)</f>
        <v>0</v>
      </c>
      <c r="Y296" s="170">
        <f>SUM($G296:M296)</f>
        <v>0</v>
      </c>
      <c r="Z296" s="170">
        <f>SUM($G296:N296)</f>
        <v>0</v>
      </c>
      <c r="AA296" s="170">
        <f>SUM($G296:O296)</f>
        <v>0</v>
      </c>
      <c r="AB296" s="170">
        <f>SUM($G296:P296)</f>
        <v>0</v>
      </c>
      <c r="AC296" s="170">
        <f>SUM($G296:Q296)</f>
        <v>0</v>
      </c>
      <c r="AD296" s="171">
        <f>SUM($G296:R296)</f>
        <v>0</v>
      </c>
      <c r="AE296" s="172">
        <f t="shared" si="116"/>
        <v>0</v>
      </c>
      <c r="AF296" s="172">
        <f t="shared" si="117"/>
        <v>0</v>
      </c>
      <c r="AG296" s="172">
        <f t="shared" si="118"/>
        <v>0</v>
      </c>
      <c r="AH296" s="172">
        <f t="shared" si="119"/>
        <v>0</v>
      </c>
      <c r="AI296" s="172">
        <f t="shared" si="107"/>
        <v>0</v>
      </c>
      <c r="AJ296" s="172">
        <f t="shared" si="108"/>
        <v>0</v>
      </c>
      <c r="AK296" s="172">
        <f t="shared" si="109"/>
        <v>0</v>
      </c>
      <c r="AL296" s="173">
        <f t="shared" si="121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167">
        <f>G219</f>
        <v>0</v>
      </c>
      <c r="H297" s="168">
        <f t="shared" ref="H297:R297" si="127">H219</f>
        <v>0</v>
      </c>
      <c r="I297" s="168">
        <f t="shared" si="127"/>
        <v>0</v>
      </c>
      <c r="J297" s="168">
        <f t="shared" si="127"/>
        <v>0</v>
      </c>
      <c r="K297" s="168">
        <f t="shared" si="127"/>
        <v>0</v>
      </c>
      <c r="L297" s="168">
        <f t="shared" si="127"/>
        <v>0</v>
      </c>
      <c r="M297" s="168">
        <f t="shared" si="127"/>
        <v>0</v>
      </c>
      <c r="N297" s="168">
        <f t="shared" si="127"/>
        <v>0</v>
      </c>
      <c r="O297" s="168">
        <f t="shared" si="127"/>
        <v>0</v>
      </c>
      <c r="P297" s="168">
        <f t="shared" si="127"/>
        <v>0</v>
      </c>
      <c r="Q297" s="168">
        <f t="shared" si="127"/>
        <v>0</v>
      </c>
      <c r="R297" s="168">
        <f t="shared" si="127"/>
        <v>0</v>
      </c>
      <c r="S297" s="169">
        <f t="shared" si="115"/>
        <v>0</v>
      </c>
      <c r="T297" s="170">
        <f>SUM($G297:H297)</f>
        <v>0</v>
      </c>
      <c r="U297" s="170">
        <f>SUM($G297:I297)</f>
        <v>0</v>
      </c>
      <c r="V297" s="170">
        <f>SUM($G297:J297)</f>
        <v>0</v>
      </c>
      <c r="W297" s="170">
        <f>SUM($G297:K297)</f>
        <v>0</v>
      </c>
      <c r="X297" s="170">
        <f>SUM($G297:L297)</f>
        <v>0</v>
      </c>
      <c r="Y297" s="170">
        <f>SUM($G297:M297)</f>
        <v>0</v>
      </c>
      <c r="Z297" s="170">
        <f>SUM($G297:N297)</f>
        <v>0</v>
      </c>
      <c r="AA297" s="170">
        <f>SUM($G297:O297)</f>
        <v>0</v>
      </c>
      <c r="AB297" s="170">
        <f>SUM($G297:P297)</f>
        <v>0</v>
      </c>
      <c r="AC297" s="170">
        <f>SUM($G297:Q297)</f>
        <v>0</v>
      </c>
      <c r="AD297" s="171">
        <f>SUM($G297:R297)</f>
        <v>0</v>
      </c>
      <c r="AE297" s="172">
        <f t="shared" si="116"/>
        <v>0</v>
      </c>
      <c r="AF297" s="172">
        <f t="shared" si="117"/>
        <v>0</v>
      </c>
      <c r="AG297" s="172">
        <f t="shared" si="118"/>
        <v>0</v>
      </c>
      <c r="AH297" s="172">
        <f t="shared" si="119"/>
        <v>0</v>
      </c>
      <c r="AI297" s="172">
        <f t="shared" si="107"/>
        <v>0</v>
      </c>
      <c r="AJ297" s="172">
        <f t="shared" si="108"/>
        <v>0</v>
      </c>
      <c r="AK297" s="172">
        <f t="shared" si="109"/>
        <v>0</v>
      </c>
      <c r="AL297" s="173">
        <f t="shared" si="121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167"/>
      <c r="H298" s="168"/>
      <c r="I298" s="168"/>
      <c r="J298" s="168"/>
      <c r="K298" s="168"/>
      <c r="L298" s="168"/>
      <c r="M298" s="168"/>
      <c r="N298" s="168"/>
      <c r="O298" s="168"/>
      <c r="P298" s="168"/>
      <c r="Q298" s="168"/>
      <c r="R298" s="168"/>
      <c r="S298" s="169">
        <f t="shared" si="115"/>
        <v>0</v>
      </c>
      <c r="T298" s="170">
        <f>SUM($G298:H298)</f>
        <v>0</v>
      </c>
      <c r="U298" s="170">
        <f>SUM($G298:I298)</f>
        <v>0</v>
      </c>
      <c r="V298" s="170">
        <f>SUM($G298:J298)</f>
        <v>0</v>
      </c>
      <c r="W298" s="170">
        <f>SUM($G298:K298)</f>
        <v>0</v>
      </c>
      <c r="X298" s="170">
        <f>SUM($G298:L298)</f>
        <v>0</v>
      </c>
      <c r="Y298" s="170">
        <f>SUM($G298:M298)</f>
        <v>0</v>
      </c>
      <c r="Z298" s="170">
        <f>SUM($G298:N298)</f>
        <v>0</v>
      </c>
      <c r="AA298" s="170">
        <f>SUM($G298:O298)</f>
        <v>0</v>
      </c>
      <c r="AB298" s="170">
        <f>SUM($G298:P298)</f>
        <v>0</v>
      </c>
      <c r="AC298" s="170">
        <f>SUM($G298:Q298)</f>
        <v>0</v>
      </c>
      <c r="AD298" s="171">
        <f>SUM($G298:R298)</f>
        <v>0</v>
      </c>
      <c r="AE298" s="172">
        <f t="shared" si="116"/>
        <v>0</v>
      </c>
      <c r="AF298" s="172">
        <f t="shared" si="117"/>
        <v>0</v>
      </c>
      <c r="AG298" s="172">
        <f t="shared" si="118"/>
        <v>0</v>
      </c>
      <c r="AH298" s="172">
        <f t="shared" si="119"/>
        <v>0</v>
      </c>
      <c r="AI298" s="172">
        <f t="shared" si="107"/>
        <v>0</v>
      </c>
      <c r="AJ298" s="172">
        <f t="shared" si="108"/>
        <v>0</v>
      </c>
      <c r="AK298" s="172">
        <f t="shared" si="109"/>
        <v>0</v>
      </c>
      <c r="AL298" s="173">
        <f t="shared" si="121"/>
        <v>0</v>
      </c>
    </row>
    <row r="299" spans="1:38" ht="24" hidden="1" customHeight="1" outlineLevel="1">
      <c r="A299" s="166" t="s">
        <v>257</v>
      </c>
      <c r="B299" s="444" t="s">
        <v>407</v>
      </c>
      <c r="C299" s="33"/>
      <c r="D299" s="34"/>
      <c r="E299" s="34"/>
      <c r="F299" s="34"/>
      <c r="G299" s="167"/>
      <c r="H299" s="168"/>
      <c r="I299" s="168"/>
      <c r="J299" s="168"/>
      <c r="K299" s="168"/>
      <c r="L299" s="168"/>
      <c r="M299" s="168"/>
      <c r="N299" s="168"/>
      <c r="O299" s="168"/>
      <c r="P299" s="168"/>
      <c r="Q299" s="168"/>
      <c r="R299" s="168"/>
      <c r="S299" s="169">
        <f t="shared" si="115"/>
        <v>0</v>
      </c>
      <c r="T299" s="170">
        <f>SUM($G299:H299)</f>
        <v>0</v>
      </c>
      <c r="U299" s="170">
        <f>SUM($G299:I299)</f>
        <v>0</v>
      </c>
      <c r="V299" s="170">
        <f>SUM($G299:J299)</f>
        <v>0</v>
      </c>
      <c r="W299" s="170">
        <f>SUM($G299:K299)</f>
        <v>0</v>
      </c>
      <c r="X299" s="170">
        <f>SUM($G299:L299)</f>
        <v>0</v>
      </c>
      <c r="Y299" s="170">
        <f>SUM($G299:M299)</f>
        <v>0</v>
      </c>
      <c r="Z299" s="170">
        <f>SUM($G299:N299)</f>
        <v>0</v>
      </c>
      <c r="AA299" s="170">
        <f>SUM($G299:O299)</f>
        <v>0</v>
      </c>
      <c r="AB299" s="170">
        <f>SUM($G299:P299)</f>
        <v>0</v>
      </c>
      <c r="AC299" s="170">
        <f>SUM($G299:Q299)</f>
        <v>0</v>
      </c>
      <c r="AD299" s="171">
        <f>SUM($G299:R299)</f>
        <v>0</v>
      </c>
      <c r="AE299" s="172">
        <f t="shared" si="116"/>
        <v>0</v>
      </c>
      <c r="AF299" s="172">
        <f t="shared" si="117"/>
        <v>0</v>
      </c>
      <c r="AG299" s="172">
        <f t="shared" si="118"/>
        <v>0</v>
      </c>
      <c r="AH299" s="172">
        <f t="shared" si="119"/>
        <v>0</v>
      </c>
      <c r="AI299" s="172">
        <f t="shared" si="107"/>
        <v>0</v>
      </c>
      <c r="AJ299" s="172">
        <f t="shared" si="108"/>
        <v>0</v>
      </c>
      <c r="AK299" s="172">
        <f t="shared" si="109"/>
        <v>0</v>
      </c>
      <c r="AL299" s="173">
        <f t="shared" si="121"/>
        <v>0</v>
      </c>
    </row>
    <row r="300" spans="1:38" ht="24" hidden="1" customHeight="1" outlineLevel="1">
      <c r="A300" s="166" t="s">
        <v>257</v>
      </c>
      <c r="B300" s="444" t="s">
        <v>408</v>
      </c>
      <c r="C300" s="33"/>
      <c r="D300" s="34"/>
      <c r="E300" s="34"/>
      <c r="F300" s="34"/>
      <c r="G300" s="167"/>
      <c r="H300" s="168"/>
      <c r="I300" s="168"/>
      <c r="J300" s="168"/>
      <c r="K300" s="168"/>
      <c r="L300" s="168"/>
      <c r="M300" s="168"/>
      <c r="N300" s="168"/>
      <c r="O300" s="168"/>
      <c r="P300" s="168"/>
      <c r="Q300" s="168"/>
      <c r="R300" s="168"/>
      <c r="S300" s="169">
        <f t="shared" si="115"/>
        <v>0</v>
      </c>
      <c r="T300" s="170">
        <f>SUM($G300:H300)</f>
        <v>0</v>
      </c>
      <c r="U300" s="170">
        <f>SUM($G300:I300)</f>
        <v>0</v>
      </c>
      <c r="V300" s="170">
        <f>SUM($G300:J300)</f>
        <v>0</v>
      </c>
      <c r="W300" s="170">
        <f>SUM($G300:K300)</f>
        <v>0</v>
      </c>
      <c r="X300" s="170">
        <f>SUM($G300:L300)</f>
        <v>0</v>
      </c>
      <c r="Y300" s="170">
        <f>SUM($G300:M300)</f>
        <v>0</v>
      </c>
      <c r="Z300" s="170">
        <f>SUM($G300:N300)</f>
        <v>0</v>
      </c>
      <c r="AA300" s="170">
        <f>SUM($G300:O300)</f>
        <v>0</v>
      </c>
      <c r="AB300" s="170">
        <f>SUM($G300:P300)</f>
        <v>0</v>
      </c>
      <c r="AC300" s="170">
        <f>SUM($G300:Q300)</f>
        <v>0</v>
      </c>
      <c r="AD300" s="171">
        <f>SUM($G300:R300)</f>
        <v>0</v>
      </c>
      <c r="AE300" s="172">
        <f t="shared" si="116"/>
        <v>0</v>
      </c>
      <c r="AF300" s="172">
        <f t="shared" si="117"/>
        <v>0</v>
      </c>
      <c r="AG300" s="172">
        <f t="shared" si="118"/>
        <v>0</v>
      </c>
      <c r="AH300" s="172">
        <f t="shared" si="119"/>
        <v>0</v>
      </c>
      <c r="AI300" s="172">
        <f t="shared" ref="AI300:AI328" si="128">$AE300+$AF300</f>
        <v>0</v>
      </c>
      <c r="AJ300" s="172">
        <f t="shared" ref="AJ300:AJ328" si="129">$AG300+$AH300</f>
        <v>0</v>
      </c>
      <c r="AK300" s="172">
        <f t="shared" ref="AK300:AK328" si="130">$AI300+$AJ300</f>
        <v>0</v>
      </c>
      <c r="AL300" s="173">
        <f t="shared" si="121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167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9">
        <f t="shared" si="115"/>
        <v>0</v>
      </c>
      <c r="T301" s="170">
        <f>SUM($G301:H301)</f>
        <v>0</v>
      </c>
      <c r="U301" s="170">
        <f>SUM($G301:I301)</f>
        <v>0</v>
      </c>
      <c r="V301" s="170">
        <f>SUM($G301:J301)</f>
        <v>0</v>
      </c>
      <c r="W301" s="170">
        <f>SUM($G301:K301)</f>
        <v>0</v>
      </c>
      <c r="X301" s="170">
        <f>SUM($G301:L301)</f>
        <v>0</v>
      </c>
      <c r="Y301" s="170">
        <f>SUM($G301:M301)</f>
        <v>0</v>
      </c>
      <c r="Z301" s="170">
        <f>SUM($G301:N301)</f>
        <v>0</v>
      </c>
      <c r="AA301" s="170">
        <f>SUM($G301:O301)</f>
        <v>0</v>
      </c>
      <c r="AB301" s="170">
        <f>SUM($G301:P301)</f>
        <v>0</v>
      </c>
      <c r="AC301" s="170">
        <f>SUM($G301:Q301)</f>
        <v>0</v>
      </c>
      <c r="AD301" s="171">
        <f>SUM($G301:R301)</f>
        <v>0</v>
      </c>
      <c r="AE301" s="172">
        <f t="shared" si="116"/>
        <v>0</v>
      </c>
      <c r="AF301" s="172">
        <f t="shared" si="117"/>
        <v>0</v>
      </c>
      <c r="AG301" s="172">
        <f t="shared" si="118"/>
        <v>0</v>
      </c>
      <c r="AH301" s="172">
        <f t="shared" si="119"/>
        <v>0</v>
      </c>
      <c r="AI301" s="172">
        <f t="shared" si="128"/>
        <v>0</v>
      </c>
      <c r="AJ301" s="172">
        <f t="shared" si="129"/>
        <v>0</v>
      </c>
      <c r="AK301" s="172">
        <f t="shared" si="130"/>
        <v>0</v>
      </c>
      <c r="AL301" s="173">
        <f t="shared" si="121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167"/>
      <c r="H302" s="168"/>
      <c r="I302" s="168"/>
      <c r="J302" s="168"/>
      <c r="K302" s="168"/>
      <c r="L302" s="168"/>
      <c r="M302" s="168"/>
      <c r="N302" s="168"/>
      <c r="O302" s="168"/>
      <c r="P302" s="168"/>
      <c r="Q302" s="168"/>
      <c r="R302" s="168"/>
      <c r="S302" s="169">
        <f t="shared" si="115"/>
        <v>0</v>
      </c>
      <c r="T302" s="170">
        <f>SUM($G302:H302)</f>
        <v>0</v>
      </c>
      <c r="U302" s="170">
        <f>SUM($G302:I302)</f>
        <v>0</v>
      </c>
      <c r="V302" s="170">
        <f>SUM($G302:J302)</f>
        <v>0</v>
      </c>
      <c r="W302" s="170">
        <f>SUM($G302:K302)</f>
        <v>0</v>
      </c>
      <c r="X302" s="170">
        <f>SUM($G302:L302)</f>
        <v>0</v>
      </c>
      <c r="Y302" s="170">
        <f>SUM($G302:M302)</f>
        <v>0</v>
      </c>
      <c r="Z302" s="170">
        <f>SUM($G302:N302)</f>
        <v>0</v>
      </c>
      <c r="AA302" s="170">
        <f>SUM($G302:O302)</f>
        <v>0</v>
      </c>
      <c r="AB302" s="170">
        <f>SUM($G302:P302)</f>
        <v>0</v>
      </c>
      <c r="AC302" s="170">
        <f>SUM($G302:Q302)</f>
        <v>0</v>
      </c>
      <c r="AD302" s="171">
        <f>SUM($G302:R302)</f>
        <v>0</v>
      </c>
      <c r="AE302" s="172">
        <f t="shared" si="116"/>
        <v>0</v>
      </c>
      <c r="AF302" s="172">
        <f t="shared" si="117"/>
        <v>0</v>
      </c>
      <c r="AG302" s="172">
        <f t="shared" si="118"/>
        <v>0</v>
      </c>
      <c r="AH302" s="172">
        <f t="shared" si="119"/>
        <v>0</v>
      </c>
      <c r="AI302" s="172">
        <f t="shared" si="128"/>
        <v>0</v>
      </c>
      <c r="AJ302" s="172">
        <f t="shared" si="129"/>
        <v>0</v>
      </c>
      <c r="AK302" s="172">
        <f t="shared" si="130"/>
        <v>0</v>
      </c>
      <c r="AL302" s="173">
        <f t="shared" si="121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167"/>
      <c r="H303" s="168"/>
      <c r="I303" s="168"/>
      <c r="J303" s="168"/>
      <c r="K303" s="168"/>
      <c r="L303" s="168"/>
      <c r="M303" s="168"/>
      <c r="N303" s="168"/>
      <c r="O303" s="168"/>
      <c r="P303" s="168"/>
      <c r="Q303" s="168"/>
      <c r="R303" s="168"/>
      <c r="S303" s="169">
        <f t="shared" si="115"/>
        <v>0</v>
      </c>
      <c r="T303" s="170">
        <f>SUM($G303:H303)</f>
        <v>0</v>
      </c>
      <c r="U303" s="170">
        <f>SUM($G303:I303)</f>
        <v>0</v>
      </c>
      <c r="V303" s="170">
        <f>SUM($G303:J303)</f>
        <v>0</v>
      </c>
      <c r="W303" s="170">
        <f>SUM($G303:K303)</f>
        <v>0</v>
      </c>
      <c r="X303" s="170">
        <f>SUM($G303:L303)</f>
        <v>0</v>
      </c>
      <c r="Y303" s="170">
        <f>SUM($G303:M303)</f>
        <v>0</v>
      </c>
      <c r="Z303" s="170">
        <f>SUM($G303:N303)</f>
        <v>0</v>
      </c>
      <c r="AA303" s="170">
        <f>SUM($G303:O303)</f>
        <v>0</v>
      </c>
      <c r="AB303" s="170">
        <f>SUM($G303:P303)</f>
        <v>0</v>
      </c>
      <c r="AC303" s="170">
        <f>SUM($G303:Q303)</f>
        <v>0</v>
      </c>
      <c r="AD303" s="171">
        <f>SUM($G303:R303)</f>
        <v>0</v>
      </c>
      <c r="AE303" s="172">
        <f t="shared" si="116"/>
        <v>0</v>
      </c>
      <c r="AF303" s="172">
        <f t="shared" si="117"/>
        <v>0</v>
      </c>
      <c r="AG303" s="172">
        <f t="shared" si="118"/>
        <v>0</v>
      </c>
      <c r="AH303" s="172">
        <f t="shared" si="119"/>
        <v>0</v>
      </c>
      <c r="AI303" s="172">
        <f t="shared" si="128"/>
        <v>0</v>
      </c>
      <c r="AJ303" s="172">
        <f t="shared" si="129"/>
        <v>0</v>
      </c>
      <c r="AK303" s="172">
        <f t="shared" si="130"/>
        <v>0</v>
      </c>
      <c r="AL303" s="173">
        <f t="shared" ref="AL303:AL307" si="131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167"/>
      <c r="H304" s="168"/>
      <c r="I304" s="168"/>
      <c r="J304" s="168"/>
      <c r="K304" s="168"/>
      <c r="L304" s="168"/>
      <c r="M304" s="168"/>
      <c r="N304" s="168"/>
      <c r="O304" s="168"/>
      <c r="P304" s="168"/>
      <c r="Q304" s="168"/>
      <c r="R304" s="168"/>
      <c r="S304" s="169">
        <f t="shared" si="115"/>
        <v>0</v>
      </c>
      <c r="T304" s="170">
        <f>SUM($G304:H304)</f>
        <v>0</v>
      </c>
      <c r="U304" s="170">
        <f>SUM($G304:I304)</f>
        <v>0</v>
      </c>
      <c r="V304" s="170">
        <f>SUM($G304:J304)</f>
        <v>0</v>
      </c>
      <c r="W304" s="170">
        <f>SUM($G304:K304)</f>
        <v>0</v>
      </c>
      <c r="X304" s="170">
        <f>SUM($G304:L304)</f>
        <v>0</v>
      </c>
      <c r="Y304" s="170">
        <f>SUM($G304:M304)</f>
        <v>0</v>
      </c>
      <c r="Z304" s="170">
        <f>SUM($G304:N304)</f>
        <v>0</v>
      </c>
      <c r="AA304" s="170">
        <f>SUM($G304:O304)</f>
        <v>0</v>
      </c>
      <c r="AB304" s="170">
        <f>SUM($G304:P304)</f>
        <v>0</v>
      </c>
      <c r="AC304" s="170">
        <f>SUM($G304:Q304)</f>
        <v>0</v>
      </c>
      <c r="AD304" s="171">
        <f>SUM($G304:R304)</f>
        <v>0</v>
      </c>
      <c r="AE304" s="172">
        <f t="shared" si="116"/>
        <v>0</v>
      </c>
      <c r="AF304" s="172">
        <f t="shared" si="117"/>
        <v>0</v>
      </c>
      <c r="AG304" s="172">
        <f t="shared" si="118"/>
        <v>0</v>
      </c>
      <c r="AH304" s="172">
        <f t="shared" si="119"/>
        <v>0</v>
      </c>
      <c r="AI304" s="172">
        <f t="shared" si="128"/>
        <v>0</v>
      </c>
      <c r="AJ304" s="172">
        <f t="shared" si="129"/>
        <v>0</v>
      </c>
      <c r="AK304" s="172">
        <f t="shared" si="130"/>
        <v>0</v>
      </c>
      <c r="AL304" s="173">
        <f t="shared" si="131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167"/>
      <c r="H305" s="168"/>
      <c r="I305" s="168"/>
      <c r="J305" s="168"/>
      <c r="K305" s="168"/>
      <c r="L305" s="168"/>
      <c r="M305" s="168"/>
      <c r="N305" s="168"/>
      <c r="O305" s="168"/>
      <c r="P305" s="168"/>
      <c r="Q305" s="168"/>
      <c r="R305" s="168"/>
      <c r="S305" s="169">
        <f t="shared" si="115"/>
        <v>0</v>
      </c>
      <c r="T305" s="170">
        <f>SUM($G305:H305)</f>
        <v>0</v>
      </c>
      <c r="U305" s="170">
        <f>SUM($G305:I305)</f>
        <v>0</v>
      </c>
      <c r="V305" s="170">
        <f>SUM($G305:J305)</f>
        <v>0</v>
      </c>
      <c r="W305" s="170">
        <f>SUM($G305:K305)</f>
        <v>0</v>
      </c>
      <c r="X305" s="170">
        <f>SUM($G305:L305)</f>
        <v>0</v>
      </c>
      <c r="Y305" s="170">
        <f>SUM($G305:M305)</f>
        <v>0</v>
      </c>
      <c r="Z305" s="170">
        <f>SUM($G305:N305)</f>
        <v>0</v>
      </c>
      <c r="AA305" s="170">
        <f>SUM($G305:O305)</f>
        <v>0</v>
      </c>
      <c r="AB305" s="170">
        <f>SUM($G305:P305)</f>
        <v>0</v>
      </c>
      <c r="AC305" s="170">
        <f>SUM($G305:Q305)</f>
        <v>0</v>
      </c>
      <c r="AD305" s="171">
        <f>SUM($G305:R305)</f>
        <v>0</v>
      </c>
      <c r="AE305" s="172">
        <f t="shared" si="116"/>
        <v>0</v>
      </c>
      <c r="AF305" s="172">
        <f t="shared" si="117"/>
        <v>0</v>
      </c>
      <c r="AG305" s="172">
        <f t="shared" si="118"/>
        <v>0</v>
      </c>
      <c r="AH305" s="172">
        <f t="shared" si="119"/>
        <v>0</v>
      </c>
      <c r="AI305" s="172">
        <f t="shared" si="128"/>
        <v>0</v>
      </c>
      <c r="AJ305" s="172">
        <f t="shared" si="129"/>
        <v>0</v>
      </c>
      <c r="AK305" s="172">
        <f t="shared" si="130"/>
        <v>0</v>
      </c>
      <c r="AL305" s="173">
        <f t="shared" si="131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167"/>
      <c r="H306" s="168"/>
      <c r="I306" s="168"/>
      <c r="J306" s="168"/>
      <c r="K306" s="168"/>
      <c r="L306" s="168"/>
      <c r="M306" s="168"/>
      <c r="N306" s="168"/>
      <c r="O306" s="168"/>
      <c r="P306" s="168"/>
      <c r="Q306" s="168"/>
      <c r="R306" s="168"/>
      <c r="S306" s="169">
        <f t="shared" si="115"/>
        <v>0</v>
      </c>
      <c r="T306" s="170">
        <f>SUM($G306:H306)</f>
        <v>0</v>
      </c>
      <c r="U306" s="170">
        <f>SUM($G306:I306)</f>
        <v>0</v>
      </c>
      <c r="V306" s="170">
        <f>SUM($G306:J306)</f>
        <v>0</v>
      </c>
      <c r="W306" s="170">
        <f>SUM($G306:K306)</f>
        <v>0</v>
      </c>
      <c r="X306" s="170">
        <f>SUM($G306:L306)</f>
        <v>0</v>
      </c>
      <c r="Y306" s="170">
        <f>SUM($G306:M306)</f>
        <v>0</v>
      </c>
      <c r="Z306" s="170">
        <f>SUM($G306:N306)</f>
        <v>0</v>
      </c>
      <c r="AA306" s="170">
        <f>SUM($G306:O306)</f>
        <v>0</v>
      </c>
      <c r="AB306" s="170">
        <f>SUM($G306:P306)</f>
        <v>0</v>
      </c>
      <c r="AC306" s="170">
        <f>SUM($G306:Q306)</f>
        <v>0</v>
      </c>
      <c r="AD306" s="171">
        <f>SUM($G306:R306)</f>
        <v>0</v>
      </c>
      <c r="AE306" s="172">
        <f t="shared" si="116"/>
        <v>0</v>
      </c>
      <c r="AF306" s="172">
        <f t="shared" si="117"/>
        <v>0</v>
      </c>
      <c r="AG306" s="172">
        <f t="shared" si="118"/>
        <v>0</v>
      </c>
      <c r="AH306" s="172">
        <f t="shared" si="119"/>
        <v>0</v>
      </c>
      <c r="AI306" s="172">
        <f t="shared" si="128"/>
        <v>0</v>
      </c>
      <c r="AJ306" s="172">
        <f t="shared" si="129"/>
        <v>0</v>
      </c>
      <c r="AK306" s="172">
        <f t="shared" si="130"/>
        <v>0</v>
      </c>
      <c r="AL306" s="173">
        <f t="shared" si="131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167"/>
      <c r="H307" s="168"/>
      <c r="I307" s="168"/>
      <c r="J307" s="168"/>
      <c r="K307" s="168"/>
      <c r="L307" s="168"/>
      <c r="M307" s="168"/>
      <c r="N307" s="168"/>
      <c r="O307" s="168"/>
      <c r="P307" s="168"/>
      <c r="Q307" s="168"/>
      <c r="R307" s="168"/>
      <c r="S307" s="169">
        <f t="shared" si="115"/>
        <v>0</v>
      </c>
      <c r="T307" s="170">
        <f>SUM($G307:H307)</f>
        <v>0</v>
      </c>
      <c r="U307" s="170">
        <f>SUM($G307:I307)</f>
        <v>0</v>
      </c>
      <c r="V307" s="170">
        <f>SUM($G307:J307)</f>
        <v>0</v>
      </c>
      <c r="W307" s="170">
        <f>SUM($G307:K307)</f>
        <v>0</v>
      </c>
      <c r="X307" s="170">
        <f>SUM($G307:L307)</f>
        <v>0</v>
      </c>
      <c r="Y307" s="170">
        <f>SUM($G307:M307)</f>
        <v>0</v>
      </c>
      <c r="Z307" s="170">
        <f>SUM($G307:N307)</f>
        <v>0</v>
      </c>
      <c r="AA307" s="170">
        <f>SUM($G307:O307)</f>
        <v>0</v>
      </c>
      <c r="AB307" s="170">
        <f>SUM($G307:P307)</f>
        <v>0</v>
      </c>
      <c r="AC307" s="170">
        <f>SUM($G307:Q307)</f>
        <v>0</v>
      </c>
      <c r="AD307" s="171">
        <f>SUM($G307:R307)</f>
        <v>0</v>
      </c>
      <c r="AE307" s="172">
        <f t="shared" si="116"/>
        <v>0</v>
      </c>
      <c r="AF307" s="172">
        <f t="shared" si="117"/>
        <v>0</v>
      </c>
      <c r="AG307" s="172">
        <f t="shared" si="118"/>
        <v>0</v>
      </c>
      <c r="AH307" s="172">
        <f t="shared" si="119"/>
        <v>0</v>
      </c>
      <c r="AI307" s="172">
        <f t="shared" si="128"/>
        <v>0</v>
      </c>
      <c r="AJ307" s="172">
        <f t="shared" si="129"/>
        <v>0</v>
      </c>
      <c r="AK307" s="172">
        <f t="shared" si="130"/>
        <v>0</v>
      </c>
      <c r="AL307" s="173">
        <f t="shared" si="131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167"/>
      <c r="H308" s="168"/>
      <c r="I308" s="168"/>
      <c r="J308" s="168"/>
      <c r="K308" s="168"/>
      <c r="L308" s="168"/>
      <c r="M308" s="168"/>
      <c r="N308" s="168"/>
      <c r="O308" s="168"/>
      <c r="P308" s="168"/>
      <c r="Q308" s="168"/>
      <c r="R308" s="168"/>
      <c r="S308" s="169">
        <f t="shared" si="115"/>
        <v>0</v>
      </c>
      <c r="T308" s="170">
        <f>SUM($G308:H308)</f>
        <v>0</v>
      </c>
      <c r="U308" s="170">
        <f>SUM($G308:I308)</f>
        <v>0</v>
      </c>
      <c r="V308" s="170">
        <f>SUM($G308:J308)</f>
        <v>0</v>
      </c>
      <c r="W308" s="170">
        <f>SUM($G308:K308)</f>
        <v>0</v>
      </c>
      <c r="X308" s="170">
        <f>SUM($G308:L308)</f>
        <v>0</v>
      </c>
      <c r="Y308" s="170">
        <f>SUM($G308:M308)</f>
        <v>0</v>
      </c>
      <c r="Z308" s="170">
        <f>SUM($G308:N308)</f>
        <v>0</v>
      </c>
      <c r="AA308" s="170">
        <f>SUM($G308:O308)</f>
        <v>0</v>
      </c>
      <c r="AB308" s="170">
        <f>SUM($G308:P308)</f>
        <v>0</v>
      </c>
      <c r="AC308" s="170">
        <f>SUM($G308:Q308)</f>
        <v>0</v>
      </c>
      <c r="AD308" s="171">
        <f>SUM($G308:R308)</f>
        <v>0</v>
      </c>
      <c r="AE308" s="172">
        <f t="shared" si="116"/>
        <v>0</v>
      </c>
      <c r="AF308" s="172">
        <f t="shared" si="117"/>
        <v>0</v>
      </c>
      <c r="AG308" s="172">
        <f t="shared" si="118"/>
        <v>0</v>
      </c>
      <c r="AH308" s="172">
        <f t="shared" si="119"/>
        <v>0</v>
      </c>
      <c r="AI308" s="172">
        <f t="shared" si="128"/>
        <v>0</v>
      </c>
      <c r="AJ308" s="172">
        <f t="shared" si="129"/>
        <v>0</v>
      </c>
      <c r="AK308" s="172">
        <f t="shared" si="130"/>
        <v>0</v>
      </c>
      <c r="AL308" s="173">
        <f t="shared" si="121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167"/>
      <c r="H309" s="168"/>
      <c r="I309" s="168"/>
      <c r="J309" s="168"/>
      <c r="K309" s="168"/>
      <c r="L309" s="168"/>
      <c r="M309" s="168"/>
      <c r="N309" s="168"/>
      <c r="O309" s="168"/>
      <c r="P309" s="168"/>
      <c r="Q309" s="168"/>
      <c r="R309" s="168"/>
      <c r="S309" s="169">
        <f t="shared" si="115"/>
        <v>0</v>
      </c>
      <c r="T309" s="170">
        <f>SUM($G309:H309)</f>
        <v>0</v>
      </c>
      <c r="U309" s="170">
        <f>SUM($G309:I309)</f>
        <v>0</v>
      </c>
      <c r="V309" s="170">
        <f>SUM($G309:J309)</f>
        <v>0</v>
      </c>
      <c r="W309" s="170">
        <f>SUM($G309:K309)</f>
        <v>0</v>
      </c>
      <c r="X309" s="170">
        <f>SUM($G309:L309)</f>
        <v>0</v>
      </c>
      <c r="Y309" s="170">
        <f>SUM($G309:M309)</f>
        <v>0</v>
      </c>
      <c r="Z309" s="170">
        <f>SUM($G309:N309)</f>
        <v>0</v>
      </c>
      <c r="AA309" s="170">
        <f>SUM($G309:O309)</f>
        <v>0</v>
      </c>
      <c r="AB309" s="170">
        <f>SUM($G309:P309)</f>
        <v>0</v>
      </c>
      <c r="AC309" s="170">
        <f>SUM($G309:Q309)</f>
        <v>0</v>
      </c>
      <c r="AD309" s="171">
        <f>SUM($G309:R309)</f>
        <v>0</v>
      </c>
      <c r="AE309" s="172">
        <f t="shared" si="116"/>
        <v>0</v>
      </c>
      <c r="AF309" s="172">
        <f t="shared" si="117"/>
        <v>0</v>
      </c>
      <c r="AG309" s="172">
        <f t="shared" si="118"/>
        <v>0</v>
      </c>
      <c r="AH309" s="172">
        <f t="shared" si="119"/>
        <v>0</v>
      </c>
      <c r="AI309" s="172">
        <f t="shared" si="128"/>
        <v>0</v>
      </c>
      <c r="AJ309" s="172">
        <f t="shared" si="129"/>
        <v>0</v>
      </c>
      <c r="AK309" s="172">
        <f t="shared" si="130"/>
        <v>0</v>
      </c>
      <c r="AL309" s="173">
        <f t="shared" si="121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167"/>
      <c r="H310" s="168"/>
      <c r="I310" s="168"/>
      <c r="J310" s="168"/>
      <c r="K310" s="168"/>
      <c r="L310" s="168"/>
      <c r="M310" s="168"/>
      <c r="N310" s="168"/>
      <c r="O310" s="168"/>
      <c r="P310" s="168"/>
      <c r="Q310" s="168"/>
      <c r="R310" s="168"/>
      <c r="S310" s="169">
        <f t="shared" si="115"/>
        <v>0</v>
      </c>
      <c r="T310" s="170">
        <f>SUM($G310:H310)</f>
        <v>0</v>
      </c>
      <c r="U310" s="170">
        <f>SUM($G310:I310)</f>
        <v>0</v>
      </c>
      <c r="V310" s="170">
        <f>SUM($G310:J310)</f>
        <v>0</v>
      </c>
      <c r="W310" s="170">
        <f>SUM($G310:K310)</f>
        <v>0</v>
      </c>
      <c r="X310" s="170">
        <f>SUM($G310:L310)</f>
        <v>0</v>
      </c>
      <c r="Y310" s="170">
        <f>SUM($G310:M310)</f>
        <v>0</v>
      </c>
      <c r="Z310" s="170">
        <f>SUM($G310:N310)</f>
        <v>0</v>
      </c>
      <c r="AA310" s="170">
        <f>SUM($G310:O310)</f>
        <v>0</v>
      </c>
      <c r="AB310" s="170">
        <f>SUM($G310:P310)</f>
        <v>0</v>
      </c>
      <c r="AC310" s="170">
        <f>SUM($G310:Q310)</f>
        <v>0</v>
      </c>
      <c r="AD310" s="171">
        <f>SUM($G310:R310)</f>
        <v>0</v>
      </c>
      <c r="AE310" s="172">
        <f t="shared" si="116"/>
        <v>0</v>
      </c>
      <c r="AF310" s="172">
        <f t="shared" si="117"/>
        <v>0</v>
      </c>
      <c r="AG310" s="172">
        <f t="shared" si="118"/>
        <v>0</v>
      </c>
      <c r="AH310" s="172">
        <f t="shared" si="119"/>
        <v>0</v>
      </c>
      <c r="AI310" s="172">
        <f t="shared" si="128"/>
        <v>0</v>
      </c>
      <c r="AJ310" s="172">
        <f t="shared" si="129"/>
        <v>0</v>
      </c>
      <c r="AK310" s="172">
        <f t="shared" si="130"/>
        <v>0</v>
      </c>
      <c r="AL310" s="173">
        <f t="shared" si="121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167"/>
      <c r="H311" s="168"/>
      <c r="I311" s="168"/>
      <c r="J311" s="168"/>
      <c r="K311" s="168"/>
      <c r="L311" s="168"/>
      <c r="M311" s="168"/>
      <c r="N311" s="168"/>
      <c r="O311" s="168"/>
      <c r="P311" s="168"/>
      <c r="Q311" s="168"/>
      <c r="R311" s="168"/>
      <c r="S311" s="169">
        <f t="shared" si="115"/>
        <v>0</v>
      </c>
      <c r="T311" s="170">
        <f>SUM($G311:H311)</f>
        <v>0</v>
      </c>
      <c r="U311" s="170">
        <f>SUM($G311:I311)</f>
        <v>0</v>
      </c>
      <c r="V311" s="170">
        <f>SUM($G311:J311)</f>
        <v>0</v>
      </c>
      <c r="W311" s="170">
        <f>SUM($G311:K311)</f>
        <v>0</v>
      </c>
      <c r="X311" s="170">
        <f>SUM($G311:L311)</f>
        <v>0</v>
      </c>
      <c r="Y311" s="170">
        <f>SUM($G311:M311)</f>
        <v>0</v>
      </c>
      <c r="Z311" s="170">
        <f>SUM($G311:N311)</f>
        <v>0</v>
      </c>
      <c r="AA311" s="170">
        <f>SUM($G311:O311)</f>
        <v>0</v>
      </c>
      <c r="AB311" s="170">
        <f>SUM($G311:P311)</f>
        <v>0</v>
      </c>
      <c r="AC311" s="170">
        <f>SUM($G311:Q311)</f>
        <v>0</v>
      </c>
      <c r="AD311" s="171">
        <f>SUM($G311:R311)</f>
        <v>0</v>
      </c>
      <c r="AE311" s="172">
        <f t="shared" si="116"/>
        <v>0</v>
      </c>
      <c r="AF311" s="172">
        <f t="shared" si="117"/>
        <v>0</v>
      </c>
      <c r="AG311" s="172">
        <f t="shared" si="118"/>
        <v>0</v>
      </c>
      <c r="AH311" s="172">
        <f t="shared" si="119"/>
        <v>0</v>
      </c>
      <c r="AI311" s="172">
        <f t="shared" si="128"/>
        <v>0</v>
      </c>
      <c r="AJ311" s="172">
        <f t="shared" si="129"/>
        <v>0</v>
      </c>
      <c r="AK311" s="172">
        <f t="shared" si="130"/>
        <v>0</v>
      </c>
      <c r="AL311" s="173">
        <f t="shared" si="121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167">
        <f>G160*(1-$R$1)</f>
        <v>0</v>
      </c>
      <c r="H312" s="168">
        <f t="shared" ref="H312:R312" si="132">H160*(1-$R$1)</f>
        <v>0</v>
      </c>
      <c r="I312" s="168">
        <f t="shared" si="132"/>
        <v>0</v>
      </c>
      <c r="J312" s="168">
        <f t="shared" si="132"/>
        <v>0</v>
      </c>
      <c r="K312" s="168">
        <f t="shared" si="132"/>
        <v>0</v>
      </c>
      <c r="L312" s="168">
        <f t="shared" si="132"/>
        <v>0</v>
      </c>
      <c r="M312" s="168">
        <f t="shared" si="132"/>
        <v>0</v>
      </c>
      <c r="N312" s="168">
        <f t="shared" si="132"/>
        <v>0</v>
      </c>
      <c r="O312" s="168">
        <f t="shared" si="132"/>
        <v>0</v>
      </c>
      <c r="P312" s="168">
        <f t="shared" si="132"/>
        <v>0</v>
      </c>
      <c r="Q312" s="168">
        <f t="shared" si="132"/>
        <v>0</v>
      </c>
      <c r="R312" s="168">
        <f t="shared" si="132"/>
        <v>0</v>
      </c>
      <c r="S312" s="169">
        <f t="shared" si="115"/>
        <v>0</v>
      </c>
      <c r="T312" s="170">
        <f>SUM($G312:H312)</f>
        <v>0</v>
      </c>
      <c r="U312" s="170">
        <f>SUM($G312:I312)</f>
        <v>0</v>
      </c>
      <c r="V312" s="170">
        <f>SUM($G312:J312)</f>
        <v>0</v>
      </c>
      <c r="W312" s="170">
        <f>SUM($G312:K312)</f>
        <v>0</v>
      </c>
      <c r="X312" s="170">
        <f>SUM($G312:L312)</f>
        <v>0</v>
      </c>
      <c r="Y312" s="170">
        <f>SUM($G312:M312)</f>
        <v>0</v>
      </c>
      <c r="Z312" s="170">
        <f>SUM($G312:N312)</f>
        <v>0</v>
      </c>
      <c r="AA312" s="170">
        <f>SUM($G312:O312)</f>
        <v>0</v>
      </c>
      <c r="AB312" s="170">
        <f>SUM($G312:P312)</f>
        <v>0</v>
      </c>
      <c r="AC312" s="170">
        <f>SUM($G312:Q312)</f>
        <v>0</v>
      </c>
      <c r="AD312" s="171">
        <f>SUM($G312:R312)</f>
        <v>0</v>
      </c>
      <c r="AE312" s="172">
        <f t="shared" si="116"/>
        <v>0</v>
      </c>
      <c r="AF312" s="172">
        <f t="shared" si="117"/>
        <v>0</v>
      </c>
      <c r="AG312" s="172">
        <f t="shared" si="118"/>
        <v>0</v>
      </c>
      <c r="AH312" s="172">
        <f t="shared" si="119"/>
        <v>0</v>
      </c>
      <c r="AI312" s="172">
        <f t="shared" si="128"/>
        <v>0</v>
      </c>
      <c r="AJ312" s="172">
        <f t="shared" si="129"/>
        <v>0</v>
      </c>
      <c r="AK312" s="172">
        <f t="shared" si="130"/>
        <v>0</v>
      </c>
      <c r="AL312" s="173">
        <f t="shared" si="121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167"/>
      <c r="H313" s="168"/>
      <c r="I313" s="168"/>
      <c r="J313" s="168"/>
      <c r="K313" s="168"/>
      <c r="L313" s="168"/>
      <c r="M313" s="168"/>
      <c r="N313" s="168"/>
      <c r="O313" s="168"/>
      <c r="P313" s="168"/>
      <c r="Q313" s="168"/>
      <c r="R313" s="168"/>
      <c r="S313" s="169">
        <f t="shared" si="115"/>
        <v>0</v>
      </c>
      <c r="T313" s="170">
        <f>SUM($G313:H313)</f>
        <v>0</v>
      </c>
      <c r="U313" s="170">
        <f>SUM($G313:I313)</f>
        <v>0</v>
      </c>
      <c r="V313" s="170">
        <f>SUM($G313:J313)</f>
        <v>0</v>
      </c>
      <c r="W313" s="170">
        <f>SUM($G313:K313)</f>
        <v>0</v>
      </c>
      <c r="X313" s="170">
        <f>SUM($G313:L313)</f>
        <v>0</v>
      </c>
      <c r="Y313" s="170">
        <f>SUM($G313:M313)</f>
        <v>0</v>
      </c>
      <c r="Z313" s="170">
        <f>SUM($G313:N313)</f>
        <v>0</v>
      </c>
      <c r="AA313" s="170">
        <f>SUM($G313:O313)</f>
        <v>0</v>
      </c>
      <c r="AB313" s="170">
        <f>SUM($G313:P313)</f>
        <v>0</v>
      </c>
      <c r="AC313" s="170">
        <f>SUM($G313:Q313)</f>
        <v>0</v>
      </c>
      <c r="AD313" s="171">
        <f>SUM($G313:R313)</f>
        <v>0</v>
      </c>
      <c r="AE313" s="172">
        <f t="shared" si="116"/>
        <v>0</v>
      </c>
      <c r="AF313" s="172">
        <f t="shared" si="117"/>
        <v>0</v>
      </c>
      <c r="AG313" s="172">
        <f t="shared" si="118"/>
        <v>0</v>
      </c>
      <c r="AH313" s="172">
        <f t="shared" si="119"/>
        <v>0</v>
      </c>
      <c r="AI313" s="172">
        <f t="shared" si="128"/>
        <v>0</v>
      </c>
      <c r="AJ313" s="172">
        <f t="shared" si="129"/>
        <v>0</v>
      </c>
      <c r="AK313" s="172">
        <f t="shared" si="130"/>
        <v>0</v>
      </c>
      <c r="AL313" s="173">
        <f t="shared" si="121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167"/>
      <c r="H314" s="168"/>
      <c r="I314" s="168"/>
      <c r="J314" s="168"/>
      <c r="K314" s="168"/>
      <c r="L314" s="168"/>
      <c r="M314" s="168"/>
      <c r="N314" s="168"/>
      <c r="O314" s="168"/>
      <c r="P314" s="168"/>
      <c r="Q314" s="168"/>
      <c r="R314" s="168"/>
      <c r="S314" s="169">
        <f t="shared" si="115"/>
        <v>0</v>
      </c>
      <c r="T314" s="170">
        <f>SUM($G314:H314)</f>
        <v>0</v>
      </c>
      <c r="U314" s="170">
        <f>SUM($G314:I314)</f>
        <v>0</v>
      </c>
      <c r="V314" s="170">
        <f>SUM($G314:J314)</f>
        <v>0</v>
      </c>
      <c r="W314" s="170">
        <f>SUM($G314:K314)</f>
        <v>0</v>
      </c>
      <c r="X314" s="170">
        <f>SUM($G314:L314)</f>
        <v>0</v>
      </c>
      <c r="Y314" s="170">
        <f>SUM($G314:M314)</f>
        <v>0</v>
      </c>
      <c r="Z314" s="170">
        <f>SUM($G314:N314)</f>
        <v>0</v>
      </c>
      <c r="AA314" s="170">
        <f>SUM($G314:O314)</f>
        <v>0</v>
      </c>
      <c r="AB314" s="170">
        <f>SUM($G314:P314)</f>
        <v>0</v>
      </c>
      <c r="AC314" s="170">
        <f>SUM($G314:Q314)</f>
        <v>0</v>
      </c>
      <c r="AD314" s="171">
        <f>SUM($G314:R314)</f>
        <v>0</v>
      </c>
      <c r="AE314" s="172">
        <f t="shared" si="116"/>
        <v>0</v>
      </c>
      <c r="AF314" s="172">
        <f t="shared" si="117"/>
        <v>0</v>
      </c>
      <c r="AG314" s="172">
        <f t="shared" si="118"/>
        <v>0</v>
      </c>
      <c r="AH314" s="172">
        <f t="shared" si="119"/>
        <v>0</v>
      </c>
      <c r="AI314" s="172">
        <f t="shared" si="128"/>
        <v>0</v>
      </c>
      <c r="AJ314" s="172">
        <f t="shared" si="129"/>
        <v>0</v>
      </c>
      <c r="AK314" s="172">
        <f t="shared" si="130"/>
        <v>0</v>
      </c>
      <c r="AL314" s="173">
        <f t="shared" si="121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167"/>
      <c r="H315" s="168"/>
      <c r="I315" s="168"/>
      <c r="J315" s="168"/>
      <c r="K315" s="168"/>
      <c r="L315" s="168"/>
      <c r="M315" s="168"/>
      <c r="N315" s="168"/>
      <c r="O315" s="168"/>
      <c r="P315" s="168"/>
      <c r="Q315" s="168"/>
      <c r="R315" s="168"/>
      <c r="S315" s="169">
        <f t="shared" si="115"/>
        <v>0</v>
      </c>
      <c r="T315" s="170">
        <f>SUM($G315:H315)</f>
        <v>0</v>
      </c>
      <c r="U315" s="170">
        <f>SUM($G315:I315)</f>
        <v>0</v>
      </c>
      <c r="V315" s="170">
        <f>SUM($G315:J315)</f>
        <v>0</v>
      </c>
      <c r="W315" s="170">
        <f>SUM($G315:K315)</f>
        <v>0</v>
      </c>
      <c r="X315" s="170">
        <f>SUM($G315:L315)</f>
        <v>0</v>
      </c>
      <c r="Y315" s="170">
        <f>SUM($G315:M315)</f>
        <v>0</v>
      </c>
      <c r="Z315" s="170">
        <f>SUM($G315:N315)</f>
        <v>0</v>
      </c>
      <c r="AA315" s="170">
        <f>SUM($G315:O315)</f>
        <v>0</v>
      </c>
      <c r="AB315" s="170">
        <f>SUM($G315:P315)</f>
        <v>0</v>
      </c>
      <c r="AC315" s="170">
        <f>SUM($G315:Q315)</f>
        <v>0</v>
      </c>
      <c r="AD315" s="171">
        <f>SUM($G315:R315)</f>
        <v>0</v>
      </c>
      <c r="AE315" s="172">
        <f t="shared" si="116"/>
        <v>0</v>
      </c>
      <c r="AF315" s="172">
        <f t="shared" si="117"/>
        <v>0</v>
      </c>
      <c r="AG315" s="172">
        <f t="shared" si="118"/>
        <v>0</v>
      </c>
      <c r="AH315" s="172">
        <f t="shared" si="119"/>
        <v>0</v>
      </c>
      <c r="AI315" s="172">
        <f t="shared" si="128"/>
        <v>0</v>
      </c>
      <c r="AJ315" s="172">
        <f t="shared" si="129"/>
        <v>0</v>
      </c>
      <c r="AK315" s="172">
        <f t="shared" si="130"/>
        <v>0</v>
      </c>
      <c r="AL315" s="173">
        <f t="shared" ref="AL315:AL320" si="133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167"/>
      <c r="H316" s="168"/>
      <c r="I316" s="168"/>
      <c r="J316" s="168"/>
      <c r="K316" s="168"/>
      <c r="L316" s="168"/>
      <c r="M316" s="168"/>
      <c r="N316" s="168"/>
      <c r="O316" s="168"/>
      <c r="P316" s="168"/>
      <c r="Q316" s="168"/>
      <c r="R316" s="168"/>
      <c r="S316" s="169">
        <f t="shared" si="115"/>
        <v>0</v>
      </c>
      <c r="T316" s="170">
        <f>SUM($G316:H316)</f>
        <v>0</v>
      </c>
      <c r="U316" s="170">
        <f>SUM($G316:I316)</f>
        <v>0</v>
      </c>
      <c r="V316" s="170">
        <f>SUM($G316:J316)</f>
        <v>0</v>
      </c>
      <c r="W316" s="170">
        <f>SUM($G316:K316)</f>
        <v>0</v>
      </c>
      <c r="X316" s="170">
        <f>SUM($G316:L316)</f>
        <v>0</v>
      </c>
      <c r="Y316" s="170">
        <f>SUM($G316:M316)</f>
        <v>0</v>
      </c>
      <c r="Z316" s="170">
        <f>SUM($G316:N316)</f>
        <v>0</v>
      </c>
      <c r="AA316" s="170">
        <f>SUM($G316:O316)</f>
        <v>0</v>
      </c>
      <c r="AB316" s="170">
        <f>SUM($G316:P316)</f>
        <v>0</v>
      </c>
      <c r="AC316" s="170">
        <f>SUM($G316:Q316)</f>
        <v>0</v>
      </c>
      <c r="AD316" s="171">
        <f>SUM($G316:R316)</f>
        <v>0</v>
      </c>
      <c r="AE316" s="172">
        <f t="shared" si="116"/>
        <v>0</v>
      </c>
      <c r="AF316" s="172">
        <f t="shared" si="117"/>
        <v>0</v>
      </c>
      <c r="AG316" s="172">
        <f t="shared" si="118"/>
        <v>0</v>
      </c>
      <c r="AH316" s="172">
        <f t="shared" si="119"/>
        <v>0</v>
      </c>
      <c r="AI316" s="172">
        <f t="shared" si="128"/>
        <v>0</v>
      </c>
      <c r="AJ316" s="172">
        <f t="shared" si="129"/>
        <v>0</v>
      </c>
      <c r="AK316" s="172">
        <f t="shared" si="130"/>
        <v>0</v>
      </c>
      <c r="AL316" s="173">
        <f t="shared" si="133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167"/>
      <c r="H317" s="168"/>
      <c r="I317" s="168"/>
      <c r="J317" s="168"/>
      <c r="K317" s="168"/>
      <c r="L317" s="168"/>
      <c r="M317" s="168"/>
      <c r="N317" s="168"/>
      <c r="O317" s="168"/>
      <c r="P317" s="168"/>
      <c r="Q317" s="168"/>
      <c r="R317" s="168"/>
      <c r="S317" s="169">
        <f t="shared" si="115"/>
        <v>0</v>
      </c>
      <c r="T317" s="170">
        <f>SUM($G317:H317)</f>
        <v>0</v>
      </c>
      <c r="U317" s="170">
        <f>SUM($G317:I317)</f>
        <v>0</v>
      </c>
      <c r="V317" s="170">
        <f>SUM($G317:J317)</f>
        <v>0</v>
      </c>
      <c r="W317" s="170">
        <f>SUM($G317:K317)</f>
        <v>0</v>
      </c>
      <c r="X317" s="170">
        <f>SUM($G317:L317)</f>
        <v>0</v>
      </c>
      <c r="Y317" s="170">
        <f>SUM($G317:M317)</f>
        <v>0</v>
      </c>
      <c r="Z317" s="170">
        <f>SUM($G317:N317)</f>
        <v>0</v>
      </c>
      <c r="AA317" s="170">
        <f>SUM($G317:O317)</f>
        <v>0</v>
      </c>
      <c r="AB317" s="170">
        <f>SUM($G317:P317)</f>
        <v>0</v>
      </c>
      <c r="AC317" s="170">
        <f>SUM($G317:Q317)</f>
        <v>0</v>
      </c>
      <c r="AD317" s="171">
        <f>SUM($G317:R317)</f>
        <v>0</v>
      </c>
      <c r="AE317" s="172">
        <f t="shared" si="116"/>
        <v>0</v>
      </c>
      <c r="AF317" s="172">
        <f t="shared" si="117"/>
        <v>0</v>
      </c>
      <c r="AG317" s="172">
        <f t="shared" si="118"/>
        <v>0</v>
      </c>
      <c r="AH317" s="172">
        <f t="shared" si="119"/>
        <v>0</v>
      </c>
      <c r="AI317" s="172">
        <f t="shared" si="128"/>
        <v>0</v>
      </c>
      <c r="AJ317" s="172">
        <f t="shared" si="129"/>
        <v>0</v>
      </c>
      <c r="AK317" s="172">
        <f t="shared" si="130"/>
        <v>0</v>
      </c>
      <c r="AL317" s="173">
        <f t="shared" si="133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167"/>
      <c r="H318" s="168"/>
      <c r="I318" s="168"/>
      <c r="J318" s="168"/>
      <c r="K318" s="168"/>
      <c r="L318" s="168"/>
      <c r="M318" s="168"/>
      <c r="N318" s="168"/>
      <c r="O318" s="168"/>
      <c r="P318" s="168"/>
      <c r="Q318" s="168"/>
      <c r="R318" s="168"/>
      <c r="S318" s="169">
        <f t="shared" si="115"/>
        <v>0</v>
      </c>
      <c r="T318" s="170">
        <f>SUM($G318:H318)</f>
        <v>0</v>
      </c>
      <c r="U318" s="170">
        <f>SUM($G318:I318)</f>
        <v>0</v>
      </c>
      <c r="V318" s="170">
        <f>SUM($G318:J318)</f>
        <v>0</v>
      </c>
      <c r="W318" s="170">
        <f>SUM($G318:K318)</f>
        <v>0</v>
      </c>
      <c r="X318" s="170">
        <f>SUM($G318:L318)</f>
        <v>0</v>
      </c>
      <c r="Y318" s="170">
        <f>SUM($G318:M318)</f>
        <v>0</v>
      </c>
      <c r="Z318" s="170">
        <f>SUM($G318:N318)</f>
        <v>0</v>
      </c>
      <c r="AA318" s="170">
        <f>SUM($G318:O318)</f>
        <v>0</v>
      </c>
      <c r="AB318" s="170">
        <f>SUM($G318:P318)</f>
        <v>0</v>
      </c>
      <c r="AC318" s="170">
        <f>SUM($G318:Q318)</f>
        <v>0</v>
      </c>
      <c r="AD318" s="171">
        <f>SUM($G318:R318)</f>
        <v>0</v>
      </c>
      <c r="AE318" s="172">
        <f t="shared" si="116"/>
        <v>0</v>
      </c>
      <c r="AF318" s="172">
        <f t="shared" si="117"/>
        <v>0</v>
      </c>
      <c r="AG318" s="172">
        <f t="shared" si="118"/>
        <v>0</v>
      </c>
      <c r="AH318" s="172">
        <f t="shared" si="119"/>
        <v>0</v>
      </c>
      <c r="AI318" s="172">
        <f t="shared" si="128"/>
        <v>0</v>
      </c>
      <c r="AJ318" s="172">
        <f t="shared" si="129"/>
        <v>0</v>
      </c>
      <c r="AK318" s="172">
        <f t="shared" si="130"/>
        <v>0</v>
      </c>
      <c r="AL318" s="173">
        <f t="shared" si="133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167"/>
      <c r="H319" s="168"/>
      <c r="I319" s="168"/>
      <c r="J319" s="168"/>
      <c r="K319" s="168"/>
      <c r="L319" s="168"/>
      <c r="M319" s="168"/>
      <c r="N319" s="168"/>
      <c r="O319" s="168"/>
      <c r="P319" s="168"/>
      <c r="Q319" s="168"/>
      <c r="R319" s="168"/>
      <c r="S319" s="169">
        <f t="shared" si="115"/>
        <v>0</v>
      </c>
      <c r="T319" s="170">
        <f>SUM($G319:H319)</f>
        <v>0</v>
      </c>
      <c r="U319" s="170">
        <f>SUM($G319:I319)</f>
        <v>0</v>
      </c>
      <c r="V319" s="170">
        <f>SUM($G319:J319)</f>
        <v>0</v>
      </c>
      <c r="W319" s="170">
        <f>SUM($G319:K319)</f>
        <v>0</v>
      </c>
      <c r="X319" s="170">
        <f>SUM($G319:L319)</f>
        <v>0</v>
      </c>
      <c r="Y319" s="170">
        <f>SUM($G319:M319)</f>
        <v>0</v>
      </c>
      <c r="Z319" s="170">
        <f>SUM($G319:N319)</f>
        <v>0</v>
      </c>
      <c r="AA319" s="170">
        <f>SUM($G319:O319)</f>
        <v>0</v>
      </c>
      <c r="AB319" s="170">
        <f>SUM($G319:P319)</f>
        <v>0</v>
      </c>
      <c r="AC319" s="170">
        <f>SUM($G319:Q319)</f>
        <v>0</v>
      </c>
      <c r="AD319" s="171">
        <f>SUM($G319:R319)</f>
        <v>0</v>
      </c>
      <c r="AE319" s="172">
        <f t="shared" si="116"/>
        <v>0</v>
      </c>
      <c r="AF319" s="172">
        <f t="shared" si="117"/>
        <v>0</v>
      </c>
      <c r="AG319" s="172">
        <f t="shared" si="118"/>
        <v>0</v>
      </c>
      <c r="AH319" s="172">
        <f t="shared" si="119"/>
        <v>0</v>
      </c>
      <c r="AI319" s="172">
        <f t="shared" si="128"/>
        <v>0</v>
      </c>
      <c r="AJ319" s="172">
        <f t="shared" si="129"/>
        <v>0</v>
      </c>
      <c r="AK319" s="172">
        <f t="shared" si="130"/>
        <v>0</v>
      </c>
      <c r="AL319" s="173">
        <f t="shared" si="133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167"/>
      <c r="H320" s="168"/>
      <c r="I320" s="168"/>
      <c r="J320" s="168"/>
      <c r="K320" s="168"/>
      <c r="L320" s="168"/>
      <c r="M320" s="168"/>
      <c r="N320" s="168"/>
      <c r="O320" s="168"/>
      <c r="P320" s="168"/>
      <c r="Q320" s="168"/>
      <c r="R320" s="168"/>
      <c r="S320" s="169">
        <f t="shared" si="115"/>
        <v>0</v>
      </c>
      <c r="T320" s="170">
        <f>SUM($G320:H320)</f>
        <v>0</v>
      </c>
      <c r="U320" s="170">
        <f>SUM($G320:I320)</f>
        <v>0</v>
      </c>
      <c r="V320" s="170">
        <f>SUM($G320:J320)</f>
        <v>0</v>
      </c>
      <c r="W320" s="170">
        <f>SUM($G320:K320)</f>
        <v>0</v>
      </c>
      <c r="X320" s="170">
        <f>SUM($G320:L320)</f>
        <v>0</v>
      </c>
      <c r="Y320" s="170">
        <f>SUM($G320:M320)</f>
        <v>0</v>
      </c>
      <c r="Z320" s="170">
        <f>SUM($G320:N320)</f>
        <v>0</v>
      </c>
      <c r="AA320" s="170">
        <f>SUM($G320:O320)</f>
        <v>0</v>
      </c>
      <c r="AB320" s="170">
        <f>SUM($G320:P320)</f>
        <v>0</v>
      </c>
      <c r="AC320" s="170">
        <f>SUM($G320:Q320)</f>
        <v>0</v>
      </c>
      <c r="AD320" s="171">
        <f>SUM($G320:R320)</f>
        <v>0</v>
      </c>
      <c r="AE320" s="172">
        <f t="shared" si="116"/>
        <v>0</v>
      </c>
      <c r="AF320" s="172">
        <f t="shared" si="117"/>
        <v>0</v>
      </c>
      <c r="AG320" s="172">
        <f t="shared" si="118"/>
        <v>0</v>
      </c>
      <c r="AH320" s="172">
        <f t="shared" si="119"/>
        <v>0</v>
      </c>
      <c r="AI320" s="172">
        <f t="shared" si="128"/>
        <v>0</v>
      </c>
      <c r="AJ320" s="172">
        <f t="shared" si="129"/>
        <v>0</v>
      </c>
      <c r="AK320" s="172">
        <f t="shared" si="130"/>
        <v>0</v>
      </c>
      <c r="AL320" s="173">
        <f t="shared" si="133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167"/>
      <c r="H321" s="168"/>
      <c r="I321" s="168"/>
      <c r="J321" s="168"/>
      <c r="K321" s="168"/>
      <c r="L321" s="168"/>
      <c r="M321" s="168"/>
      <c r="N321" s="168"/>
      <c r="O321" s="168"/>
      <c r="P321" s="168"/>
      <c r="Q321" s="168"/>
      <c r="R321" s="168"/>
      <c r="S321" s="169">
        <f t="shared" si="115"/>
        <v>0</v>
      </c>
      <c r="T321" s="170">
        <f>SUM($G321:H321)</f>
        <v>0</v>
      </c>
      <c r="U321" s="170">
        <f>SUM($G321:I321)</f>
        <v>0</v>
      </c>
      <c r="V321" s="170">
        <f>SUM($G321:J321)</f>
        <v>0</v>
      </c>
      <c r="W321" s="170">
        <f>SUM($G321:K321)</f>
        <v>0</v>
      </c>
      <c r="X321" s="170">
        <f>SUM($G321:L321)</f>
        <v>0</v>
      </c>
      <c r="Y321" s="170">
        <f>SUM($G321:M321)</f>
        <v>0</v>
      </c>
      <c r="Z321" s="170">
        <f>SUM($G321:N321)</f>
        <v>0</v>
      </c>
      <c r="AA321" s="170">
        <f>SUM($G321:O321)</f>
        <v>0</v>
      </c>
      <c r="AB321" s="170">
        <f>SUM($G321:P321)</f>
        <v>0</v>
      </c>
      <c r="AC321" s="170">
        <f>SUM($G321:Q321)</f>
        <v>0</v>
      </c>
      <c r="AD321" s="171">
        <f>SUM($G321:R321)</f>
        <v>0</v>
      </c>
      <c r="AE321" s="172">
        <f t="shared" si="116"/>
        <v>0</v>
      </c>
      <c r="AF321" s="172">
        <f t="shared" si="117"/>
        <v>0</v>
      </c>
      <c r="AG321" s="172">
        <f t="shared" si="118"/>
        <v>0</v>
      </c>
      <c r="AH321" s="172">
        <f t="shared" si="119"/>
        <v>0</v>
      </c>
      <c r="AI321" s="172">
        <f t="shared" si="128"/>
        <v>0</v>
      </c>
      <c r="AJ321" s="172">
        <f t="shared" si="129"/>
        <v>0</v>
      </c>
      <c r="AK321" s="172">
        <f t="shared" si="130"/>
        <v>0</v>
      </c>
      <c r="AL321" s="173">
        <f t="shared" si="121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167"/>
      <c r="H322" s="168"/>
      <c r="I322" s="168"/>
      <c r="J322" s="168"/>
      <c r="K322" s="168"/>
      <c r="L322" s="168"/>
      <c r="M322" s="168"/>
      <c r="N322" s="168"/>
      <c r="O322" s="168"/>
      <c r="P322" s="168"/>
      <c r="Q322" s="168"/>
      <c r="R322" s="168"/>
      <c r="S322" s="169">
        <f t="shared" si="115"/>
        <v>0</v>
      </c>
      <c r="T322" s="170">
        <f>SUM($G322:H322)</f>
        <v>0</v>
      </c>
      <c r="U322" s="170">
        <f>SUM($G322:I322)</f>
        <v>0</v>
      </c>
      <c r="V322" s="170">
        <f>SUM($G322:J322)</f>
        <v>0</v>
      </c>
      <c r="W322" s="170">
        <f>SUM($G322:K322)</f>
        <v>0</v>
      </c>
      <c r="X322" s="170">
        <f>SUM($G322:L322)</f>
        <v>0</v>
      </c>
      <c r="Y322" s="170">
        <f>SUM($G322:M322)</f>
        <v>0</v>
      </c>
      <c r="Z322" s="170">
        <f>SUM($G322:N322)</f>
        <v>0</v>
      </c>
      <c r="AA322" s="170">
        <f>SUM($G322:O322)</f>
        <v>0</v>
      </c>
      <c r="AB322" s="170">
        <f>SUM($G322:P322)</f>
        <v>0</v>
      </c>
      <c r="AC322" s="170">
        <f>SUM($G322:Q322)</f>
        <v>0</v>
      </c>
      <c r="AD322" s="171">
        <f>SUM($G322:R322)</f>
        <v>0</v>
      </c>
      <c r="AE322" s="172">
        <f t="shared" si="116"/>
        <v>0</v>
      </c>
      <c r="AF322" s="172">
        <f t="shared" si="117"/>
        <v>0</v>
      </c>
      <c r="AG322" s="172">
        <f t="shared" si="118"/>
        <v>0</v>
      </c>
      <c r="AH322" s="172">
        <f t="shared" si="119"/>
        <v>0</v>
      </c>
      <c r="AI322" s="172">
        <f t="shared" si="128"/>
        <v>0</v>
      </c>
      <c r="AJ322" s="172">
        <f t="shared" si="129"/>
        <v>0</v>
      </c>
      <c r="AK322" s="172">
        <f t="shared" si="130"/>
        <v>0</v>
      </c>
      <c r="AL322" s="173">
        <f t="shared" si="121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167"/>
      <c r="H323" s="168"/>
      <c r="I323" s="168"/>
      <c r="J323" s="168"/>
      <c r="K323" s="168"/>
      <c r="L323" s="168"/>
      <c r="M323" s="168"/>
      <c r="N323" s="168"/>
      <c r="O323" s="168"/>
      <c r="P323" s="168"/>
      <c r="Q323" s="168"/>
      <c r="R323" s="168"/>
      <c r="S323" s="169">
        <f t="shared" si="115"/>
        <v>0</v>
      </c>
      <c r="T323" s="170">
        <f>SUM($G323:H323)</f>
        <v>0</v>
      </c>
      <c r="U323" s="170">
        <f>SUM($G323:I323)</f>
        <v>0</v>
      </c>
      <c r="V323" s="170">
        <f>SUM($G323:J323)</f>
        <v>0</v>
      </c>
      <c r="W323" s="170">
        <f>SUM($G323:K323)</f>
        <v>0</v>
      </c>
      <c r="X323" s="170">
        <f>SUM($G323:L323)</f>
        <v>0</v>
      </c>
      <c r="Y323" s="170">
        <f>SUM($G323:M323)</f>
        <v>0</v>
      </c>
      <c r="Z323" s="170">
        <f>SUM($G323:N323)</f>
        <v>0</v>
      </c>
      <c r="AA323" s="170">
        <f>SUM($G323:O323)</f>
        <v>0</v>
      </c>
      <c r="AB323" s="170">
        <f>SUM($G323:P323)</f>
        <v>0</v>
      </c>
      <c r="AC323" s="170">
        <f>SUM($G323:Q323)</f>
        <v>0</v>
      </c>
      <c r="AD323" s="171">
        <f>SUM($G323:R323)</f>
        <v>0</v>
      </c>
      <c r="AE323" s="172">
        <f t="shared" si="116"/>
        <v>0</v>
      </c>
      <c r="AF323" s="172">
        <f t="shared" si="117"/>
        <v>0</v>
      </c>
      <c r="AG323" s="172">
        <f t="shared" si="118"/>
        <v>0</v>
      </c>
      <c r="AH323" s="172">
        <f t="shared" si="119"/>
        <v>0</v>
      </c>
      <c r="AI323" s="172">
        <f t="shared" si="128"/>
        <v>0</v>
      </c>
      <c r="AJ323" s="172">
        <f t="shared" si="129"/>
        <v>0</v>
      </c>
      <c r="AK323" s="172">
        <f t="shared" si="130"/>
        <v>0</v>
      </c>
      <c r="AL323" s="173">
        <f t="shared" si="121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167"/>
      <c r="H324" s="168"/>
      <c r="I324" s="168"/>
      <c r="J324" s="168"/>
      <c r="K324" s="168"/>
      <c r="L324" s="168"/>
      <c r="M324" s="168"/>
      <c r="N324" s="168"/>
      <c r="O324" s="168"/>
      <c r="P324" s="168"/>
      <c r="Q324" s="168"/>
      <c r="R324" s="168"/>
      <c r="S324" s="169">
        <f t="shared" si="115"/>
        <v>0</v>
      </c>
      <c r="T324" s="170">
        <f>SUM($G324:H324)</f>
        <v>0</v>
      </c>
      <c r="U324" s="170">
        <f>SUM($G324:I324)</f>
        <v>0</v>
      </c>
      <c r="V324" s="170">
        <f>SUM($G324:J324)</f>
        <v>0</v>
      </c>
      <c r="W324" s="170">
        <f>SUM($G324:K324)</f>
        <v>0</v>
      </c>
      <c r="X324" s="170">
        <f>SUM($G324:L324)</f>
        <v>0</v>
      </c>
      <c r="Y324" s="170">
        <f>SUM($G324:M324)</f>
        <v>0</v>
      </c>
      <c r="Z324" s="170">
        <f>SUM($G324:N324)</f>
        <v>0</v>
      </c>
      <c r="AA324" s="170">
        <f>SUM($G324:O324)</f>
        <v>0</v>
      </c>
      <c r="AB324" s="170">
        <f>SUM($G324:P324)</f>
        <v>0</v>
      </c>
      <c r="AC324" s="170">
        <f>SUM($G324:Q324)</f>
        <v>0</v>
      </c>
      <c r="AD324" s="171">
        <f>SUM($G324:R324)</f>
        <v>0</v>
      </c>
      <c r="AE324" s="172">
        <f t="shared" si="116"/>
        <v>0</v>
      </c>
      <c r="AF324" s="172">
        <f t="shared" si="117"/>
        <v>0</v>
      </c>
      <c r="AG324" s="172">
        <f t="shared" si="118"/>
        <v>0</v>
      </c>
      <c r="AH324" s="172">
        <f t="shared" si="119"/>
        <v>0</v>
      </c>
      <c r="AI324" s="172">
        <f t="shared" si="128"/>
        <v>0</v>
      </c>
      <c r="AJ324" s="172">
        <f t="shared" si="129"/>
        <v>0</v>
      </c>
      <c r="AK324" s="172">
        <f t="shared" si="130"/>
        <v>0</v>
      </c>
      <c r="AL324" s="173">
        <f t="shared" si="121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167"/>
      <c r="H325" s="168"/>
      <c r="I325" s="168"/>
      <c r="J325" s="168"/>
      <c r="K325" s="168"/>
      <c r="L325" s="168"/>
      <c r="M325" s="168"/>
      <c r="N325" s="168"/>
      <c r="O325" s="168"/>
      <c r="P325" s="168"/>
      <c r="Q325" s="168"/>
      <c r="R325" s="168"/>
      <c r="S325" s="169">
        <f t="shared" si="115"/>
        <v>0</v>
      </c>
      <c r="T325" s="170">
        <f>SUM($G325:H325)</f>
        <v>0</v>
      </c>
      <c r="U325" s="170">
        <f>SUM($G325:I325)</f>
        <v>0</v>
      </c>
      <c r="V325" s="170">
        <f>SUM($G325:J325)</f>
        <v>0</v>
      </c>
      <c r="W325" s="170">
        <f>SUM($G325:K325)</f>
        <v>0</v>
      </c>
      <c r="X325" s="170">
        <f>SUM($G325:L325)</f>
        <v>0</v>
      </c>
      <c r="Y325" s="170">
        <f>SUM($G325:M325)</f>
        <v>0</v>
      </c>
      <c r="Z325" s="170">
        <f>SUM($G325:N325)</f>
        <v>0</v>
      </c>
      <c r="AA325" s="170">
        <f>SUM($G325:O325)</f>
        <v>0</v>
      </c>
      <c r="AB325" s="170">
        <f>SUM($G325:P325)</f>
        <v>0</v>
      </c>
      <c r="AC325" s="170">
        <f>SUM($G325:Q325)</f>
        <v>0</v>
      </c>
      <c r="AD325" s="171">
        <f>SUM($G325:R325)</f>
        <v>0</v>
      </c>
      <c r="AE325" s="172">
        <f t="shared" si="116"/>
        <v>0</v>
      </c>
      <c r="AF325" s="172">
        <f t="shared" si="117"/>
        <v>0</v>
      </c>
      <c r="AG325" s="172">
        <f t="shared" si="118"/>
        <v>0</v>
      </c>
      <c r="AH325" s="172">
        <f t="shared" si="119"/>
        <v>0</v>
      </c>
      <c r="AI325" s="172">
        <f t="shared" si="128"/>
        <v>0</v>
      </c>
      <c r="AJ325" s="172">
        <f t="shared" si="129"/>
        <v>0</v>
      </c>
      <c r="AK325" s="172">
        <f t="shared" si="130"/>
        <v>0</v>
      </c>
      <c r="AL325" s="173">
        <f t="shared" si="121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167"/>
      <c r="H326" s="168"/>
      <c r="I326" s="168"/>
      <c r="J326" s="168"/>
      <c r="K326" s="168"/>
      <c r="L326" s="168"/>
      <c r="M326" s="168"/>
      <c r="N326" s="168"/>
      <c r="O326" s="168"/>
      <c r="P326" s="168"/>
      <c r="Q326" s="168"/>
      <c r="R326" s="168"/>
      <c r="S326" s="169">
        <f t="shared" si="115"/>
        <v>0</v>
      </c>
      <c r="T326" s="170">
        <f>SUM($G326:H326)</f>
        <v>0</v>
      </c>
      <c r="U326" s="170">
        <f>SUM($G326:I326)</f>
        <v>0</v>
      </c>
      <c r="V326" s="170">
        <f>SUM($G326:J326)</f>
        <v>0</v>
      </c>
      <c r="W326" s="170">
        <f>SUM($G326:K326)</f>
        <v>0</v>
      </c>
      <c r="X326" s="170">
        <f>SUM($G326:L326)</f>
        <v>0</v>
      </c>
      <c r="Y326" s="170">
        <f>SUM($G326:M326)</f>
        <v>0</v>
      </c>
      <c r="Z326" s="170">
        <f>SUM($G326:N326)</f>
        <v>0</v>
      </c>
      <c r="AA326" s="170">
        <f>SUM($G326:O326)</f>
        <v>0</v>
      </c>
      <c r="AB326" s="170">
        <f>SUM($G326:P326)</f>
        <v>0</v>
      </c>
      <c r="AC326" s="170">
        <f>SUM($G326:Q326)</f>
        <v>0</v>
      </c>
      <c r="AD326" s="171">
        <f>SUM($G326:R326)</f>
        <v>0</v>
      </c>
      <c r="AE326" s="172">
        <f t="shared" si="116"/>
        <v>0</v>
      </c>
      <c r="AF326" s="172">
        <f t="shared" si="117"/>
        <v>0</v>
      </c>
      <c r="AG326" s="172">
        <f t="shared" si="118"/>
        <v>0</v>
      </c>
      <c r="AH326" s="172">
        <f t="shared" si="119"/>
        <v>0</v>
      </c>
      <c r="AI326" s="172">
        <f t="shared" si="128"/>
        <v>0</v>
      </c>
      <c r="AJ326" s="172">
        <f t="shared" si="129"/>
        <v>0</v>
      </c>
      <c r="AK326" s="172">
        <f t="shared" si="130"/>
        <v>0</v>
      </c>
      <c r="AL326" s="173">
        <f t="shared" si="121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229">
        <f>SUM(G251:G326)</f>
        <v>0</v>
      </c>
      <c r="H327" s="230">
        <f t="shared" ref="H327:R327" si="134">SUM(H251:H326)</f>
        <v>0</v>
      </c>
      <c r="I327" s="230">
        <f t="shared" si="134"/>
        <v>0</v>
      </c>
      <c r="J327" s="230">
        <f t="shared" si="134"/>
        <v>0</v>
      </c>
      <c r="K327" s="230">
        <f t="shared" si="134"/>
        <v>0</v>
      </c>
      <c r="L327" s="230">
        <f t="shared" si="134"/>
        <v>0</v>
      </c>
      <c r="M327" s="230">
        <f t="shared" si="134"/>
        <v>0</v>
      </c>
      <c r="N327" s="230">
        <f t="shared" si="134"/>
        <v>0</v>
      </c>
      <c r="O327" s="230">
        <f t="shared" si="134"/>
        <v>0</v>
      </c>
      <c r="P327" s="230">
        <f t="shared" si="134"/>
        <v>0</v>
      </c>
      <c r="Q327" s="230">
        <f t="shared" si="134"/>
        <v>0</v>
      </c>
      <c r="R327" s="230">
        <f t="shared" si="134"/>
        <v>0</v>
      </c>
      <c r="S327" s="200">
        <f t="shared" si="115"/>
        <v>0</v>
      </c>
      <c r="T327" s="201">
        <f>SUM($G327:H327)</f>
        <v>0</v>
      </c>
      <c r="U327" s="201">
        <f>SUM($G327:I327)</f>
        <v>0</v>
      </c>
      <c r="V327" s="201">
        <f>SUM($G327:J327)</f>
        <v>0</v>
      </c>
      <c r="W327" s="201">
        <f>SUM($G327:K327)</f>
        <v>0</v>
      </c>
      <c r="X327" s="201">
        <f>SUM($G327:L327)</f>
        <v>0</v>
      </c>
      <c r="Y327" s="201">
        <f>SUM($G327:M327)</f>
        <v>0</v>
      </c>
      <c r="Z327" s="201">
        <f>SUM($G327:N327)</f>
        <v>0</v>
      </c>
      <c r="AA327" s="201">
        <f>SUM($G327:O327)</f>
        <v>0</v>
      </c>
      <c r="AB327" s="201">
        <f>SUM($G327:P327)</f>
        <v>0</v>
      </c>
      <c r="AC327" s="201">
        <f>SUM($G327:Q327)</f>
        <v>0</v>
      </c>
      <c r="AD327" s="202">
        <f>SUM($G327:R327)</f>
        <v>0</v>
      </c>
      <c r="AE327" s="203">
        <f t="shared" si="116"/>
        <v>0</v>
      </c>
      <c r="AF327" s="203">
        <f t="shared" si="117"/>
        <v>0</v>
      </c>
      <c r="AG327" s="203">
        <f t="shared" si="118"/>
        <v>0</v>
      </c>
      <c r="AH327" s="203">
        <f t="shared" si="119"/>
        <v>0</v>
      </c>
      <c r="AI327" s="203">
        <f t="shared" si="128"/>
        <v>0</v>
      </c>
      <c r="AJ327" s="203">
        <f t="shared" si="129"/>
        <v>0</v>
      </c>
      <c r="AK327" s="203">
        <f t="shared" si="130"/>
        <v>0</v>
      </c>
      <c r="AL327" s="173">
        <f t="shared" ref="AL327" si="135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229">
        <f>G217-G327</f>
        <v>1830.4233900000015</v>
      </c>
      <c r="H328" s="230">
        <f t="shared" ref="H328:R328" si="136">H217-H327</f>
        <v>391.91902000000886</v>
      </c>
      <c r="I328" s="230">
        <f t="shared" si="136"/>
        <v>3714.8675299999904</v>
      </c>
      <c r="J328" s="230">
        <f t="shared" si="136"/>
        <v>191.94487999999393</v>
      </c>
      <c r="K328" s="230">
        <f t="shared" si="136"/>
        <v>4295.5262199999979</v>
      </c>
      <c r="L328" s="230">
        <f t="shared" si="136"/>
        <v>5929.045299999987</v>
      </c>
      <c r="M328" s="230">
        <f t="shared" si="136"/>
        <v>5599.760209999994</v>
      </c>
      <c r="N328" s="230">
        <f t="shared" si="136"/>
        <v>6375.7245900000162</v>
      </c>
      <c r="O328" s="230">
        <f t="shared" si="136"/>
        <v>6246.4088899999961</v>
      </c>
      <c r="P328" s="230">
        <f t="shared" si="136"/>
        <v>3569.8224200000213</v>
      </c>
      <c r="Q328" s="230">
        <f t="shared" si="136"/>
        <v>1784.3736300000235</v>
      </c>
      <c r="R328" s="230">
        <f t="shared" si="136"/>
        <v>-3202.7307599999954</v>
      </c>
      <c r="S328" s="200">
        <f t="shared" si="115"/>
        <v>1830.4233900000015</v>
      </c>
      <c r="T328" s="201">
        <f>SUM($G328:H328)</f>
        <v>2222.3424100000102</v>
      </c>
      <c r="U328" s="201">
        <f>SUM($G328:I328)</f>
        <v>5937.2099400000006</v>
      </c>
      <c r="V328" s="201">
        <f>SUM($G328:J328)</f>
        <v>6129.1548199999943</v>
      </c>
      <c r="W328" s="201">
        <f>SUM($G328:K328)</f>
        <v>10424.681039999992</v>
      </c>
      <c r="X328" s="201">
        <f>SUM($G328:L328)</f>
        <v>16353.726339999979</v>
      </c>
      <c r="Y328" s="201">
        <f>SUM($G328:M328)</f>
        <v>21953.486549999972</v>
      </c>
      <c r="Z328" s="201">
        <f>SUM($G328:N328)</f>
        <v>28329.211139999989</v>
      </c>
      <c r="AA328" s="201">
        <f>SUM($G328:O328)</f>
        <v>34575.620029999984</v>
      </c>
      <c r="AB328" s="201">
        <f>SUM($G328:P328)</f>
        <v>38145.442450000002</v>
      </c>
      <c r="AC328" s="201">
        <f>SUM($G328:Q328)</f>
        <v>39929.816080000026</v>
      </c>
      <c r="AD328" s="202">
        <f>SUM($G328:R328)</f>
        <v>36727.085320000027</v>
      </c>
      <c r="AE328" s="203">
        <f t="shared" si="116"/>
        <v>5937.2099400000006</v>
      </c>
      <c r="AF328" s="203">
        <f t="shared" si="117"/>
        <v>10416.516399999979</v>
      </c>
      <c r="AG328" s="203">
        <f t="shared" si="118"/>
        <v>18221.893690000004</v>
      </c>
      <c r="AH328" s="203">
        <f t="shared" si="119"/>
        <v>2151.4652900000438</v>
      </c>
      <c r="AI328" s="203">
        <f t="shared" si="128"/>
        <v>16353.726339999979</v>
      </c>
      <c r="AJ328" s="203">
        <f t="shared" si="129"/>
        <v>20373.358980000048</v>
      </c>
      <c r="AK328" s="203">
        <f t="shared" si="130"/>
        <v>36727.085320000027</v>
      </c>
      <c r="AL328" s="173">
        <f t="shared" si="121"/>
        <v>0</v>
      </c>
    </row>
    <row r="330" spans="1:38" s="236" customFormat="1" ht="24.75" customHeight="1">
      <c r="A330" s="227"/>
      <c r="B330" s="233"/>
      <c r="C330" s="234" t="s">
        <v>442</v>
      </c>
      <c r="D330" s="235"/>
      <c r="E330" s="235"/>
      <c r="F330" s="235"/>
      <c r="G330" s="173">
        <f t="shared" ref="G330:AK330" si="137">G137-G41</f>
        <v>0</v>
      </c>
      <c r="H330" s="173">
        <f t="shared" si="137"/>
        <v>0</v>
      </c>
      <c r="I330" s="173">
        <f t="shared" si="137"/>
        <v>0</v>
      </c>
      <c r="J330" s="173">
        <f t="shared" si="137"/>
        <v>0</v>
      </c>
      <c r="K330" s="173">
        <f t="shared" si="137"/>
        <v>0</v>
      </c>
      <c r="L330" s="173">
        <f t="shared" si="137"/>
        <v>0</v>
      </c>
      <c r="M330" s="173">
        <f t="shared" si="137"/>
        <v>0</v>
      </c>
      <c r="N330" s="173">
        <f t="shared" si="137"/>
        <v>0</v>
      </c>
      <c r="O330" s="173">
        <f t="shared" si="137"/>
        <v>0</v>
      </c>
      <c r="P330" s="173">
        <f t="shared" si="137"/>
        <v>0</v>
      </c>
      <c r="Q330" s="173">
        <f t="shared" si="137"/>
        <v>0</v>
      </c>
      <c r="R330" s="173">
        <f t="shared" si="137"/>
        <v>0</v>
      </c>
      <c r="S330" s="173">
        <f t="shared" si="137"/>
        <v>0</v>
      </c>
      <c r="T330" s="173">
        <f t="shared" si="137"/>
        <v>0</v>
      </c>
      <c r="U330" s="173">
        <f t="shared" si="137"/>
        <v>0</v>
      </c>
      <c r="V330" s="173">
        <f t="shared" si="137"/>
        <v>0</v>
      </c>
      <c r="W330" s="173">
        <f t="shared" si="137"/>
        <v>0</v>
      </c>
      <c r="X330" s="173">
        <f t="shared" si="137"/>
        <v>0</v>
      </c>
      <c r="Y330" s="173">
        <f t="shared" si="137"/>
        <v>0</v>
      </c>
      <c r="Z330" s="173">
        <f t="shared" si="137"/>
        <v>0</v>
      </c>
      <c r="AA330" s="173">
        <f t="shared" si="137"/>
        <v>0</v>
      </c>
      <c r="AB330" s="173">
        <f t="shared" si="137"/>
        <v>0</v>
      </c>
      <c r="AC330" s="173">
        <f t="shared" si="137"/>
        <v>0</v>
      </c>
      <c r="AD330" s="173">
        <f t="shared" si="137"/>
        <v>0</v>
      </c>
      <c r="AE330" s="173">
        <f t="shared" si="137"/>
        <v>0</v>
      </c>
      <c r="AF330" s="173">
        <f t="shared" si="137"/>
        <v>0</v>
      </c>
      <c r="AG330" s="173">
        <f t="shared" si="137"/>
        <v>0</v>
      </c>
      <c r="AH330" s="173">
        <f t="shared" si="137"/>
        <v>0</v>
      </c>
      <c r="AI330" s="173">
        <f t="shared" si="137"/>
        <v>0</v>
      </c>
      <c r="AJ330" s="173">
        <f t="shared" si="137"/>
        <v>0</v>
      </c>
      <c r="AK330" s="173">
        <f t="shared" si="137"/>
        <v>0</v>
      </c>
    </row>
    <row r="331" spans="1:38" s="236" customFormat="1" ht="24.75" customHeight="1">
      <c r="A331" s="227"/>
      <c r="B331" s="233"/>
      <c r="C331" s="234" t="s">
        <v>443</v>
      </c>
      <c r="D331" s="235"/>
      <c r="E331" s="235"/>
      <c r="F331" s="235"/>
      <c r="G331" s="237">
        <f t="shared" ref="G331:AK331" si="138">G217-G35</f>
        <v>0</v>
      </c>
      <c r="H331" s="237">
        <f t="shared" si="138"/>
        <v>0</v>
      </c>
      <c r="I331" s="237">
        <f t="shared" si="138"/>
        <v>0</v>
      </c>
      <c r="J331" s="237">
        <f t="shared" si="138"/>
        <v>0</v>
      </c>
      <c r="K331" s="237">
        <f t="shared" si="138"/>
        <v>0</v>
      </c>
      <c r="L331" s="237">
        <f t="shared" si="138"/>
        <v>0</v>
      </c>
      <c r="M331" s="237">
        <f t="shared" si="138"/>
        <v>0</v>
      </c>
      <c r="N331" s="237">
        <f t="shared" si="138"/>
        <v>0</v>
      </c>
      <c r="O331" s="237">
        <f t="shared" si="138"/>
        <v>0</v>
      </c>
      <c r="P331" s="237">
        <f t="shared" si="138"/>
        <v>0</v>
      </c>
      <c r="Q331" s="237">
        <f t="shared" si="138"/>
        <v>0</v>
      </c>
      <c r="R331" s="237">
        <f t="shared" si="138"/>
        <v>0</v>
      </c>
      <c r="S331" s="173">
        <f t="shared" si="138"/>
        <v>0</v>
      </c>
      <c r="T331" s="173">
        <f t="shared" si="138"/>
        <v>1.4097167877480388E-11</v>
      </c>
      <c r="U331" s="173">
        <f t="shared" si="138"/>
        <v>0</v>
      </c>
      <c r="V331" s="173">
        <f t="shared" si="138"/>
        <v>-2.4556356947869062E-11</v>
      </c>
      <c r="W331" s="173">
        <f t="shared" si="138"/>
        <v>0</v>
      </c>
      <c r="X331" s="173">
        <f t="shared" si="138"/>
        <v>0</v>
      </c>
      <c r="Y331" s="173">
        <f t="shared" si="138"/>
        <v>0</v>
      </c>
      <c r="Z331" s="173">
        <f t="shared" si="138"/>
        <v>-3.637978807091713E-11</v>
      </c>
      <c r="AA331" s="173">
        <f t="shared" si="138"/>
        <v>0</v>
      </c>
      <c r="AB331" s="173">
        <f t="shared" si="138"/>
        <v>-8.0035533756017685E-11</v>
      </c>
      <c r="AC331" s="173">
        <f t="shared" si="138"/>
        <v>0</v>
      </c>
      <c r="AD331" s="173">
        <f t="shared" si="138"/>
        <v>-5.8207660913467407E-11</v>
      </c>
      <c r="AE331" s="173">
        <f t="shared" si="138"/>
        <v>0</v>
      </c>
      <c r="AF331" s="173">
        <f t="shared" si="138"/>
        <v>0</v>
      </c>
      <c r="AG331" s="173">
        <f t="shared" si="138"/>
        <v>-1.3824319466948509E-10</v>
      </c>
      <c r="AH331" s="173">
        <f t="shared" si="138"/>
        <v>4.4565240386873484E-11</v>
      </c>
      <c r="AI331" s="173">
        <f t="shared" si="138"/>
        <v>0</v>
      </c>
      <c r="AJ331" s="173">
        <f t="shared" si="138"/>
        <v>-5.8207660913467407E-11</v>
      </c>
      <c r="AK331" s="173">
        <f t="shared" si="138"/>
        <v>-6.5483618527650833E-11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C000"/>
  </sheetPr>
  <dimension ref="A1:AL331"/>
  <sheetViews>
    <sheetView showGridLines="0" showZeros="0" zoomScale="70" zoomScaleNormal="70" workbookViewId="0">
      <pane xSplit="6" ySplit="5" topLeftCell="Q6" activePane="bottomRight" state="frozen"/>
      <selection pane="bottomRight" activeCell="T9" sqref="R9:T9"/>
      <selection pane="bottomLeft" activeCell="N9" sqref="N9"/>
      <selection pane="topRight" activeCell="N9" sqref="N9"/>
    </sheetView>
  </sheetViews>
  <sheetFormatPr defaultColWidth="8.125" defaultRowHeight="24.75" customHeight="1" outlineLevelRow="1" outlineLevelCol="1"/>
  <cols>
    <col min="1" max="1" width="6" style="326" hidden="1" customWidth="1"/>
    <col min="2" max="2" width="7.375" style="338" customWidth="1"/>
    <col min="3" max="3" width="51.625" style="327" customWidth="1"/>
    <col min="4" max="6" width="3.625" style="238" customWidth="1"/>
    <col min="7" max="18" width="12" style="238" customWidth="1"/>
    <col min="19" max="30" width="12.625" style="238" customWidth="1" outlineLevel="1"/>
    <col min="31" max="37" width="12.625" style="238" customWidth="1"/>
    <col min="38" max="38" width="7.125" style="238" bestFit="1" customWidth="1"/>
    <col min="39" max="16384" width="8.125" style="238"/>
  </cols>
  <sheetData>
    <row r="1" spans="1:38" ht="25.5" customHeight="1">
      <c r="A1" s="1"/>
      <c r="B1" s="443"/>
      <c r="C1" s="161" t="s">
        <v>455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193005.98393000002</v>
      </c>
      <c r="H6" s="240">
        <v>140893.68395999999</v>
      </c>
      <c r="I6" s="240">
        <v>142160.40165000001</v>
      </c>
      <c r="J6" s="240">
        <v>211221.64793000001</v>
      </c>
      <c r="K6" s="240">
        <v>268436.76708999998</v>
      </c>
      <c r="L6" s="240">
        <v>336811.77438999998</v>
      </c>
      <c r="M6" s="240">
        <v>247586.52519999997</v>
      </c>
      <c r="N6" s="240">
        <v>213704.76822999999</v>
      </c>
      <c r="O6" s="240">
        <v>146397.01228</v>
      </c>
      <c r="P6" s="240">
        <v>161448.94791999998</v>
      </c>
      <c r="Q6" s="240">
        <v>194852.33807</v>
      </c>
      <c r="R6" s="240">
        <v>169306.12658000001</v>
      </c>
      <c r="S6" s="169">
        <f>G6</f>
        <v>193005.98393000002</v>
      </c>
      <c r="T6" s="170">
        <f>SUM($G6:H6)</f>
        <v>333899.66789000004</v>
      </c>
      <c r="U6" s="170">
        <f>SUM($G6:I6)</f>
        <v>476060.06954000005</v>
      </c>
      <c r="V6" s="170">
        <f>SUM($G6:J6)</f>
        <v>687281.71747000003</v>
      </c>
      <c r="W6" s="170">
        <f>SUM($G6:K6)</f>
        <v>955718.48456000001</v>
      </c>
      <c r="X6" s="170">
        <f>SUM($G6:L6)</f>
        <v>1292530.2589499999</v>
      </c>
      <c r="Y6" s="170">
        <f>SUM($G6:M6)</f>
        <v>1540116.78415</v>
      </c>
      <c r="Z6" s="170">
        <f>SUM($G6:N6)</f>
        <v>1753821.55238</v>
      </c>
      <c r="AA6" s="170">
        <f>SUM($G6:O6)</f>
        <v>1900218.5646599999</v>
      </c>
      <c r="AB6" s="170">
        <f>SUM($G6:P6)</f>
        <v>2061667.5125799999</v>
      </c>
      <c r="AC6" s="170">
        <f>SUM($G6:Q6)</f>
        <v>2256519.8506499999</v>
      </c>
      <c r="AD6" s="171">
        <f>SUM($G6:R6)</f>
        <v>2425825.9772299998</v>
      </c>
      <c r="AE6" s="241">
        <f t="shared" ref="AE6:AE10" si="0">U6</f>
        <v>476060.06954000005</v>
      </c>
      <c r="AF6" s="241">
        <f t="shared" ref="AF6:AF10" si="1">X6-AE6</f>
        <v>816470.18940999988</v>
      </c>
      <c r="AG6" s="241">
        <f t="shared" ref="AG6:AG10" si="2">AA6-AF6-AE6</f>
        <v>607688.30570999999</v>
      </c>
      <c r="AH6" s="241">
        <f t="shared" ref="AH6:AH10" si="3">AD6-AG6-AF6-AE6</f>
        <v>525607.41256999993</v>
      </c>
      <c r="AI6" s="241">
        <f t="shared" ref="AI6:AI10" si="4">$AE6+$AF6</f>
        <v>1292530.2589499999</v>
      </c>
      <c r="AJ6" s="241">
        <f t="shared" ref="AJ6:AJ10" si="5">$AG6+$AH6</f>
        <v>1133295.7182799999</v>
      </c>
      <c r="AK6" s="241">
        <f t="shared" ref="AK6:AK10" si="6">$AI6+$AJ6</f>
        <v>2425825.9772299998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 t="shared" si="0"/>
        <v>0</v>
      </c>
      <c r="AF7" s="241">
        <f t="shared" si="1"/>
        <v>0</v>
      </c>
      <c r="AG7" s="241">
        <f t="shared" si="2"/>
        <v>0</v>
      </c>
      <c r="AH7" s="241">
        <f t="shared" si="3"/>
        <v>0</v>
      </c>
      <c r="AI7" s="241">
        <f t="shared" si="4"/>
        <v>0</v>
      </c>
      <c r="AJ7" s="241">
        <f t="shared" si="5"/>
        <v>0</v>
      </c>
      <c r="AK7" s="241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 t="shared" si="0"/>
        <v>0</v>
      </c>
      <c r="AF8" s="241">
        <f t="shared" si="1"/>
        <v>0</v>
      </c>
      <c r="AG8" s="241">
        <f t="shared" si="2"/>
        <v>0</v>
      </c>
      <c r="AH8" s="241">
        <f t="shared" si="3"/>
        <v>0</v>
      </c>
      <c r="AI8" s="241">
        <f t="shared" si="4"/>
        <v>0</v>
      </c>
      <c r="AJ8" s="241">
        <f t="shared" si="5"/>
        <v>0</v>
      </c>
      <c r="AK8" s="241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 t="shared" si="0"/>
        <v>0</v>
      </c>
      <c r="AF9" s="241">
        <f t="shared" si="1"/>
        <v>0</v>
      </c>
      <c r="AG9" s="241">
        <f t="shared" si="2"/>
        <v>0</v>
      </c>
      <c r="AH9" s="241">
        <f t="shared" si="3"/>
        <v>0</v>
      </c>
      <c r="AI9" s="241">
        <f t="shared" si="4"/>
        <v>0</v>
      </c>
      <c r="AJ9" s="241">
        <f t="shared" si="5"/>
        <v>0</v>
      </c>
      <c r="AK9" s="241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 t="shared" si="0"/>
        <v>0</v>
      </c>
      <c r="AF10" s="244">
        <f t="shared" si="1"/>
        <v>0</v>
      </c>
      <c r="AG10" s="244">
        <f t="shared" si="2"/>
        <v>0</v>
      </c>
      <c r="AH10" s="244">
        <f t="shared" si="3"/>
        <v>0</v>
      </c>
      <c r="AI10" s="244">
        <f t="shared" si="4"/>
        <v>0</v>
      </c>
      <c r="AJ10" s="244">
        <f t="shared" si="5"/>
        <v>0</v>
      </c>
      <c r="AK10" s="244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>SUM(G6:G10)</f>
        <v>193005.98393000002</v>
      </c>
      <c r="H11" s="240">
        <f t="shared" ref="H11:R11" si="9">SUM(H6:H10)</f>
        <v>140893.68395999999</v>
      </c>
      <c r="I11" s="240">
        <f t="shared" si="9"/>
        <v>142160.40165000001</v>
      </c>
      <c r="J11" s="240">
        <f t="shared" si="9"/>
        <v>211221.64793000001</v>
      </c>
      <c r="K11" s="240">
        <f t="shared" si="9"/>
        <v>268436.76708999998</v>
      </c>
      <c r="L11" s="240">
        <f t="shared" si="9"/>
        <v>336811.77438999998</v>
      </c>
      <c r="M11" s="240">
        <f t="shared" si="9"/>
        <v>247586.52519999997</v>
      </c>
      <c r="N11" s="240">
        <f t="shared" si="9"/>
        <v>213704.76822999999</v>
      </c>
      <c r="O11" s="240">
        <f t="shared" si="9"/>
        <v>146397.01228</v>
      </c>
      <c r="P11" s="240">
        <f t="shared" si="9"/>
        <v>161448.94791999998</v>
      </c>
      <c r="Q11" s="240">
        <f t="shared" si="9"/>
        <v>194852.33807</v>
      </c>
      <c r="R11" s="240">
        <f t="shared" si="9"/>
        <v>169306.12658000001</v>
      </c>
      <c r="S11" s="169">
        <f>SUM(S6:S10)</f>
        <v>193005.98393000002</v>
      </c>
      <c r="T11" s="170">
        <f t="shared" ref="T11:AK11" si="10">SUM(T6:T10)</f>
        <v>333899.66789000004</v>
      </c>
      <c r="U11" s="170">
        <f t="shared" si="10"/>
        <v>476060.06954000005</v>
      </c>
      <c r="V11" s="170">
        <f t="shared" si="10"/>
        <v>687281.71747000003</v>
      </c>
      <c r="W11" s="170">
        <f t="shared" si="10"/>
        <v>955718.48456000001</v>
      </c>
      <c r="X11" s="170">
        <f t="shared" si="10"/>
        <v>1292530.2589499999</v>
      </c>
      <c r="Y11" s="170">
        <f t="shared" si="10"/>
        <v>1540116.78415</v>
      </c>
      <c r="Z11" s="170">
        <f t="shared" si="10"/>
        <v>1753821.55238</v>
      </c>
      <c r="AA11" s="170">
        <f t="shared" si="10"/>
        <v>1900218.5646599999</v>
      </c>
      <c r="AB11" s="170">
        <f t="shared" si="10"/>
        <v>2061667.5125799999</v>
      </c>
      <c r="AC11" s="170">
        <f t="shared" si="10"/>
        <v>2256519.8506499999</v>
      </c>
      <c r="AD11" s="171">
        <f t="shared" si="10"/>
        <v>2425825.9772299998</v>
      </c>
      <c r="AE11" s="241">
        <f t="shared" si="10"/>
        <v>476060.06954000005</v>
      </c>
      <c r="AF11" s="241">
        <f t="shared" si="10"/>
        <v>816470.18940999988</v>
      </c>
      <c r="AG11" s="241">
        <f t="shared" si="10"/>
        <v>607688.30570999999</v>
      </c>
      <c r="AH11" s="241">
        <f t="shared" si="10"/>
        <v>525607.41256999993</v>
      </c>
      <c r="AI11" s="241">
        <f t="shared" si="10"/>
        <v>1292530.2589499999</v>
      </c>
      <c r="AJ11" s="241">
        <f t="shared" si="10"/>
        <v>1133295.7182799999</v>
      </c>
      <c r="AK11" s="241">
        <f t="shared" si="10"/>
        <v>2425825.9772299998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-18791.636310000002</v>
      </c>
      <c r="H12" s="243">
        <v>-3988.8050500000004</v>
      </c>
      <c r="I12" s="243">
        <v>-3487.6148599999997</v>
      </c>
      <c r="J12" s="243">
        <v>-4700.7378600000002</v>
      </c>
      <c r="K12" s="243">
        <v>-7856.7725300000002</v>
      </c>
      <c r="L12" s="243">
        <v>-3743.5552399999997</v>
      </c>
      <c r="M12" s="243">
        <v>-5308.87057</v>
      </c>
      <c r="N12" s="243">
        <v>-3777.7325299999998</v>
      </c>
      <c r="O12" s="243">
        <v>-2250.1632999999997</v>
      </c>
      <c r="P12" s="243">
        <v>-935.81343000000004</v>
      </c>
      <c r="Q12" s="243">
        <v>-3081.7051200000001</v>
      </c>
      <c r="R12" s="243">
        <v>-3413.6929799999998</v>
      </c>
      <c r="S12" s="176">
        <f>G12</f>
        <v>-18791.636310000002</v>
      </c>
      <c r="T12" s="177">
        <f>SUM($G12:H12)</f>
        <v>-22780.441360000001</v>
      </c>
      <c r="U12" s="177">
        <f>SUM($G12:I12)</f>
        <v>-26268.056219999999</v>
      </c>
      <c r="V12" s="177">
        <f>SUM($G12:J12)</f>
        <v>-30968.79408</v>
      </c>
      <c r="W12" s="177">
        <f>SUM($G12:K12)</f>
        <v>-38825.566610000002</v>
      </c>
      <c r="X12" s="177">
        <f>SUM($G12:L12)</f>
        <v>-42569.121850000003</v>
      </c>
      <c r="Y12" s="177">
        <f>SUM($G12:M12)</f>
        <v>-47877.992420000002</v>
      </c>
      <c r="Z12" s="177">
        <f>SUM($G12:N12)</f>
        <v>-51655.724950000003</v>
      </c>
      <c r="AA12" s="177">
        <f>SUM($G12:O12)</f>
        <v>-53905.888250000004</v>
      </c>
      <c r="AB12" s="177">
        <f>SUM($G12:P12)</f>
        <v>-54841.701680000006</v>
      </c>
      <c r="AC12" s="177">
        <f>SUM($G12:Q12)</f>
        <v>-57923.406800000004</v>
      </c>
      <c r="AD12" s="178">
        <f>SUM($G12:R12)</f>
        <v>-61337.099780000004</v>
      </c>
      <c r="AE12" s="244">
        <f>U12</f>
        <v>-26268.056219999999</v>
      </c>
      <c r="AF12" s="244">
        <f>X12-AE12</f>
        <v>-16301.065630000005</v>
      </c>
      <c r="AG12" s="244">
        <f>AA12-AF12-AE12</f>
        <v>-11336.7664</v>
      </c>
      <c r="AH12" s="244">
        <f>AD12-AG12-AF12-AE12</f>
        <v>-7431.2115300000005</v>
      </c>
      <c r="AI12" s="244">
        <f>$AE12+$AF12</f>
        <v>-42569.121850000003</v>
      </c>
      <c r="AJ12" s="244">
        <f>$AG12+$AH12</f>
        <v>-18767.977930000001</v>
      </c>
      <c r="AK12" s="244">
        <f>$AI12+$AJ12</f>
        <v>-61337.099780000004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11">SUM(G11:G12)</f>
        <v>174214.34762000002</v>
      </c>
      <c r="H13" s="240">
        <f t="shared" si="11"/>
        <v>136904.87891</v>
      </c>
      <c r="I13" s="240">
        <f t="shared" si="11"/>
        <v>138672.78679000001</v>
      </c>
      <c r="J13" s="240">
        <f t="shared" si="11"/>
        <v>206520.91007000001</v>
      </c>
      <c r="K13" s="240">
        <f t="shared" si="11"/>
        <v>260579.99455999999</v>
      </c>
      <c r="L13" s="240">
        <f t="shared" si="11"/>
        <v>333068.21914999996</v>
      </c>
      <c r="M13" s="240">
        <f t="shared" si="11"/>
        <v>242277.65462999998</v>
      </c>
      <c r="N13" s="240">
        <f t="shared" si="11"/>
        <v>209927.03569999998</v>
      </c>
      <c r="O13" s="240">
        <f t="shared" si="11"/>
        <v>144146.84898000001</v>
      </c>
      <c r="P13" s="240">
        <f t="shared" si="11"/>
        <v>160513.13448999997</v>
      </c>
      <c r="Q13" s="240">
        <f t="shared" si="11"/>
        <v>191770.63295</v>
      </c>
      <c r="R13" s="240">
        <f t="shared" si="11"/>
        <v>165892.43360000002</v>
      </c>
      <c r="S13" s="169">
        <f t="shared" si="11"/>
        <v>174214.34762000002</v>
      </c>
      <c r="T13" s="170">
        <f t="shared" si="11"/>
        <v>311119.22653000004</v>
      </c>
      <c r="U13" s="170">
        <f t="shared" si="11"/>
        <v>449792.01332000003</v>
      </c>
      <c r="V13" s="170">
        <f t="shared" si="11"/>
        <v>656312.92339000001</v>
      </c>
      <c r="W13" s="170">
        <f t="shared" si="11"/>
        <v>916892.91795000003</v>
      </c>
      <c r="X13" s="170">
        <f t="shared" si="11"/>
        <v>1249961.1370999999</v>
      </c>
      <c r="Y13" s="170">
        <f t="shared" si="11"/>
        <v>1492238.7917299999</v>
      </c>
      <c r="Z13" s="170">
        <f t="shared" si="11"/>
        <v>1702165.8274300001</v>
      </c>
      <c r="AA13" s="170">
        <f t="shared" si="11"/>
        <v>1846312.6764099998</v>
      </c>
      <c r="AB13" s="170">
        <f t="shared" si="11"/>
        <v>2006825.8108999999</v>
      </c>
      <c r="AC13" s="170">
        <f t="shared" si="11"/>
        <v>2198596.4438499999</v>
      </c>
      <c r="AD13" s="171">
        <f t="shared" si="11"/>
        <v>2364488.87745</v>
      </c>
      <c r="AE13" s="241">
        <f t="shared" si="11"/>
        <v>449792.01332000003</v>
      </c>
      <c r="AF13" s="241">
        <f t="shared" si="11"/>
        <v>800169.12377999991</v>
      </c>
      <c r="AG13" s="241">
        <f t="shared" si="11"/>
        <v>596351.53931000002</v>
      </c>
      <c r="AH13" s="241">
        <f t="shared" si="11"/>
        <v>518176.20103999996</v>
      </c>
      <c r="AI13" s="241">
        <f t="shared" si="11"/>
        <v>1249961.1370999999</v>
      </c>
      <c r="AJ13" s="241">
        <f t="shared" si="11"/>
        <v>1114527.7403499999</v>
      </c>
      <c r="AK13" s="241">
        <f t="shared" si="11"/>
        <v>2364488.87745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-109783.56765000006</v>
      </c>
      <c r="H14" s="243">
        <v>-84623.26479999999</v>
      </c>
      <c r="I14" s="243">
        <v>-83838.837309999988</v>
      </c>
      <c r="J14" s="243">
        <v>-129187.07576999998</v>
      </c>
      <c r="K14" s="243">
        <v>-167147.86586000002</v>
      </c>
      <c r="L14" s="243">
        <v>-224256.53518000001</v>
      </c>
      <c r="M14" s="243">
        <v>-153565.87318</v>
      </c>
      <c r="N14" s="243">
        <v>-117630.14355000004</v>
      </c>
      <c r="O14" s="243">
        <v>-79648.702489999996</v>
      </c>
      <c r="P14" s="243">
        <v>-90944.279980000007</v>
      </c>
      <c r="Q14" s="243">
        <v>-112586.4467</v>
      </c>
      <c r="R14" s="243">
        <v>-98388.211370000005</v>
      </c>
      <c r="S14" s="176">
        <f>G14</f>
        <v>-109783.56765000006</v>
      </c>
      <c r="T14" s="177">
        <f>SUM($G14:H14)</f>
        <v>-194406.83245000005</v>
      </c>
      <c r="U14" s="177">
        <f>SUM($G14:I14)</f>
        <v>-278245.66976000002</v>
      </c>
      <c r="V14" s="177">
        <f>SUM($G14:J14)</f>
        <v>-407432.74553000001</v>
      </c>
      <c r="W14" s="177">
        <f>SUM($G14:K14)</f>
        <v>-574580.61138999998</v>
      </c>
      <c r="X14" s="177">
        <f>SUM($G14:L14)</f>
        <v>-798837.14656999998</v>
      </c>
      <c r="Y14" s="177">
        <f>SUM($G14:M14)</f>
        <v>-952403.01974999998</v>
      </c>
      <c r="Z14" s="177">
        <f>SUM($G14:N14)</f>
        <v>-1070033.1633000001</v>
      </c>
      <c r="AA14" s="177">
        <f>SUM($G14:O14)</f>
        <v>-1149681.8657900002</v>
      </c>
      <c r="AB14" s="177">
        <f>SUM($G14:P14)</f>
        <v>-1240626.1457700003</v>
      </c>
      <c r="AC14" s="177">
        <f>SUM($G14:Q14)</f>
        <v>-1353212.5924700003</v>
      </c>
      <c r="AD14" s="178">
        <f>SUM($G14:R14)</f>
        <v>-1451600.8038400002</v>
      </c>
      <c r="AE14" s="244">
        <f>U14</f>
        <v>-278245.66976000002</v>
      </c>
      <c r="AF14" s="244">
        <f>X14-AE14</f>
        <v>-520591.47680999996</v>
      </c>
      <c r="AG14" s="244">
        <f>AA14-AF14-AE14</f>
        <v>-350844.71922000026</v>
      </c>
      <c r="AH14" s="244">
        <f>AD14-AG14-AF14-AE14</f>
        <v>-301918.93804999994</v>
      </c>
      <c r="AI14" s="244">
        <f>$AE14+$AF14</f>
        <v>-798837.14656999998</v>
      </c>
      <c r="AJ14" s="244">
        <f>$AG14+$AH14</f>
        <v>-652763.6572700002</v>
      </c>
      <c r="AK14" s="244">
        <f>$AI14+$AJ14</f>
        <v>-1451600.8038400002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12">SUM(G13:G14)</f>
        <v>64430.77996999996</v>
      </c>
      <c r="H15" s="240">
        <f t="shared" si="12"/>
        <v>52281.61411000001</v>
      </c>
      <c r="I15" s="240">
        <f t="shared" si="12"/>
        <v>54833.949480000025</v>
      </c>
      <c r="J15" s="240">
        <f t="shared" si="12"/>
        <v>77333.834300000031</v>
      </c>
      <c r="K15" s="240">
        <f t="shared" si="12"/>
        <v>93432.128699999972</v>
      </c>
      <c r="L15" s="240">
        <f t="shared" si="12"/>
        <v>108811.68396999995</v>
      </c>
      <c r="M15" s="240">
        <f t="shared" si="12"/>
        <v>88711.78144999998</v>
      </c>
      <c r="N15" s="240">
        <f t="shared" si="12"/>
        <v>92296.892149999941</v>
      </c>
      <c r="O15" s="240">
        <f t="shared" si="12"/>
        <v>64498.146490000014</v>
      </c>
      <c r="P15" s="240">
        <f t="shared" si="12"/>
        <v>69568.854509999961</v>
      </c>
      <c r="Q15" s="240">
        <f t="shared" si="12"/>
        <v>79184.186249999999</v>
      </c>
      <c r="R15" s="240">
        <f t="shared" si="12"/>
        <v>67504.222230000014</v>
      </c>
      <c r="S15" s="169">
        <f t="shared" si="12"/>
        <v>64430.77996999996</v>
      </c>
      <c r="T15" s="170">
        <f t="shared" si="12"/>
        <v>116712.39408</v>
      </c>
      <c r="U15" s="170">
        <f t="shared" si="12"/>
        <v>171546.34356000001</v>
      </c>
      <c r="V15" s="170">
        <f t="shared" si="12"/>
        <v>248880.17786</v>
      </c>
      <c r="W15" s="170">
        <f t="shared" si="12"/>
        <v>342312.30656000006</v>
      </c>
      <c r="X15" s="170">
        <f t="shared" si="12"/>
        <v>451123.99052999995</v>
      </c>
      <c r="Y15" s="170">
        <f t="shared" si="12"/>
        <v>539835.77197999996</v>
      </c>
      <c r="Z15" s="170">
        <f t="shared" si="12"/>
        <v>632132.66412999993</v>
      </c>
      <c r="AA15" s="170">
        <f t="shared" si="12"/>
        <v>696630.81061999965</v>
      </c>
      <c r="AB15" s="170">
        <f t="shared" si="12"/>
        <v>766199.66512999963</v>
      </c>
      <c r="AC15" s="170">
        <f t="shared" si="12"/>
        <v>845383.85137999966</v>
      </c>
      <c r="AD15" s="171">
        <f t="shared" si="12"/>
        <v>912888.07360999985</v>
      </c>
      <c r="AE15" s="241">
        <f t="shared" si="12"/>
        <v>171546.34356000001</v>
      </c>
      <c r="AF15" s="241">
        <f t="shared" si="12"/>
        <v>279577.64696999994</v>
      </c>
      <c r="AG15" s="241">
        <f t="shared" si="12"/>
        <v>245506.82008999976</v>
      </c>
      <c r="AH15" s="241">
        <f t="shared" si="12"/>
        <v>216257.26299000002</v>
      </c>
      <c r="AI15" s="241">
        <f t="shared" si="12"/>
        <v>451123.99052999995</v>
      </c>
      <c r="AJ15" s="241">
        <f t="shared" si="12"/>
        <v>461764.08307999966</v>
      </c>
      <c r="AK15" s="241">
        <f t="shared" si="12"/>
        <v>912888.07360999985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-4951.6284800000003</v>
      </c>
      <c r="P16" s="240">
        <v>-5097.2021799999993</v>
      </c>
      <c r="Q16" s="240">
        <v>-4941.6672699999999</v>
      </c>
      <c r="R16" s="240">
        <v>2514.3093900000003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-4951.6284800000003</v>
      </c>
      <c r="AB16" s="170">
        <f>SUM($G16:P16)</f>
        <v>-10048.83066</v>
      </c>
      <c r="AC16" s="170">
        <f>SUM($G16:Q16)</f>
        <v>-14990.49793</v>
      </c>
      <c r="AD16" s="171">
        <f>SUM($G16:R16)</f>
        <v>-12476.188539999999</v>
      </c>
      <c r="AE16" s="241">
        <f>U16</f>
        <v>0</v>
      </c>
      <c r="AF16" s="241">
        <f>X16-AE16</f>
        <v>0</v>
      </c>
      <c r="AG16" s="241">
        <f>AA16-AF16-AE16</f>
        <v>-4951.6284800000003</v>
      </c>
      <c r="AH16" s="241">
        <f>AD16-AG16-AF16-AE16</f>
        <v>-7524.5600599999989</v>
      </c>
      <c r="AI16" s="241">
        <f>$AE16+$AF16</f>
        <v>0</v>
      </c>
      <c r="AJ16" s="241">
        <f>$AG16+$AH16</f>
        <v>-12476.188539999999</v>
      </c>
      <c r="AK16" s="241">
        <f>$AI16+$AJ16</f>
        <v>-12476.188539999999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6551.8108700000003</v>
      </c>
      <c r="P17" s="243">
        <v>-1189.12444</v>
      </c>
      <c r="Q17" s="243">
        <v>-3889.74071</v>
      </c>
      <c r="R17" s="243">
        <v>2685.2570799999999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6551.8108700000003</v>
      </c>
      <c r="AB17" s="177">
        <f>SUM($G17:P17)</f>
        <v>5362.6864299999997</v>
      </c>
      <c r="AC17" s="177">
        <f>SUM($G17:Q17)</f>
        <v>1472.9457199999997</v>
      </c>
      <c r="AD17" s="178">
        <f>SUM($G17:R17)</f>
        <v>4158.2027999999991</v>
      </c>
      <c r="AE17" s="244">
        <f>U17</f>
        <v>0</v>
      </c>
      <c r="AF17" s="244">
        <f>X17-AE17</f>
        <v>0</v>
      </c>
      <c r="AG17" s="244">
        <f>AA17-AF17-AE17</f>
        <v>6551.8108700000003</v>
      </c>
      <c r="AH17" s="244">
        <f>AD17-AG17-AF17-AE17</f>
        <v>-2393.6080700000011</v>
      </c>
      <c r="AI17" s="244">
        <f>$AE17+$AF17</f>
        <v>0</v>
      </c>
      <c r="AJ17" s="244">
        <f>$AG17+$AH17</f>
        <v>4158.2027999999991</v>
      </c>
      <c r="AK17" s="244">
        <f>$AI17+$AJ17</f>
        <v>4158.2027999999991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13">SUM(G15:G17)</f>
        <v>64430.77996999996</v>
      </c>
      <c r="H18" s="246">
        <f t="shared" si="13"/>
        <v>52281.61411000001</v>
      </c>
      <c r="I18" s="246">
        <f t="shared" si="13"/>
        <v>54833.949480000025</v>
      </c>
      <c r="J18" s="246">
        <f t="shared" si="13"/>
        <v>77333.834300000031</v>
      </c>
      <c r="K18" s="246">
        <f t="shared" si="13"/>
        <v>93432.128699999972</v>
      </c>
      <c r="L18" s="246">
        <f t="shared" si="13"/>
        <v>108811.68396999995</v>
      </c>
      <c r="M18" s="246">
        <f t="shared" si="13"/>
        <v>88711.78144999998</v>
      </c>
      <c r="N18" s="246">
        <f t="shared" si="13"/>
        <v>92296.892149999941</v>
      </c>
      <c r="O18" s="246">
        <f t="shared" si="13"/>
        <v>66098.328880000015</v>
      </c>
      <c r="P18" s="246">
        <f t="shared" si="13"/>
        <v>63282.527889999961</v>
      </c>
      <c r="Q18" s="246">
        <f t="shared" si="13"/>
        <v>70352.778269999995</v>
      </c>
      <c r="R18" s="246">
        <f t="shared" si="13"/>
        <v>72703.788700000005</v>
      </c>
      <c r="S18" s="169">
        <f t="shared" si="13"/>
        <v>64430.77996999996</v>
      </c>
      <c r="T18" s="170">
        <f t="shared" si="13"/>
        <v>116712.39408</v>
      </c>
      <c r="U18" s="170">
        <f t="shared" si="13"/>
        <v>171546.34356000001</v>
      </c>
      <c r="V18" s="170">
        <f t="shared" si="13"/>
        <v>248880.17786</v>
      </c>
      <c r="W18" s="170">
        <f t="shared" si="13"/>
        <v>342312.30656000006</v>
      </c>
      <c r="X18" s="170">
        <f t="shared" si="13"/>
        <v>451123.99052999995</v>
      </c>
      <c r="Y18" s="170">
        <f t="shared" si="13"/>
        <v>539835.77197999996</v>
      </c>
      <c r="Z18" s="170">
        <f t="shared" si="13"/>
        <v>632132.66412999993</v>
      </c>
      <c r="AA18" s="170">
        <f t="shared" si="13"/>
        <v>698230.99300999974</v>
      </c>
      <c r="AB18" s="170">
        <f t="shared" si="13"/>
        <v>761513.52089999965</v>
      </c>
      <c r="AC18" s="170">
        <f t="shared" si="13"/>
        <v>831866.29916999966</v>
      </c>
      <c r="AD18" s="171">
        <f t="shared" si="13"/>
        <v>904570.08786999981</v>
      </c>
      <c r="AE18" s="241">
        <f t="shared" si="13"/>
        <v>171546.34356000001</v>
      </c>
      <c r="AF18" s="241">
        <f t="shared" si="13"/>
        <v>279577.64696999994</v>
      </c>
      <c r="AG18" s="241">
        <f t="shared" si="13"/>
        <v>247107.00247999973</v>
      </c>
      <c r="AH18" s="241">
        <f t="shared" si="13"/>
        <v>206339.09486000004</v>
      </c>
      <c r="AI18" s="241">
        <f t="shared" si="13"/>
        <v>451123.99052999995</v>
      </c>
      <c r="AJ18" s="241">
        <f t="shared" si="13"/>
        <v>453446.09733999963</v>
      </c>
      <c r="AK18" s="241">
        <f t="shared" si="13"/>
        <v>904570.08786999981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-16394.653100000098</v>
      </c>
      <c r="H19" s="240">
        <v>-14762.6967800001</v>
      </c>
      <c r="I19" s="240">
        <v>-16344.414189999899</v>
      </c>
      <c r="J19" s="240">
        <v>-15818.059150000001</v>
      </c>
      <c r="K19" s="240">
        <v>-16224.434149999999</v>
      </c>
      <c r="L19" s="240">
        <v>-15734.51065</v>
      </c>
      <c r="M19" s="240">
        <v>-17575.323139999997</v>
      </c>
      <c r="N19" s="240">
        <v>-17288.828750000001</v>
      </c>
      <c r="O19" s="240">
        <v>-17034.632820000003</v>
      </c>
      <c r="P19" s="240">
        <v>-15283.146100000002</v>
      </c>
      <c r="Q19" s="240">
        <v>-19333.227030000002</v>
      </c>
      <c r="R19" s="240">
        <v>-19821.578769999996</v>
      </c>
      <c r="S19" s="169">
        <f>G19</f>
        <v>-16394.653100000098</v>
      </c>
      <c r="T19" s="170">
        <f>SUM($G19:H19)</f>
        <v>-31157.349880000198</v>
      </c>
      <c r="U19" s="170">
        <f>SUM($G19:I19)</f>
        <v>-47501.764070000099</v>
      </c>
      <c r="V19" s="170">
        <f>SUM($G19:J19)</f>
        <v>-63319.8232200001</v>
      </c>
      <c r="W19" s="170">
        <f>SUM($G19:K19)</f>
        <v>-79544.257370000094</v>
      </c>
      <c r="X19" s="170">
        <f>SUM($G19:L19)</f>
        <v>-95278.76802000009</v>
      </c>
      <c r="Y19" s="170">
        <f>SUM($G19:M19)</f>
        <v>-112854.09116000008</v>
      </c>
      <c r="Z19" s="170">
        <f>SUM($G19:N19)</f>
        <v>-130142.91991000008</v>
      </c>
      <c r="AA19" s="170">
        <f>SUM($G19:O19)</f>
        <v>-147177.55273000008</v>
      </c>
      <c r="AB19" s="170">
        <f>SUM($G19:P19)</f>
        <v>-162460.6988300001</v>
      </c>
      <c r="AC19" s="170">
        <f>SUM($G19:Q19)</f>
        <v>-181793.9258600001</v>
      </c>
      <c r="AD19" s="171">
        <f>SUM($G19:R19)</f>
        <v>-201615.5046300001</v>
      </c>
      <c r="AE19" s="241">
        <f>U19</f>
        <v>-47501.764070000099</v>
      </c>
      <c r="AF19" s="241">
        <f>X19-AE19</f>
        <v>-47777.003949999991</v>
      </c>
      <c r="AG19" s="241">
        <f>AA19-AF19-AE19</f>
        <v>-51898.78471</v>
      </c>
      <c r="AH19" s="241">
        <f>AD19-AG19-AF19-AE19</f>
        <v>-54437.951900000007</v>
      </c>
      <c r="AI19" s="241">
        <f>$AE19+$AF19</f>
        <v>-95278.76802000009</v>
      </c>
      <c r="AJ19" s="241">
        <f>$AG19+$AH19</f>
        <v>-106336.73661000001</v>
      </c>
      <c r="AK19" s="241">
        <f>$AI19+$AJ19</f>
        <v>-201615.5046300001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-9280.972310000001</v>
      </c>
      <c r="H20" s="240">
        <v>-8997.7695999999996</v>
      </c>
      <c r="I20" s="240">
        <v>-10646.32553</v>
      </c>
      <c r="J20" s="240">
        <v>-9693.3791500000007</v>
      </c>
      <c r="K20" s="240">
        <v>-9493.6595899999993</v>
      </c>
      <c r="L20" s="240">
        <v>-8137.7837099999997</v>
      </c>
      <c r="M20" s="240">
        <v>-7776.1150799999996</v>
      </c>
      <c r="N20" s="240">
        <v>-8036.8422399999999</v>
      </c>
      <c r="O20" s="240">
        <v>-11606.759910000001</v>
      </c>
      <c r="P20" s="240">
        <v>-8557.6673600000013</v>
      </c>
      <c r="Q20" s="240">
        <v>-6865.422340000001</v>
      </c>
      <c r="R20" s="240">
        <v>-13533.312409999999</v>
      </c>
      <c r="S20" s="169">
        <f>G20</f>
        <v>-9280.972310000001</v>
      </c>
      <c r="T20" s="170">
        <f>SUM($G20:H20)</f>
        <v>-18278.741910000001</v>
      </c>
      <c r="U20" s="170">
        <f>SUM($G20:I20)</f>
        <v>-28925.067439999999</v>
      </c>
      <c r="V20" s="170">
        <f>SUM($G20:J20)</f>
        <v>-38618.44659</v>
      </c>
      <c r="W20" s="170">
        <f>SUM($G20:K20)</f>
        <v>-48112.106180000002</v>
      </c>
      <c r="X20" s="170">
        <f>SUM($G20:L20)</f>
        <v>-56249.889890000006</v>
      </c>
      <c r="Y20" s="170">
        <f>SUM($G20:M20)</f>
        <v>-64026.004970000009</v>
      </c>
      <c r="Z20" s="170">
        <f>SUM($G20:N20)</f>
        <v>-72062.847210000007</v>
      </c>
      <c r="AA20" s="170">
        <f>SUM($G20:O20)</f>
        <v>-83669.607120000001</v>
      </c>
      <c r="AB20" s="170">
        <f>SUM($G20:P20)</f>
        <v>-92227.274480000007</v>
      </c>
      <c r="AC20" s="170">
        <f>SUM($G20:Q20)</f>
        <v>-99092.696820000012</v>
      </c>
      <c r="AD20" s="171">
        <f>SUM($G20:R20)</f>
        <v>-112626.00923000001</v>
      </c>
      <c r="AE20" s="241">
        <f>U20</f>
        <v>-28925.067439999999</v>
      </c>
      <c r="AF20" s="241">
        <f>X20-AE20</f>
        <v>-27324.822450000007</v>
      </c>
      <c r="AG20" s="241">
        <f>AA20-AF20-AE20</f>
        <v>-27419.717229999995</v>
      </c>
      <c r="AH20" s="241">
        <f>AD20-AG20-AF20-AE20</f>
        <v>-28956.40211000001</v>
      </c>
      <c r="AI20" s="241">
        <f>$AE20+$AF20</f>
        <v>-56249.889890000006</v>
      </c>
      <c r="AJ20" s="241">
        <f>$AG20+$AH20</f>
        <v>-56376.119340000005</v>
      </c>
      <c r="AK20" s="241">
        <f>$AI20+$AJ20</f>
        <v>-112626.00923000001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11252.137710000001</v>
      </c>
      <c r="P21" s="243">
        <v>17728.864219999999</v>
      </c>
      <c r="Q21" s="243">
        <v>-1121.9724199999998</v>
      </c>
      <c r="R21" s="243">
        <v>2774.0789300000001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11252.137710000001</v>
      </c>
      <c r="AB21" s="177">
        <f>SUM($G21:P21)</f>
        <v>28981.001929999999</v>
      </c>
      <c r="AC21" s="177">
        <f>SUM($G21:Q21)</f>
        <v>27859.02951</v>
      </c>
      <c r="AD21" s="178">
        <f>SUM($G21:R21)</f>
        <v>30633.10844</v>
      </c>
      <c r="AE21" s="244">
        <f>U21</f>
        <v>0</v>
      </c>
      <c r="AF21" s="244">
        <f>X21-AE21</f>
        <v>0</v>
      </c>
      <c r="AG21" s="244">
        <f>AA21-AF21-AE21</f>
        <v>11252.137710000001</v>
      </c>
      <c r="AH21" s="244">
        <f>AD21-AG21-AF21-AE21</f>
        <v>19380.970730000001</v>
      </c>
      <c r="AI21" s="244">
        <f>$AE21+$AF21</f>
        <v>0</v>
      </c>
      <c r="AJ21" s="244">
        <f>$AG21+$AH21</f>
        <v>30633.108440000004</v>
      </c>
      <c r="AK21" s="244">
        <f>$AI21+$AJ21</f>
        <v>30633.108440000004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14">SUM(G18:G21)</f>
        <v>38755.154559999864</v>
      </c>
      <c r="H22" s="240">
        <f t="shared" si="14"/>
        <v>28521.14772999991</v>
      </c>
      <c r="I22" s="240">
        <f t="shared" si="14"/>
        <v>27843.209760000122</v>
      </c>
      <c r="J22" s="240">
        <f t="shared" si="14"/>
        <v>51822.39600000003</v>
      </c>
      <c r="K22" s="240">
        <f t="shared" si="14"/>
        <v>67714.034959999975</v>
      </c>
      <c r="L22" s="240">
        <f t="shared" si="14"/>
        <v>84939.389609999955</v>
      </c>
      <c r="M22" s="240">
        <f t="shared" si="14"/>
        <v>63360.343229999984</v>
      </c>
      <c r="N22" s="240">
        <f t="shared" si="14"/>
        <v>66971.221159999943</v>
      </c>
      <c r="O22" s="240">
        <f t="shared" si="14"/>
        <v>48709.073860000019</v>
      </c>
      <c r="P22" s="240">
        <f t="shared" si="14"/>
        <v>57170.578649999952</v>
      </c>
      <c r="Q22" s="240">
        <f t="shared" si="14"/>
        <v>43032.156479999998</v>
      </c>
      <c r="R22" s="240">
        <f t="shared" si="14"/>
        <v>42122.976450000016</v>
      </c>
      <c r="S22" s="169">
        <f t="shared" si="14"/>
        <v>38755.154559999864</v>
      </c>
      <c r="T22" s="170">
        <f t="shared" si="14"/>
        <v>67276.302289999803</v>
      </c>
      <c r="U22" s="170">
        <f t="shared" si="14"/>
        <v>95119.512049999918</v>
      </c>
      <c r="V22" s="170">
        <f t="shared" si="14"/>
        <v>146941.90804999988</v>
      </c>
      <c r="W22" s="170">
        <f t="shared" si="14"/>
        <v>214655.94300999993</v>
      </c>
      <c r="X22" s="170">
        <f t="shared" si="14"/>
        <v>299595.33261999988</v>
      </c>
      <c r="Y22" s="170">
        <f t="shared" si="14"/>
        <v>362955.67584999988</v>
      </c>
      <c r="Z22" s="170">
        <f t="shared" si="14"/>
        <v>429926.89700999984</v>
      </c>
      <c r="AA22" s="170">
        <f t="shared" si="14"/>
        <v>478635.97086999961</v>
      </c>
      <c r="AB22" s="170">
        <f t="shared" si="14"/>
        <v>535806.54951999953</v>
      </c>
      <c r="AC22" s="170">
        <f t="shared" si="14"/>
        <v>578838.70599999954</v>
      </c>
      <c r="AD22" s="171">
        <f t="shared" si="14"/>
        <v>620961.68244999973</v>
      </c>
      <c r="AE22" s="241">
        <f t="shared" si="14"/>
        <v>95119.512049999918</v>
      </c>
      <c r="AF22" s="241">
        <f t="shared" si="14"/>
        <v>204475.82056999995</v>
      </c>
      <c r="AG22" s="241">
        <f t="shared" si="14"/>
        <v>179040.63824999976</v>
      </c>
      <c r="AH22" s="241">
        <f t="shared" si="14"/>
        <v>142325.71158</v>
      </c>
      <c r="AI22" s="241">
        <f t="shared" si="14"/>
        <v>299595.33261999988</v>
      </c>
      <c r="AJ22" s="241">
        <f t="shared" si="14"/>
        <v>321366.34982999961</v>
      </c>
      <c r="AK22" s="241">
        <f t="shared" si="14"/>
        <v>620961.68244999973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-6728.3990800000001</v>
      </c>
      <c r="H23" s="240">
        <v>-6654.0508799999998</v>
      </c>
      <c r="I23" s="240">
        <v>-6744.9336899999998</v>
      </c>
      <c r="J23" s="240">
        <v>-7093.1428500000002</v>
      </c>
      <c r="K23" s="240">
        <v>-7559.63591</v>
      </c>
      <c r="L23" s="240">
        <v>-8472.4374900000003</v>
      </c>
      <c r="M23" s="240">
        <v>-8955.584710000001</v>
      </c>
      <c r="N23" s="240">
        <v>-10201.328009999999</v>
      </c>
      <c r="O23" s="240">
        <v>-6315.7881400000015</v>
      </c>
      <c r="P23" s="240">
        <v>-7663.204389999999</v>
      </c>
      <c r="Q23" s="240">
        <v>-10301.203820000001</v>
      </c>
      <c r="R23" s="240">
        <v>-7378.9395200000017</v>
      </c>
      <c r="S23" s="169">
        <f>G23</f>
        <v>-6728.3990800000001</v>
      </c>
      <c r="T23" s="170">
        <f>SUM($G23:H23)</f>
        <v>-13382.44996</v>
      </c>
      <c r="U23" s="170">
        <f>SUM($G23:I23)</f>
        <v>-20127.38365</v>
      </c>
      <c r="V23" s="170">
        <f>SUM($G23:J23)</f>
        <v>-27220.5265</v>
      </c>
      <c r="W23" s="170">
        <f>SUM($G23:K23)</f>
        <v>-34780.162409999997</v>
      </c>
      <c r="X23" s="170">
        <f>SUM($G23:L23)</f>
        <v>-43252.599900000001</v>
      </c>
      <c r="Y23" s="170">
        <f>SUM($G23:M23)</f>
        <v>-52208.184610000004</v>
      </c>
      <c r="Z23" s="170">
        <f>SUM($G23:N23)</f>
        <v>-62409.512620000001</v>
      </c>
      <c r="AA23" s="170">
        <f>SUM($G23:O23)</f>
        <v>-68725.300759999998</v>
      </c>
      <c r="AB23" s="170">
        <f>SUM($G23:P23)</f>
        <v>-76388.505149999997</v>
      </c>
      <c r="AC23" s="170">
        <f>SUM($G23:Q23)</f>
        <v>-86689.708969999992</v>
      </c>
      <c r="AD23" s="171">
        <f>SUM($G23:R23)</f>
        <v>-94068.648489999992</v>
      </c>
      <c r="AE23" s="241">
        <f>U23</f>
        <v>-20127.38365</v>
      </c>
      <c r="AF23" s="241">
        <f>X23-AE23</f>
        <v>-23125.216250000001</v>
      </c>
      <c r="AG23" s="241">
        <f>AA23-AF23-AE23</f>
        <v>-25472.700860000001</v>
      </c>
      <c r="AH23" s="241">
        <f>AD23-AG23-AF23-AE23</f>
        <v>-25343.347729999998</v>
      </c>
      <c r="AI23" s="241">
        <f>$AE23+$AF23</f>
        <v>-43252.599900000001</v>
      </c>
      <c r="AJ23" s="241">
        <f>$AG23+$AH23</f>
        <v>-50816.048589999999</v>
      </c>
      <c r="AK23" s="241">
        <f>$AI23+$AJ23</f>
        <v>-94068.648489999992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-1081.20336</v>
      </c>
      <c r="H24" s="240">
        <v>-1052.71596</v>
      </c>
      <c r="I24" s="240">
        <v>-908.35642000000007</v>
      </c>
      <c r="J24" s="240">
        <v>-1102.1110600000002</v>
      </c>
      <c r="K24" s="240">
        <v>-902.13441000000012</v>
      </c>
      <c r="L24" s="240">
        <v>-1091.4965900000002</v>
      </c>
      <c r="M24" s="240">
        <v>-941.2554100000001</v>
      </c>
      <c r="N24" s="240">
        <v>-791.43071000000009</v>
      </c>
      <c r="O24" s="240">
        <v>-1518.9565600000001</v>
      </c>
      <c r="P24" s="240">
        <v>-1066.0463199999999</v>
      </c>
      <c r="Q24" s="240">
        <v>-1227.6143200000001</v>
      </c>
      <c r="R24" s="240">
        <v>-2780.2858100000003</v>
      </c>
      <c r="S24" s="169">
        <f>G24</f>
        <v>-1081.20336</v>
      </c>
      <c r="T24" s="170">
        <f>SUM($G24:H24)</f>
        <v>-2133.91932</v>
      </c>
      <c r="U24" s="170">
        <f>SUM($G24:I24)</f>
        <v>-3042.27574</v>
      </c>
      <c r="V24" s="170">
        <f>SUM($G24:J24)</f>
        <v>-4144.3868000000002</v>
      </c>
      <c r="W24" s="170">
        <f>SUM($G24:K24)</f>
        <v>-5046.5212100000008</v>
      </c>
      <c r="X24" s="170">
        <f>SUM($G24:L24)</f>
        <v>-6138.0178000000014</v>
      </c>
      <c r="Y24" s="170">
        <f>SUM($G24:M24)</f>
        <v>-7079.2732100000012</v>
      </c>
      <c r="Z24" s="170">
        <f>SUM($G24:N24)</f>
        <v>-7870.7039200000017</v>
      </c>
      <c r="AA24" s="170">
        <f>SUM($G24:O24)</f>
        <v>-9389.6604800000023</v>
      </c>
      <c r="AB24" s="170">
        <f>SUM($G24:P24)</f>
        <v>-10455.706800000002</v>
      </c>
      <c r="AC24" s="170">
        <f>SUM($G24:Q24)</f>
        <v>-11683.321120000002</v>
      </c>
      <c r="AD24" s="171">
        <f>SUM($G24:R24)</f>
        <v>-14463.606930000002</v>
      </c>
      <c r="AE24" s="241">
        <f>U24</f>
        <v>-3042.27574</v>
      </c>
      <c r="AF24" s="241">
        <f>X24-AE24</f>
        <v>-3095.7420600000014</v>
      </c>
      <c r="AG24" s="241">
        <f>AA24-AF24-AE24</f>
        <v>-3251.6426800000008</v>
      </c>
      <c r="AH24" s="241">
        <f>AD24-AG24-AF24-AE24</f>
        <v>-5073.9464499999995</v>
      </c>
      <c r="AI24" s="241">
        <f>$AE24+$AF24</f>
        <v>-6138.0178000000014</v>
      </c>
      <c r="AJ24" s="241">
        <f>$AG24+$AH24</f>
        <v>-8325.5891300000003</v>
      </c>
      <c r="AK24" s="241">
        <f>$AI24+$AJ24</f>
        <v>-14463.606930000002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1247.5140100000001</v>
      </c>
      <c r="H25" s="240">
        <v>-833.73626999999999</v>
      </c>
      <c r="I25" s="240">
        <v>-175.63909000000001</v>
      </c>
      <c r="J25" s="240">
        <v>492.83553999999862</v>
      </c>
      <c r="K25" s="240">
        <v>-3696.7064700000001</v>
      </c>
      <c r="L25" s="240">
        <v>4754.8603899999998</v>
      </c>
      <c r="M25" s="240">
        <v>7571.8972400000002</v>
      </c>
      <c r="N25" s="240">
        <v>-15113.83647</v>
      </c>
      <c r="O25" s="240">
        <v>15373.742960000001</v>
      </c>
      <c r="P25" s="240">
        <v>914.15006999999991</v>
      </c>
      <c r="Q25" s="240">
        <v>-12594.449050000001</v>
      </c>
      <c r="R25" s="240">
        <v>-1503.67956</v>
      </c>
      <c r="S25" s="169">
        <f>G25</f>
        <v>1247.5140100000001</v>
      </c>
      <c r="T25" s="170">
        <f>SUM($G25:H25)</f>
        <v>413.77774000000011</v>
      </c>
      <c r="U25" s="170">
        <f>SUM($G25:I25)</f>
        <v>238.1386500000001</v>
      </c>
      <c r="V25" s="170">
        <f>SUM($G25:J25)</f>
        <v>730.97418999999877</v>
      </c>
      <c r="W25" s="170">
        <f>SUM($G25:K25)</f>
        <v>-2965.7322800000011</v>
      </c>
      <c r="X25" s="170">
        <f>SUM($G25:L25)</f>
        <v>1789.1281099999987</v>
      </c>
      <c r="Y25" s="170">
        <f>SUM($G25:M25)</f>
        <v>9361.0253499999999</v>
      </c>
      <c r="Z25" s="170">
        <f>SUM($G25:N25)</f>
        <v>-5752.8111200000003</v>
      </c>
      <c r="AA25" s="170">
        <f>SUM($G25:O25)</f>
        <v>9620.9318400000011</v>
      </c>
      <c r="AB25" s="170">
        <f>SUM($G25:P25)</f>
        <v>10535.081910000001</v>
      </c>
      <c r="AC25" s="170">
        <f>SUM($G25:Q25)</f>
        <v>-2059.3671400000003</v>
      </c>
      <c r="AD25" s="171">
        <f>SUM($G25:R25)</f>
        <v>-3563.0467000000003</v>
      </c>
      <c r="AE25" s="241">
        <f>U25</f>
        <v>238.1386500000001</v>
      </c>
      <c r="AF25" s="241">
        <f>X25-AE25</f>
        <v>1550.9894599999986</v>
      </c>
      <c r="AG25" s="241">
        <f>AA25-AF25-AE25</f>
        <v>7831.8037300000024</v>
      </c>
      <c r="AH25" s="241">
        <f>AD25-AG25-AF25-AE25</f>
        <v>-13183.978540000002</v>
      </c>
      <c r="AI25" s="241">
        <f>$AE25+$AF25</f>
        <v>1789.1281099999987</v>
      </c>
      <c r="AJ25" s="241">
        <f>$AG25+$AH25</f>
        <v>-5352.1748099999995</v>
      </c>
      <c r="AK25" s="241">
        <f>$AI25+$AJ25</f>
        <v>-3563.0467000000008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10970.96897</v>
      </c>
      <c r="H26" s="240">
        <v>9895.9972300000009</v>
      </c>
      <c r="I26" s="240">
        <v>7698.2809100000004</v>
      </c>
      <c r="J26" s="240">
        <v>6204.7551999999996</v>
      </c>
      <c r="K26" s="240">
        <v>13612.121519999999</v>
      </c>
      <c r="L26" s="240">
        <v>11747.060424116218</v>
      </c>
      <c r="M26" s="240">
        <v>6720.3212500000191</v>
      </c>
      <c r="N26" s="240">
        <v>6600.65996</v>
      </c>
      <c r="O26" s="240">
        <v>3081.2907999999998</v>
      </c>
      <c r="P26" s="240">
        <v>3256.9789799999999</v>
      </c>
      <c r="Q26" s="240">
        <v>11837.90963</v>
      </c>
      <c r="R26" s="240">
        <v>-508.82809000000003</v>
      </c>
      <c r="S26" s="176">
        <f>G26</f>
        <v>10970.96897</v>
      </c>
      <c r="T26" s="177">
        <f>SUM($G26:H26)</f>
        <v>20866.966200000003</v>
      </c>
      <c r="U26" s="177">
        <f>SUM($G26:I26)</f>
        <v>28565.247110000004</v>
      </c>
      <c r="V26" s="177">
        <f>SUM($G26:J26)</f>
        <v>34770.002310000003</v>
      </c>
      <c r="W26" s="177">
        <f>SUM($G26:K26)</f>
        <v>48382.123830000004</v>
      </c>
      <c r="X26" s="177">
        <f>SUM($G26:L26)</f>
        <v>60129.184254116219</v>
      </c>
      <c r="Y26" s="177">
        <f>SUM($G26:M26)</f>
        <v>66849.505504116241</v>
      </c>
      <c r="Z26" s="177">
        <f>SUM($G26:N26)</f>
        <v>73450.165464116246</v>
      </c>
      <c r="AA26" s="177">
        <f>SUM($G26:O26)</f>
        <v>76531.456264116248</v>
      </c>
      <c r="AB26" s="177">
        <f>SUM($G26:P26)</f>
        <v>79788.435244116248</v>
      </c>
      <c r="AC26" s="177">
        <f>SUM($G26:Q26)</f>
        <v>91626.344874116243</v>
      </c>
      <c r="AD26" s="178">
        <f>SUM($G26:R26)</f>
        <v>91117.516784116247</v>
      </c>
      <c r="AE26" s="244">
        <f>U26</f>
        <v>28565.247110000004</v>
      </c>
      <c r="AF26" s="244">
        <f>X26-AE26</f>
        <v>31563.937144116215</v>
      </c>
      <c r="AG26" s="244">
        <f>AA26-AF26-AE26</f>
        <v>16402.27201000003</v>
      </c>
      <c r="AH26" s="244">
        <f>AD26-AG26-AF26-AE26</f>
        <v>14586.060519999999</v>
      </c>
      <c r="AI26" s="244">
        <f>$AE26+$AF26</f>
        <v>60129.184254116219</v>
      </c>
      <c r="AJ26" s="244">
        <f>$AG26+$AH26</f>
        <v>30988.332530000029</v>
      </c>
      <c r="AK26" s="244">
        <f>$AI26+$AJ26</f>
        <v>91117.516784116247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15">SUM(G22:G26)</f>
        <v>43164.035099999863</v>
      </c>
      <c r="H27" s="248">
        <f t="shared" si="15"/>
        <v>29876.641849999909</v>
      </c>
      <c r="I27" s="248">
        <f t="shared" si="15"/>
        <v>27712.561470000124</v>
      </c>
      <c r="J27" s="248">
        <f t="shared" si="15"/>
        <v>50324.73283000003</v>
      </c>
      <c r="K27" s="248">
        <f t="shared" si="15"/>
        <v>69167.679689999975</v>
      </c>
      <c r="L27" s="248">
        <f t="shared" si="15"/>
        <v>91877.376344116186</v>
      </c>
      <c r="M27" s="248">
        <f t="shared" si="15"/>
        <v>67755.721600000004</v>
      </c>
      <c r="N27" s="248">
        <f t="shared" si="15"/>
        <v>47465.28592999994</v>
      </c>
      <c r="O27" s="248">
        <f t="shared" si="15"/>
        <v>59329.362920000021</v>
      </c>
      <c r="P27" s="248">
        <f t="shared" si="15"/>
        <v>52612.456989999955</v>
      </c>
      <c r="Q27" s="248">
        <f t="shared" si="15"/>
        <v>30746.798919999994</v>
      </c>
      <c r="R27" s="248">
        <f t="shared" si="15"/>
        <v>29951.243470000016</v>
      </c>
      <c r="S27" s="169">
        <f t="shared" si="15"/>
        <v>43164.035099999863</v>
      </c>
      <c r="T27" s="170">
        <f t="shared" si="15"/>
        <v>73040.676949999804</v>
      </c>
      <c r="U27" s="170">
        <f t="shared" si="15"/>
        <v>100753.23841999992</v>
      </c>
      <c r="V27" s="170">
        <f t="shared" si="15"/>
        <v>151077.97124999986</v>
      </c>
      <c r="W27" s="170">
        <f t="shared" si="15"/>
        <v>220245.65093999993</v>
      </c>
      <c r="X27" s="170">
        <f t="shared" si="15"/>
        <v>312123.02728411608</v>
      </c>
      <c r="Y27" s="170">
        <f t="shared" si="15"/>
        <v>379878.74888411612</v>
      </c>
      <c r="Z27" s="170">
        <f t="shared" si="15"/>
        <v>427344.03481411608</v>
      </c>
      <c r="AA27" s="170">
        <f t="shared" si="15"/>
        <v>486673.39773411583</v>
      </c>
      <c r="AB27" s="170">
        <f t="shared" si="15"/>
        <v>539285.85472411581</v>
      </c>
      <c r="AC27" s="170">
        <f t="shared" si="15"/>
        <v>570032.6536441159</v>
      </c>
      <c r="AD27" s="171">
        <f t="shared" si="15"/>
        <v>599983.89711411588</v>
      </c>
      <c r="AE27" s="241">
        <f t="shared" si="15"/>
        <v>100753.23841999992</v>
      </c>
      <c r="AF27" s="241">
        <f t="shared" si="15"/>
        <v>211369.78886411618</v>
      </c>
      <c r="AG27" s="241">
        <f t="shared" si="15"/>
        <v>174550.37044999981</v>
      </c>
      <c r="AH27" s="241">
        <f t="shared" si="15"/>
        <v>113310.49938000001</v>
      </c>
      <c r="AI27" s="241">
        <f t="shared" si="15"/>
        <v>312123.02728411608</v>
      </c>
      <c r="AJ27" s="241">
        <f t="shared" si="15"/>
        <v>287860.86982999963</v>
      </c>
      <c r="AK27" s="241">
        <f t="shared" si="15"/>
        <v>599983.89711411588</v>
      </c>
      <c r="AL27" s="173">
        <f t="shared" si="8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-779.96806000000004</v>
      </c>
      <c r="H28" s="243">
        <v>-585.18481999999995</v>
      </c>
      <c r="I28" s="243">
        <v>-697.34418000000005</v>
      </c>
      <c r="J28" s="243">
        <v>-548.85873000000004</v>
      </c>
      <c r="K28" s="243">
        <v>-679.85882000000004</v>
      </c>
      <c r="L28" s="243">
        <v>-341.48498000000006</v>
      </c>
      <c r="M28" s="243">
        <v>-680.09108000000003</v>
      </c>
      <c r="N28" s="243">
        <v>-577.54577000000006</v>
      </c>
      <c r="O28" s="243">
        <v>-492.20911999999998</v>
      </c>
      <c r="P28" s="243">
        <v>-677.04501000000005</v>
      </c>
      <c r="Q28" s="243">
        <v>-308.43579</v>
      </c>
      <c r="R28" s="243">
        <v>-439.79621999999995</v>
      </c>
      <c r="S28" s="176">
        <f>G28</f>
        <v>-779.96806000000004</v>
      </c>
      <c r="T28" s="177">
        <f>SUM($G28:H28)</f>
        <v>-1365.1528800000001</v>
      </c>
      <c r="U28" s="177">
        <f>SUM($G28:I28)</f>
        <v>-2062.4970600000001</v>
      </c>
      <c r="V28" s="177">
        <f>SUM($G28:J28)</f>
        <v>-2611.3557900000001</v>
      </c>
      <c r="W28" s="177">
        <f>SUM($G28:K28)</f>
        <v>-3291.21461</v>
      </c>
      <c r="X28" s="177">
        <f>SUM($G28:L28)</f>
        <v>-3632.6995900000002</v>
      </c>
      <c r="Y28" s="177">
        <f>SUM($G28:M28)</f>
        <v>-4312.7906700000003</v>
      </c>
      <c r="Z28" s="177">
        <f>SUM($G28:N28)</f>
        <v>-4890.33644</v>
      </c>
      <c r="AA28" s="177">
        <f>SUM($G28:O28)</f>
        <v>-5382.5455600000005</v>
      </c>
      <c r="AB28" s="177">
        <f>SUM($G28:P28)</f>
        <v>-6059.5905700000003</v>
      </c>
      <c r="AC28" s="177">
        <f>SUM($G28:Q28)</f>
        <v>-6368.0263599999998</v>
      </c>
      <c r="AD28" s="178">
        <f>SUM($G28:R28)</f>
        <v>-6807.82258</v>
      </c>
      <c r="AE28" s="244">
        <f>U28</f>
        <v>-2062.4970600000001</v>
      </c>
      <c r="AF28" s="244">
        <f>X28-AE28</f>
        <v>-1570.20253</v>
      </c>
      <c r="AG28" s="244">
        <f>AA28-AF28-AE28</f>
        <v>-1749.8459700000003</v>
      </c>
      <c r="AH28" s="244">
        <f>AD28-AG28-AF28-AE28</f>
        <v>-1425.2770199999995</v>
      </c>
      <c r="AI28" s="244">
        <f>$AE28+$AF28</f>
        <v>-3632.6995900000002</v>
      </c>
      <c r="AJ28" s="244">
        <f>$AG28+$AH28</f>
        <v>-3175.1229899999998</v>
      </c>
      <c r="AK28" s="244">
        <f>$AI28+$AJ28</f>
        <v>-6807.82258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16">SUM(G27:G28)</f>
        <v>42384.067039999863</v>
      </c>
      <c r="H29" s="248">
        <f t="shared" si="16"/>
        <v>29291.45702999991</v>
      </c>
      <c r="I29" s="248">
        <f t="shared" si="16"/>
        <v>27015.217290000124</v>
      </c>
      <c r="J29" s="248">
        <f t="shared" si="16"/>
        <v>49775.87410000003</v>
      </c>
      <c r="K29" s="248">
        <f t="shared" si="16"/>
        <v>68487.820869999981</v>
      </c>
      <c r="L29" s="248">
        <f t="shared" si="16"/>
        <v>91535.891364116193</v>
      </c>
      <c r="M29" s="248">
        <f t="shared" si="16"/>
        <v>67075.630520000006</v>
      </c>
      <c r="N29" s="248">
        <f t="shared" si="16"/>
        <v>46887.740159999943</v>
      </c>
      <c r="O29" s="248">
        <f t="shared" si="16"/>
        <v>58837.153800000022</v>
      </c>
      <c r="P29" s="248">
        <f t="shared" si="16"/>
        <v>51935.411979999953</v>
      </c>
      <c r="Q29" s="248">
        <f t="shared" si="16"/>
        <v>30438.363129999994</v>
      </c>
      <c r="R29" s="248">
        <f t="shared" si="16"/>
        <v>29511.447250000016</v>
      </c>
      <c r="S29" s="184">
        <f t="shared" si="16"/>
        <v>42384.067039999863</v>
      </c>
      <c r="T29" s="185">
        <f t="shared" si="16"/>
        <v>71675.52406999981</v>
      </c>
      <c r="U29" s="185">
        <f t="shared" si="16"/>
        <v>98690.741359999927</v>
      </c>
      <c r="V29" s="185">
        <f t="shared" si="16"/>
        <v>148466.61545999986</v>
      </c>
      <c r="W29" s="185">
        <f t="shared" si="16"/>
        <v>216954.43632999994</v>
      </c>
      <c r="X29" s="185">
        <f t="shared" si="16"/>
        <v>308490.3276941161</v>
      </c>
      <c r="Y29" s="185">
        <f t="shared" si="16"/>
        <v>375565.95821411611</v>
      </c>
      <c r="Z29" s="185">
        <f t="shared" si="16"/>
        <v>422453.69837411609</v>
      </c>
      <c r="AA29" s="185">
        <f t="shared" si="16"/>
        <v>481290.85217411583</v>
      </c>
      <c r="AB29" s="185">
        <f t="shared" si="16"/>
        <v>533226.26415411581</v>
      </c>
      <c r="AC29" s="185">
        <f t="shared" si="16"/>
        <v>563664.62728411588</v>
      </c>
      <c r="AD29" s="186">
        <f t="shared" si="16"/>
        <v>593176.07453411585</v>
      </c>
      <c r="AE29" s="249">
        <f t="shared" si="16"/>
        <v>98690.741359999927</v>
      </c>
      <c r="AF29" s="249">
        <f t="shared" si="16"/>
        <v>209799.58633411617</v>
      </c>
      <c r="AG29" s="249">
        <f t="shared" si="16"/>
        <v>172800.52447999982</v>
      </c>
      <c r="AH29" s="249">
        <f t="shared" si="16"/>
        <v>111885.22236000001</v>
      </c>
      <c r="AI29" s="249">
        <f t="shared" si="16"/>
        <v>308490.3276941161</v>
      </c>
      <c r="AJ29" s="249">
        <f t="shared" si="16"/>
        <v>284685.74683999963</v>
      </c>
      <c r="AK29" s="249">
        <f t="shared" si="16"/>
        <v>593176.07453411585</v>
      </c>
      <c r="AL29" s="173">
        <f t="shared" si="8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-2148.5317400000004</v>
      </c>
      <c r="H30" s="251">
        <v>-2031.94281</v>
      </c>
      <c r="I30" s="251">
        <v>-1140.0042900000001</v>
      </c>
      <c r="J30" s="251">
        <v>-1968.6236171989506</v>
      </c>
      <c r="K30" s="251">
        <v>-1941.1906700000002</v>
      </c>
      <c r="L30" s="251">
        <v>-1265.43776280105</v>
      </c>
      <c r="M30" s="251">
        <v>795.20885674148985</v>
      </c>
      <c r="N30" s="251">
        <v>-5420.5612300000003</v>
      </c>
      <c r="O30" s="251">
        <v>-1931.3124999999002</v>
      </c>
      <c r="P30" s="251">
        <v>-422.27871000000005</v>
      </c>
      <c r="Q30" s="251">
        <v>-2455.2108699999999</v>
      </c>
      <c r="R30" s="251">
        <v>-3996.4464400000002</v>
      </c>
      <c r="S30" s="176">
        <f>G30</f>
        <v>-2148.5317400000004</v>
      </c>
      <c r="T30" s="177">
        <f>SUM($G30:H30)</f>
        <v>-4180.4745500000008</v>
      </c>
      <c r="U30" s="177">
        <f>SUM($G30:I30)</f>
        <v>-5320.4788400000007</v>
      </c>
      <c r="V30" s="177">
        <f>SUM($G30:J30)</f>
        <v>-7289.102457198951</v>
      </c>
      <c r="W30" s="177">
        <f>SUM($G30:K30)</f>
        <v>-9230.293127198951</v>
      </c>
      <c r="X30" s="177">
        <f>SUM($G30:L30)</f>
        <v>-10495.730890000001</v>
      </c>
      <c r="Y30" s="177">
        <f>SUM($G30:M30)</f>
        <v>-9700.5220332585104</v>
      </c>
      <c r="Z30" s="177">
        <f>SUM($G30:N30)</f>
        <v>-15121.083263258512</v>
      </c>
      <c r="AA30" s="177">
        <f>SUM($G30:O30)</f>
        <v>-17052.395763258413</v>
      </c>
      <c r="AB30" s="177">
        <f>SUM($G30:P30)</f>
        <v>-17474.674473258412</v>
      </c>
      <c r="AC30" s="177">
        <f>SUM($G30:Q30)</f>
        <v>-19929.885343258411</v>
      </c>
      <c r="AD30" s="178">
        <f>SUM($G30:R30)</f>
        <v>-23926.331783258411</v>
      </c>
      <c r="AE30" s="244">
        <f>U30</f>
        <v>-5320.4788400000007</v>
      </c>
      <c r="AF30" s="244">
        <f>X30-AE30</f>
        <v>-5175.2520500000001</v>
      </c>
      <c r="AG30" s="244">
        <f>AA30-AF30-AE30</f>
        <v>-6556.6648732584135</v>
      </c>
      <c r="AH30" s="244">
        <f>AD30-AG30-AF30-AE30</f>
        <v>-6873.9360199999965</v>
      </c>
      <c r="AI30" s="244">
        <f>$AE30+$AF30</f>
        <v>-10495.730890000001</v>
      </c>
      <c r="AJ30" s="244">
        <f>$AG30+$AH30</f>
        <v>-13430.60089325841</v>
      </c>
      <c r="AK30" s="244">
        <f>$AI30+$AJ30</f>
        <v>-23926.331783258411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>SUM(G29:G30)</f>
        <v>40235.535299999865</v>
      </c>
      <c r="H31" s="240">
        <f t="shared" ref="H31:AK33" si="17">SUM(H29:H30)</f>
        <v>27259.51421999991</v>
      </c>
      <c r="I31" s="240">
        <f t="shared" si="17"/>
        <v>25875.213000000123</v>
      </c>
      <c r="J31" s="240">
        <f t="shared" si="17"/>
        <v>47807.250482801079</v>
      </c>
      <c r="K31" s="240">
        <f t="shared" si="17"/>
        <v>66546.630199999985</v>
      </c>
      <c r="L31" s="240">
        <f t="shared" si="17"/>
        <v>90270.453601315137</v>
      </c>
      <c r="M31" s="240">
        <f t="shared" si="17"/>
        <v>67870.839376741496</v>
      </c>
      <c r="N31" s="240">
        <f t="shared" si="17"/>
        <v>41467.178929999944</v>
      </c>
      <c r="O31" s="240">
        <f t="shared" si="17"/>
        <v>56905.841300000124</v>
      </c>
      <c r="P31" s="240">
        <f t="shared" si="17"/>
        <v>51513.133269999955</v>
      </c>
      <c r="Q31" s="240">
        <f t="shared" si="17"/>
        <v>27983.152259999995</v>
      </c>
      <c r="R31" s="240">
        <f t="shared" si="17"/>
        <v>25515.000810000016</v>
      </c>
      <c r="S31" s="169">
        <f t="shared" si="17"/>
        <v>40235.535299999865</v>
      </c>
      <c r="T31" s="170">
        <f t="shared" si="17"/>
        <v>67495.049519999811</v>
      </c>
      <c r="U31" s="170">
        <f t="shared" si="17"/>
        <v>93370.262519999931</v>
      </c>
      <c r="V31" s="170">
        <f t="shared" si="17"/>
        <v>141177.5130028009</v>
      </c>
      <c r="W31" s="170">
        <f t="shared" si="17"/>
        <v>207724.143202801</v>
      </c>
      <c r="X31" s="170">
        <f t="shared" si="17"/>
        <v>297994.5968041161</v>
      </c>
      <c r="Y31" s="170">
        <f t="shared" si="17"/>
        <v>365865.43618085759</v>
      </c>
      <c r="Z31" s="170">
        <f t="shared" si="17"/>
        <v>407332.61511085759</v>
      </c>
      <c r="AA31" s="170">
        <f t="shared" si="17"/>
        <v>464238.45641085744</v>
      </c>
      <c r="AB31" s="170">
        <f t="shared" si="17"/>
        <v>515751.58968085737</v>
      </c>
      <c r="AC31" s="170">
        <f t="shared" si="17"/>
        <v>543734.74194085749</v>
      </c>
      <c r="AD31" s="171">
        <f t="shared" si="17"/>
        <v>569249.74275085749</v>
      </c>
      <c r="AE31" s="241">
        <f t="shared" si="17"/>
        <v>93370.262519999931</v>
      </c>
      <c r="AF31" s="241">
        <f t="shared" si="17"/>
        <v>204624.33428411616</v>
      </c>
      <c r="AG31" s="241">
        <f t="shared" si="17"/>
        <v>166243.8596067414</v>
      </c>
      <c r="AH31" s="241">
        <f t="shared" si="17"/>
        <v>105011.28634000002</v>
      </c>
      <c r="AI31" s="241">
        <f t="shared" si="17"/>
        <v>297994.5968041161</v>
      </c>
      <c r="AJ31" s="241">
        <f t="shared" si="17"/>
        <v>271255.14594674122</v>
      </c>
      <c r="AK31" s="241">
        <f t="shared" si="17"/>
        <v>569249.74275085749</v>
      </c>
      <c r="AL31" s="173">
        <f t="shared" si="8"/>
        <v>0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>SUM(G31:G32)</f>
        <v>40235.535299999865</v>
      </c>
      <c r="H33" s="240">
        <f t="shared" ref="H33:R33" si="18">SUM(H31:H32)</f>
        <v>27259.51421999991</v>
      </c>
      <c r="I33" s="240">
        <f t="shared" si="18"/>
        <v>25875.213000000123</v>
      </c>
      <c r="J33" s="240">
        <f t="shared" si="18"/>
        <v>47807.250482801079</v>
      </c>
      <c r="K33" s="240">
        <f t="shared" si="18"/>
        <v>66546.630199999985</v>
      </c>
      <c r="L33" s="240">
        <f t="shared" si="18"/>
        <v>90270.453601315137</v>
      </c>
      <c r="M33" s="240">
        <f t="shared" si="18"/>
        <v>67870.839376741496</v>
      </c>
      <c r="N33" s="240">
        <f t="shared" si="18"/>
        <v>41467.178929999944</v>
      </c>
      <c r="O33" s="240">
        <f t="shared" si="18"/>
        <v>56905.841300000124</v>
      </c>
      <c r="P33" s="240">
        <f t="shared" si="18"/>
        <v>51513.133269999955</v>
      </c>
      <c r="Q33" s="240">
        <f t="shared" si="18"/>
        <v>27983.152259999995</v>
      </c>
      <c r="R33" s="240">
        <f t="shared" si="18"/>
        <v>25515.000810000016</v>
      </c>
      <c r="S33" s="169">
        <f t="shared" si="17"/>
        <v>40235.535299999865</v>
      </c>
      <c r="T33" s="170">
        <f t="shared" si="17"/>
        <v>67495.049519999811</v>
      </c>
      <c r="U33" s="170">
        <f t="shared" si="17"/>
        <v>93370.262519999931</v>
      </c>
      <c r="V33" s="170">
        <f t="shared" si="17"/>
        <v>141177.5130028009</v>
      </c>
      <c r="W33" s="170">
        <f t="shared" si="17"/>
        <v>207724.143202801</v>
      </c>
      <c r="X33" s="170">
        <f t="shared" si="17"/>
        <v>297994.5968041161</v>
      </c>
      <c r="Y33" s="170">
        <f t="shared" si="17"/>
        <v>365865.43618085759</v>
      </c>
      <c r="Z33" s="170">
        <f t="shared" si="17"/>
        <v>407332.61511085759</v>
      </c>
      <c r="AA33" s="170">
        <f t="shared" si="17"/>
        <v>464238.45641085744</v>
      </c>
      <c r="AB33" s="170">
        <f t="shared" si="17"/>
        <v>515751.58968085737</v>
      </c>
      <c r="AC33" s="170">
        <f t="shared" si="17"/>
        <v>543734.74194085749</v>
      </c>
      <c r="AD33" s="171">
        <f t="shared" si="17"/>
        <v>569249.74275085749</v>
      </c>
      <c r="AE33" s="241">
        <f t="shared" si="17"/>
        <v>93370.262519999931</v>
      </c>
      <c r="AF33" s="241">
        <f t="shared" si="17"/>
        <v>204624.33428411616</v>
      </c>
      <c r="AG33" s="241">
        <f t="shared" si="17"/>
        <v>166243.8596067414</v>
      </c>
      <c r="AH33" s="241">
        <f t="shared" si="17"/>
        <v>105011.28634000002</v>
      </c>
      <c r="AI33" s="241">
        <f t="shared" si="17"/>
        <v>297994.5968041161</v>
      </c>
      <c r="AJ33" s="241">
        <f t="shared" si="17"/>
        <v>271255.14594674122</v>
      </c>
      <c r="AK33" s="241">
        <f t="shared" si="17"/>
        <v>569249.74275085749</v>
      </c>
      <c r="AL33" s="173">
        <f t="shared" si="8"/>
        <v>0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9">SUM(G33:G34)</f>
        <v>40235.535299999865</v>
      </c>
      <c r="H35" s="253">
        <f t="shared" si="19"/>
        <v>27259.51421999991</v>
      </c>
      <c r="I35" s="253">
        <f t="shared" si="19"/>
        <v>25875.213000000123</v>
      </c>
      <c r="J35" s="253">
        <f t="shared" si="19"/>
        <v>47807.250482801079</v>
      </c>
      <c r="K35" s="253">
        <f t="shared" si="19"/>
        <v>66546.630199999985</v>
      </c>
      <c r="L35" s="253">
        <f t="shared" si="19"/>
        <v>90270.453601315137</v>
      </c>
      <c r="M35" s="253">
        <f t="shared" si="19"/>
        <v>67870.839376741496</v>
      </c>
      <c r="N35" s="253">
        <f t="shared" si="19"/>
        <v>41467.178929999944</v>
      </c>
      <c r="O35" s="253">
        <f t="shared" si="19"/>
        <v>56905.841300000124</v>
      </c>
      <c r="P35" s="253">
        <f t="shared" si="19"/>
        <v>51513.133269999955</v>
      </c>
      <c r="Q35" s="253">
        <f t="shared" si="19"/>
        <v>27983.152259999995</v>
      </c>
      <c r="R35" s="253">
        <f t="shared" si="19"/>
        <v>25515.000810000016</v>
      </c>
      <c r="S35" s="192">
        <f t="shared" si="19"/>
        <v>40235.535299999865</v>
      </c>
      <c r="T35" s="193">
        <f t="shared" si="19"/>
        <v>67495.049519999811</v>
      </c>
      <c r="U35" s="193">
        <f t="shared" si="19"/>
        <v>93370.262519999931</v>
      </c>
      <c r="V35" s="193">
        <f t="shared" si="19"/>
        <v>141177.5130028009</v>
      </c>
      <c r="W35" s="193">
        <f t="shared" si="19"/>
        <v>207724.143202801</v>
      </c>
      <c r="X35" s="193">
        <f t="shared" si="19"/>
        <v>297994.5968041161</v>
      </c>
      <c r="Y35" s="193">
        <f t="shared" si="19"/>
        <v>365865.43618085759</v>
      </c>
      <c r="Z35" s="193">
        <f t="shared" si="19"/>
        <v>407332.61511085759</v>
      </c>
      <c r="AA35" s="193">
        <f t="shared" si="19"/>
        <v>464238.45641085744</v>
      </c>
      <c r="AB35" s="193">
        <f t="shared" si="19"/>
        <v>515751.58968085737</v>
      </c>
      <c r="AC35" s="193">
        <f t="shared" si="19"/>
        <v>543734.74194085749</v>
      </c>
      <c r="AD35" s="194">
        <f t="shared" si="19"/>
        <v>569249.74275085749</v>
      </c>
      <c r="AE35" s="254">
        <f t="shared" si="19"/>
        <v>93370.262519999931</v>
      </c>
      <c r="AF35" s="254">
        <f t="shared" si="19"/>
        <v>204624.33428411616</v>
      </c>
      <c r="AG35" s="254">
        <f t="shared" si="19"/>
        <v>166243.8596067414</v>
      </c>
      <c r="AH35" s="254">
        <f t="shared" si="19"/>
        <v>105011.28634000002</v>
      </c>
      <c r="AI35" s="254">
        <f t="shared" si="19"/>
        <v>297994.5968041161</v>
      </c>
      <c r="AJ35" s="254">
        <f t="shared" si="19"/>
        <v>271255.14594674122</v>
      </c>
      <c r="AK35" s="254">
        <f t="shared" si="19"/>
        <v>569249.74275085749</v>
      </c>
      <c r="AL35" s="173">
        <f t="shared" si="8"/>
        <v>0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1019.944</v>
      </c>
      <c r="H36" s="256">
        <v>788.99200000000008</v>
      </c>
      <c r="I36" s="256">
        <v>785.58399999999995</v>
      </c>
      <c r="J36" s="256">
        <v>1167.886927</v>
      </c>
      <c r="K36" s="256">
        <v>1476.2829999999999</v>
      </c>
      <c r="L36" s="256">
        <v>1875</v>
      </c>
      <c r="M36" s="256">
        <v>1379.001</v>
      </c>
      <c r="N36" s="256">
        <v>1185.148418</v>
      </c>
      <c r="O36" s="256">
        <v>726.01599999999996</v>
      </c>
      <c r="P36" s="256">
        <v>898.31799999999998</v>
      </c>
      <c r="Q36" s="256">
        <v>1003.481</v>
      </c>
      <c r="R36" s="256">
        <v>925.82100000000003</v>
      </c>
      <c r="S36" s="196">
        <f>G36</f>
        <v>1019.944</v>
      </c>
      <c r="T36" s="197">
        <f>SUM($G36:H36)</f>
        <v>1808.9360000000001</v>
      </c>
      <c r="U36" s="197">
        <f>SUM($G36:I36)</f>
        <v>2594.52</v>
      </c>
      <c r="V36" s="197">
        <f>SUM($G36:J36)</f>
        <v>3762.406927</v>
      </c>
      <c r="W36" s="197">
        <f>SUM($G36:K36)</f>
        <v>5238.6899269999994</v>
      </c>
      <c r="X36" s="197">
        <f>SUM($G36:L36)</f>
        <v>7113.6899269999994</v>
      </c>
      <c r="Y36" s="197">
        <f>SUM($G36:M36)</f>
        <v>8492.6909269999996</v>
      </c>
      <c r="Z36" s="197">
        <f>SUM($G36:N36)</f>
        <v>9677.8393450000003</v>
      </c>
      <c r="AA36" s="197">
        <f>SUM($G36:O36)</f>
        <v>10403.855345</v>
      </c>
      <c r="AB36" s="197">
        <f>SUM($G36:P36)</f>
        <v>11302.173344999999</v>
      </c>
      <c r="AC36" s="197">
        <f>SUM($G36:Q36)</f>
        <v>12305.654344999999</v>
      </c>
      <c r="AD36" s="198">
        <f>SUM($G36:R36)</f>
        <v>13231.475344999999</v>
      </c>
      <c r="AE36" s="257">
        <f>U36</f>
        <v>2594.52</v>
      </c>
      <c r="AF36" s="257">
        <f>X36-AE36</f>
        <v>4519.169926999999</v>
      </c>
      <c r="AG36" s="257">
        <f>AA36-AF36-AE36</f>
        <v>3290.165418000001</v>
      </c>
      <c r="AH36" s="257">
        <f>AD36-AG36-AF36-AE36</f>
        <v>2827.6199999999994</v>
      </c>
      <c r="AI36" s="257">
        <f>$AE36+$AF36</f>
        <v>7113.6899269999994</v>
      </c>
      <c r="AJ36" s="257">
        <f>$AG36+$AH36</f>
        <v>6117.7854180000004</v>
      </c>
      <c r="AK36" s="257">
        <f>$AI36+$AJ36</f>
        <v>13231.475344999999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1020.19</v>
      </c>
      <c r="H37" s="259">
        <v>1096.9526288000002</v>
      </c>
      <c r="I37" s="259">
        <v>1167.57</v>
      </c>
      <c r="J37" s="259">
        <v>1014.0120000000001</v>
      </c>
      <c r="K37" s="259">
        <v>1346.1780000000003</v>
      </c>
      <c r="L37" s="259">
        <v>1296.8</v>
      </c>
      <c r="M37" s="259">
        <v>1301.104</v>
      </c>
      <c r="N37" s="259">
        <v>1497.7</v>
      </c>
      <c r="O37" s="259">
        <v>1103.306</v>
      </c>
      <c r="P37" s="259">
        <v>988.16300000000001</v>
      </c>
      <c r="Q37" s="259">
        <v>1117.2539999999999</v>
      </c>
      <c r="R37" s="259">
        <v>875.32799999999997</v>
      </c>
      <c r="S37" s="200">
        <f>G37</f>
        <v>1020.19</v>
      </c>
      <c r="T37" s="201">
        <f>SUM($G37:H37)</f>
        <v>2117.1426288000002</v>
      </c>
      <c r="U37" s="201">
        <f>SUM($G37:I37)</f>
        <v>3284.7126287999999</v>
      </c>
      <c r="V37" s="201">
        <f>SUM($G37:J37)</f>
        <v>4298.7246287999997</v>
      </c>
      <c r="W37" s="201">
        <f>SUM($G37:K37)</f>
        <v>5644.9026288000005</v>
      </c>
      <c r="X37" s="201">
        <f>SUM($G37:L37)</f>
        <v>6941.7026288000006</v>
      </c>
      <c r="Y37" s="201">
        <f>SUM($G37:M37)</f>
        <v>8242.8066288000009</v>
      </c>
      <c r="Z37" s="201">
        <f>SUM($G37:N37)</f>
        <v>9740.5066288000016</v>
      </c>
      <c r="AA37" s="201">
        <f>SUM($G37:O37)</f>
        <v>10843.812628800002</v>
      </c>
      <c r="AB37" s="201">
        <f>SUM($G37:P37)</f>
        <v>11831.975628800003</v>
      </c>
      <c r="AC37" s="201">
        <f>SUM($G37:Q37)</f>
        <v>12949.229628800003</v>
      </c>
      <c r="AD37" s="202">
        <f>SUM($G37:R37)</f>
        <v>13824.557628800003</v>
      </c>
      <c r="AE37" s="260">
        <f>U37</f>
        <v>3284.7126287999999</v>
      </c>
      <c r="AF37" s="260">
        <f>X37-AE37</f>
        <v>3656.9900000000007</v>
      </c>
      <c r="AG37" s="260">
        <f>AA37-AF37-AE37</f>
        <v>3902.1100000000015</v>
      </c>
      <c r="AH37" s="260">
        <f>AD37-AG37-AF37-AE37</f>
        <v>2980.7449999999999</v>
      </c>
      <c r="AI37" s="260">
        <f>$AE37+$AF37</f>
        <v>6941.7026288000006</v>
      </c>
      <c r="AJ37" s="260">
        <f>$AG37+$AH37</f>
        <v>6882.8550000000014</v>
      </c>
      <c r="AK37" s="260">
        <f>$AI37+$AJ37</f>
        <v>13824.557628800001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20">IF(G36=0,0,(G11*1000)/G36)</f>
        <v>189231.94207721209</v>
      </c>
      <c r="H38" s="262">
        <f t="shared" si="20"/>
        <v>178574.28714106098</v>
      </c>
      <c r="I38" s="262">
        <f t="shared" si="20"/>
        <v>180961.42697661868</v>
      </c>
      <c r="J38" s="262">
        <f t="shared" si="20"/>
        <v>180857.96068680543</v>
      </c>
      <c r="K38" s="262">
        <f t="shared" si="20"/>
        <v>181832.86476237956</v>
      </c>
      <c r="L38" s="262">
        <f t="shared" si="20"/>
        <v>179632.94634133333</v>
      </c>
      <c r="M38" s="262">
        <f t="shared" si="20"/>
        <v>179540.4972150129</v>
      </c>
      <c r="N38" s="262">
        <f t="shared" si="20"/>
        <v>180318.99210618529</v>
      </c>
      <c r="O38" s="262">
        <f t="shared" si="20"/>
        <v>201644.33329293018</v>
      </c>
      <c r="P38" s="262">
        <f t="shared" si="20"/>
        <v>179723.60335649512</v>
      </c>
      <c r="Q38" s="262">
        <f t="shared" si="20"/>
        <v>194176.40998683582</v>
      </c>
      <c r="R38" s="262">
        <f t="shared" si="20"/>
        <v>182871.3396866133</v>
      </c>
      <c r="S38" s="200">
        <f>IFERROR(SUMPRODUCT($G36:G36,$G38:G38)/SUM($G36:G36),0)</f>
        <v>189231.94207721209</v>
      </c>
      <c r="T38" s="200">
        <f>IFERROR(SUMPRODUCT($G36:H36,$G38:H38)/SUM($G36:H36),0)</f>
        <v>184583.46115617134</v>
      </c>
      <c r="U38" s="200">
        <f>IFERROR(SUMPRODUCT($G36:I36,$G38:I38)/SUM($G36:I36),0)</f>
        <v>183486.76037956923</v>
      </c>
      <c r="V38" s="200">
        <f>IFERROR(SUMPRODUCT($G36:J36,$G38:J38)/SUM($G36:J36),0)</f>
        <v>182670.75592963898</v>
      </c>
      <c r="W38" s="200">
        <f>IFERROR(SUMPRODUCT($G36:K36,$G38:K38)/SUM($G36:K36),0)</f>
        <v>182434.6349712864</v>
      </c>
      <c r="X38" s="200">
        <f>IFERROR(SUMPRODUCT($G36:L36,$G38:L38)/SUM($G36:L36),0)</f>
        <v>181696.1762761409</v>
      </c>
      <c r="Y38" s="200">
        <f>IFERROR(SUMPRODUCT($G36:M36,$G38:M38)/SUM($G36:M36),0)</f>
        <v>181346.14780971882</v>
      </c>
      <c r="Z38" s="200">
        <f>IFERROR(SUMPRODUCT($G36:N36,$G38:N38)/SUM($G36:N36),0)</f>
        <v>181220.36229978353</v>
      </c>
      <c r="AA38" s="200">
        <f>IFERROR(SUMPRODUCT($G36:O36,$G38:O38)/SUM($G36:O36),0)</f>
        <v>182645.61565374205</v>
      </c>
      <c r="AB38" s="200">
        <f>IFERROR(SUMPRODUCT($G36:P36,$G38:P38)/SUM($G36:P36),0)</f>
        <v>182413.36861923701</v>
      </c>
      <c r="AC38" s="200">
        <f>IFERROR(SUMPRODUCT($G36:Q36,$G38:Q38)/SUM($G36:Q36),0)</f>
        <v>183372.60152011854</v>
      </c>
      <c r="AD38" s="200">
        <f>IFERROR(SUMPRODUCT($G36:R36,$G38:R38)/SUM($G36:R36),0)</f>
        <v>183337.52767386503</v>
      </c>
      <c r="AE38" s="260">
        <f>IFERROR(SUMPRODUCT($G36:I36,$G38:I38)/SUM($G36:I36),0)</f>
        <v>183486.76037956923</v>
      </c>
      <c r="AF38" s="260">
        <f>IFERROR(SUMPRODUCT($J36:L36,$J38:L38)/SUM($J36:L36),0)</f>
        <v>180668.17636839882</v>
      </c>
      <c r="AG38" s="260">
        <f>IFERROR(SUMPRODUCT($M36:O36,$M38:O38)/SUM($M36:O36),0)</f>
        <v>184698.40524899712</v>
      </c>
      <c r="AH38" s="260">
        <f>IFERROR(SUMPRODUCT($P36:R36,$P38:R38)/SUM($P36:R36),0)</f>
        <v>185883.32681548441</v>
      </c>
      <c r="AI38" s="260">
        <f>IFERROR(SUMPRODUCT($G36:L36,$G38:L38)/SUM($G36:L36),0)</f>
        <v>181696.1762761409</v>
      </c>
      <c r="AJ38" s="260">
        <f>IFERROR(SUMPRODUCT($M36:R36,$M38:R38)/SUM($M36:R36),0)</f>
        <v>185246.07204194687</v>
      </c>
      <c r="AK38" s="260">
        <f>IFERROR(SUMPRODUCT($G36:R36,$G38:R38)/SUM($G36:R36),0)</f>
        <v>183337.52767386503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21">IF(G36=0,0,(G18*1000)/G36)</f>
        <v>63170.899549386988</v>
      </c>
      <c r="H39" s="262">
        <f t="shared" si="21"/>
        <v>66263.807630495619</v>
      </c>
      <c r="I39" s="262">
        <f t="shared" si="21"/>
        <v>69800.237122955703</v>
      </c>
      <c r="J39" s="262">
        <f t="shared" si="21"/>
        <v>66216.884967323582</v>
      </c>
      <c r="K39" s="262">
        <f t="shared" si="21"/>
        <v>63288.765568661278</v>
      </c>
      <c r="L39" s="262">
        <f t="shared" si="21"/>
        <v>58032.898117333309</v>
      </c>
      <c r="M39" s="262">
        <f t="shared" si="21"/>
        <v>64330.469267244895</v>
      </c>
      <c r="N39" s="262">
        <f t="shared" si="21"/>
        <v>77877.918704693366</v>
      </c>
      <c r="O39" s="262">
        <f t="shared" si="21"/>
        <v>91042.523690937975</v>
      </c>
      <c r="P39" s="262">
        <f t="shared" si="21"/>
        <v>70445.574829848629</v>
      </c>
      <c r="Q39" s="262">
        <f t="shared" si="21"/>
        <v>70108.729781630143</v>
      </c>
      <c r="R39" s="262">
        <f t="shared" si="21"/>
        <v>78528.99070122627</v>
      </c>
      <c r="S39" s="200">
        <f>IFERROR(SUMPRODUCT($G36:G36,$G39:G39)/SUM($G36:G36),0)</f>
        <v>63170.899549386988</v>
      </c>
      <c r="T39" s="200">
        <f>IFERROR(SUMPRODUCT($G36:H36,$G39:H39)/SUM($G36:H36),0)</f>
        <v>64519.913407660613</v>
      </c>
      <c r="U39" s="200">
        <f>IFERROR(SUMPRODUCT($G36:I36,$G39:I39)/SUM($G36:I36),0)</f>
        <v>66118.720826973775</v>
      </c>
      <c r="V39" s="200">
        <f>IFERROR(SUMPRODUCT($G36:J36,$G39:J39)/SUM($G36:J36),0)</f>
        <v>66149.191910628244</v>
      </c>
      <c r="W39" s="200">
        <f>IFERROR(SUMPRODUCT($G36:K36,$G39:K39)/SUM($G36:K36),0)</f>
        <v>65343.112749570457</v>
      </c>
      <c r="X39" s="200">
        <f>IFERROR(SUMPRODUCT($G36:L36,$G39:L39)/SUM($G36:L36),0)</f>
        <v>63416.313496847753</v>
      </c>
      <c r="Y39" s="200">
        <f>IFERROR(SUMPRODUCT($G36:M36,$G39:M39)/SUM($G36:M36),0)</f>
        <v>63564.749573512876</v>
      </c>
      <c r="Z39" s="200">
        <f>IFERROR(SUMPRODUCT($G36:N36,$G39:N39)/SUM($G36:N36),0)</f>
        <v>65317.540578578373</v>
      </c>
      <c r="AA39" s="200">
        <f>IFERROR(SUMPRODUCT($G36:O36,$G39:O39)/SUM($G36:O36),0)</f>
        <v>67112.716378314843</v>
      </c>
      <c r="AB39" s="200">
        <f>IFERROR(SUMPRODUCT($G36:P36,$G39:P39)/SUM($G36:P36),0)</f>
        <v>67377.61823807878</v>
      </c>
      <c r="AC39" s="200">
        <f>IFERROR(SUMPRODUCT($G36:Q36,$G39:Q39)/SUM($G36:Q36),0)</f>
        <v>67600.330372354525</v>
      </c>
      <c r="AD39" s="200">
        <f>IFERROR(SUMPRODUCT($G36:R36,$G39:R39)/SUM($G36:R36),0)</f>
        <v>68365.020852479996</v>
      </c>
      <c r="AE39" s="260">
        <f>IFERROR(SUMPRODUCT($G36:I36,$G39:I39)/SUM($G36:I36),0)</f>
        <v>66118.720826973775</v>
      </c>
      <c r="AF39" s="260">
        <f>IFERROR(SUMPRODUCT($J36:L36,$J39:L39)/SUM($J36:L36),0)</f>
        <v>61864.822851570541</v>
      </c>
      <c r="AG39" s="260">
        <f>IFERROR(SUMPRODUCT($M36:O36,$M39:O39)/SUM($M36:O36),0)</f>
        <v>75104.73519906163</v>
      </c>
      <c r="AH39" s="260">
        <f>IFERROR(SUMPRODUCT($P36:R36,$P39:R39)/SUM($P36:R36),0)</f>
        <v>72972.710215658386</v>
      </c>
      <c r="AI39" s="260">
        <f>IFERROR(SUMPRODUCT($G36:L36,$G39:L39)/SUM($G36:L36),0)</f>
        <v>63416.313496847753</v>
      </c>
      <c r="AJ39" s="260">
        <f>IFERROR(SUMPRODUCT($M36:R36,$M39:R39)/SUM($M36:R36),0)</f>
        <v>74119.320368094661</v>
      </c>
      <c r="AK39" s="260">
        <f>IFERROR(SUMPRODUCT($G36:R36,$G39:R39)/SUM($G36:R36),0)</f>
        <v>68365.020852479996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33.382788791340225</v>
      </c>
      <c r="H40" s="264">
        <f t="shared" si="22"/>
        <v>37.10713826238149</v>
      </c>
      <c r="I40" s="264">
        <f t="shared" si="22"/>
        <v>38.571886997760195</v>
      </c>
      <c r="J40" s="264">
        <f t="shared" si="22"/>
        <v>36.612646032204466</v>
      </c>
      <c r="K40" s="264">
        <f t="shared" si="22"/>
        <v>34.806010261878384</v>
      </c>
      <c r="L40" s="264">
        <f t="shared" si="22"/>
        <v>32.306377699256174</v>
      </c>
      <c r="M40" s="264">
        <f t="shared" si="22"/>
        <v>35.830617752052035</v>
      </c>
      <c r="N40" s="264">
        <f t="shared" si="22"/>
        <v>43.188971829896332</v>
      </c>
      <c r="O40" s="264">
        <f t="shared" si="22"/>
        <v>45.150053167464826</v>
      </c>
      <c r="P40" s="264">
        <f t="shared" si="22"/>
        <v>39.196618315132824</v>
      </c>
      <c r="Q40" s="264">
        <f t="shared" si="22"/>
        <v>36.105688526419435</v>
      </c>
      <c r="R40" s="264">
        <f t="shared" si="22"/>
        <v>42.942207803476165</v>
      </c>
      <c r="S40" s="265">
        <f t="shared" si="22"/>
        <v>33.382788791340225</v>
      </c>
      <c r="T40" s="266">
        <f t="shared" si="22"/>
        <v>34.954330687878894</v>
      </c>
      <c r="U40" s="266">
        <f t="shared" si="22"/>
        <v>36.034600365823408</v>
      </c>
      <c r="V40" s="266">
        <f t="shared" si="22"/>
        <v>36.212250600258933</v>
      </c>
      <c r="W40" s="266">
        <f t="shared" si="22"/>
        <v>35.817273819664166</v>
      </c>
      <c r="X40" s="266">
        <f t="shared" si="22"/>
        <v>34.902392992832148</v>
      </c>
      <c r="Y40" s="266">
        <f t="shared" si="22"/>
        <v>35.051612808566247</v>
      </c>
      <c r="Z40" s="266">
        <f t="shared" si="22"/>
        <v>36.043157484988868</v>
      </c>
      <c r="AA40" s="266">
        <f t="shared" si="22"/>
        <v>36.744772732758349</v>
      </c>
      <c r="AB40" s="266">
        <f t="shared" si="22"/>
        <v>36.936776480851215</v>
      </c>
      <c r="AC40" s="266">
        <f t="shared" si="22"/>
        <v>36.865011355002132</v>
      </c>
      <c r="AD40" s="267">
        <f t="shared" si="22"/>
        <v>37.289158264473265</v>
      </c>
      <c r="AE40" s="268">
        <f t="shared" si="22"/>
        <v>36.034600365823408</v>
      </c>
      <c r="AF40" s="268">
        <f t="shared" si="22"/>
        <v>34.242235735762648</v>
      </c>
      <c r="AG40" s="268">
        <f t="shared" si="22"/>
        <v>40.663445414057996</v>
      </c>
      <c r="AH40" s="268">
        <f t="shared" si="22"/>
        <v>39.257265009085081</v>
      </c>
      <c r="AI40" s="268">
        <f t="shared" si="22"/>
        <v>34.902392992832148</v>
      </c>
      <c r="AJ40" s="268">
        <f t="shared" si="22"/>
        <v>40.011277729716795</v>
      </c>
      <c r="AK40" s="268">
        <f t="shared" si="22"/>
        <v>37.289158264473265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59683.723459999957</v>
      </c>
      <c r="H41" s="270">
        <v>44793.444180000013</v>
      </c>
      <c r="I41" s="270">
        <v>44245.562120000024</v>
      </c>
      <c r="J41" s="270">
        <v>66280.048290000035</v>
      </c>
      <c r="K41" s="270">
        <v>85654.837869999974</v>
      </c>
      <c r="L41" s="270">
        <v>107827.76021411618</v>
      </c>
      <c r="M41" s="270">
        <v>85669.437160000001</v>
      </c>
      <c r="N41" s="270">
        <v>64900.474279999944</v>
      </c>
      <c r="O41" s="270">
        <v>64022.237740000019</v>
      </c>
      <c r="P41" s="270">
        <v>49618.564459999958</v>
      </c>
      <c r="Q41" s="270">
        <v>51313.690279999995</v>
      </c>
      <c r="R41" s="270">
        <v>46959.727840000007</v>
      </c>
      <c r="S41" s="200">
        <f>G41</f>
        <v>59683.723459999957</v>
      </c>
      <c r="T41" s="201">
        <f>SUM($G41:H41)</f>
        <v>104477.16763999997</v>
      </c>
      <c r="U41" s="201">
        <f>SUM($G41:I41)</f>
        <v>148722.72975999999</v>
      </c>
      <c r="V41" s="201">
        <f>SUM($G41:J41)</f>
        <v>215002.77805000002</v>
      </c>
      <c r="W41" s="201">
        <f>SUM($G41:K41)</f>
        <v>300657.61592000001</v>
      </c>
      <c r="X41" s="201">
        <f>SUM($G41:L41)</f>
        <v>408485.3761341162</v>
      </c>
      <c r="Y41" s="201">
        <f>SUM($G41:M41)</f>
        <v>494154.81329411617</v>
      </c>
      <c r="Z41" s="201">
        <f>SUM($G41:N41)</f>
        <v>559055.28757411614</v>
      </c>
      <c r="AA41" s="201">
        <f>SUM($G41:O41)</f>
        <v>623077.52531411615</v>
      </c>
      <c r="AB41" s="201">
        <f>SUM($G41:P41)</f>
        <v>672696.08977411606</v>
      </c>
      <c r="AC41" s="201">
        <f>SUM($G41:Q41)</f>
        <v>724009.78005411604</v>
      </c>
      <c r="AD41" s="202">
        <f>SUM($G41:R41)</f>
        <v>770969.50789411599</v>
      </c>
      <c r="AE41" s="260">
        <f>U41</f>
        <v>148722.72975999999</v>
      </c>
      <c r="AF41" s="260">
        <f>X41-AE41</f>
        <v>259762.64637411622</v>
      </c>
      <c r="AG41" s="260">
        <f>AA41-AF41-AE41</f>
        <v>214592.14917999998</v>
      </c>
      <c r="AH41" s="260">
        <f>AD41-AG41-AF41-AE41</f>
        <v>147891.98257999987</v>
      </c>
      <c r="AI41" s="260">
        <f>$AE41+$AF41</f>
        <v>408485.3761341162</v>
      </c>
      <c r="AJ41" s="260">
        <f>$AG41+$AH41</f>
        <v>362484.13175999984</v>
      </c>
      <c r="AK41" s="260">
        <f>$AI41+$AJ41</f>
        <v>770969.50789411599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30.923250276865112</v>
      </c>
      <c r="H42" s="272">
        <f t="shared" si="23"/>
        <v>31.792372036149587</v>
      </c>
      <c r="I42" s="272">
        <f t="shared" si="23"/>
        <v>31.123689583357347</v>
      </c>
      <c r="J42" s="272">
        <f t="shared" si="23"/>
        <v>31.379382245879267</v>
      </c>
      <c r="K42" s="272">
        <f t="shared" si="23"/>
        <v>31.908757804880764</v>
      </c>
      <c r="L42" s="272">
        <f t="shared" si="23"/>
        <v>32.014249029566471</v>
      </c>
      <c r="M42" s="272">
        <f t="shared" si="23"/>
        <v>34.601817320549401</v>
      </c>
      <c r="N42" s="272">
        <f t="shared" si="23"/>
        <v>30.369221434568434</v>
      </c>
      <c r="O42" s="272">
        <f t="shared" si="23"/>
        <v>43.731929185515497</v>
      </c>
      <c r="P42" s="272">
        <f t="shared" si="23"/>
        <v>30.733284483579659</v>
      </c>
      <c r="Q42" s="272">
        <f t="shared" si="23"/>
        <v>26.334654635535212</v>
      </c>
      <c r="R42" s="272">
        <f t="shared" si="23"/>
        <v>27.736579170872911</v>
      </c>
      <c r="S42" s="273">
        <f t="shared" si="23"/>
        <v>30.923250276865112</v>
      </c>
      <c r="T42" s="274">
        <f t="shared" si="23"/>
        <v>31.289988486726781</v>
      </c>
      <c r="U42" s="274">
        <f t="shared" si="23"/>
        <v>31.240328537469122</v>
      </c>
      <c r="V42" s="274">
        <f t="shared" si="23"/>
        <v>31.283063783721985</v>
      </c>
      <c r="W42" s="274">
        <f t="shared" si="23"/>
        <v>31.458805158343122</v>
      </c>
      <c r="X42" s="274">
        <f t="shared" si="23"/>
        <v>31.60354454416823</v>
      </c>
      <c r="Y42" s="274">
        <f t="shared" si="23"/>
        <v>32.085541718632932</v>
      </c>
      <c r="Z42" s="274">
        <f t="shared" si="23"/>
        <v>31.876406514417482</v>
      </c>
      <c r="AA42" s="274">
        <f t="shared" si="23"/>
        <v>32.789782023080143</v>
      </c>
      <c r="AB42" s="274">
        <f t="shared" si="23"/>
        <v>32.628737935162725</v>
      </c>
      <c r="AC42" s="274">
        <f t="shared" si="23"/>
        <v>32.085238684940535</v>
      </c>
      <c r="AD42" s="275">
        <f t="shared" si="23"/>
        <v>31.781731877340601</v>
      </c>
      <c r="AE42" s="276">
        <f t="shared" si="23"/>
        <v>31.240328537469122</v>
      </c>
      <c r="AF42" s="276">
        <f t="shared" si="23"/>
        <v>31.815325255393176</v>
      </c>
      <c r="AG42" s="276">
        <f t="shared" si="23"/>
        <v>35.312864697845164</v>
      </c>
      <c r="AH42" s="276">
        <f t="shared" si="23"/>
        <v>28.13734719928512</v>
      </c>
      <c r="AI42" s="276">
        <f t="shared" si="23"/>
        <v>31.60354454416823</v>
      </c>
      <c r="AJ42" s="276">
        <f t="shared" si="23"/>
        <v>31.984955551596109</v>
      </c>
      <c r="AK42" s="276">
        <f t="shared" si="23"/>
        <v>31.781731877340601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2694286.2834700001</v>
      </c>
      <c r="H43" s="259">
        <v>2691898.4564500004</v>
      </c>
      <c r="I43" s="259">
        <v>2677972.2280099997</v>
      </c>
      <c r="J43" s="259">
        <v>2759658.6093200003</v>
      </c>
      <c r="K43" s="259">
        <v>2876021.9418600001</v>
      </c>
      <c r="L43" s="259">
        <v>3014591.0498599997</v>
      </c>
      <c r="M43" s="259">
        <v>3019271.4689100003</v>
      </c>
      <c r="N43" s="259">
        <v>2966878.6954299994</v>
      </c>
      <c r="O43" s="259">
        <v>2870931.12108</v>
      </c>
      <c r="P43" s="259">
        <v>2960138.1705700005</v>
      </c>
      <c r="Q43" s="259">
        <v>2874551.9289500001</v>
      </c>
      <c r="R43" s="259">
        <v>2899724.6120800008</v>
      </c>
      <c r="S43" s="176">
        <f>IFERROR(SUM($G$43:G43)/COUNT($G$43:G43),0)</f>
        <v>2694286.2834700001</v>
      </c>
      <c r="T43" s="176">
        <f>IFERROR(SUM($G$43:H43)/COUNT($G$43:H43),0)</f>
        <v>2693092.3699600003</v>
      </c>
      <c r="U43" s="176">
        <f>IFERROR(SUM($G$43:I43)/COUNT($G$43:I43),0)</f>
        <v>2688052.3226433336</v>
      </c>
      <c r="V43" s="176">
        <f>IFERROR(SUM($G$43:J43)/COUNT($G$43:J43),0)</f>
        <v>2705953.8943125</v>
      </c>
      <c r="W43" s="176">
        <f>IFERROR(SUM($G$43:K43)/COUNT($G$43:K43),0)</f>
        <v>2739967.5038219998</v>
      </c>
      <c r="X43" s="176">
        <f>IFERROR(SUM($G$43:L43)/COUNT($G$43:L43),0)</f>
        <v>2785738.0948283332</v>
      </c>
      <c r="Y43" s="176">
        <f>IFERROR(SUM($G$43:M43)/COUNT($G$43:M43),0)</f>
        <v>2819100.0054114284</v>
      </c>
      <c r="Z43" s="176">
        <f>IFERROR(SUM($G$43:N43)/COUNT($G$43:N43),0)</f>
        <v>2837572.3416637499</v>
      </c>
      <c r="AA43" s="176">
        <f>IFERROR(SUM($G$43:O43)/COUNT($G$43:O43),0)</f>
        <v>2841278.8727099998</v>
      </c>
      <c r="AB43" s="176">
        <f>IFERROR(SUM($G$43:P43)/COUNT($G$43:P43),0)</f>
        <v>2853164.8024960002</v>
      </c>
      <c r="AC43" s="176">
        <f>IFERROR(SUM($G$43:Q43)/COUNT($G$43:Q43),0)</f>
        <v>2855109.0867190911</v>
      </c>
      <c r="AD43" s="176">
        <f>IFERROR(SUM($G$43:R43)/COUNT($G$43:R43),0)</f>
        <v>2858827.0471658334</v>
      </c>
      <c r="AE43" s="244">
        <f>IFERROR(SUM($G$43:I43)/COUNT($G$43:I43),0)</f>
        <v>2688052.3226433336</v>
      </c>
      <c r="AF43" s="244">
        <f>IFERROR(SUM($J$43:L43)/COUNT($J$43:L43),0)</f>
        <v>2883423.8670133334</v>
      </c>
      <c r="AG43" s="244">
        <f>IFERROR(SUM($M$43:O43)/COUNT($M$43:O43),0)</f>
        <v>2952360.4284733334</v>
      </c>
      <c r="AH43" s="244">
        <f>IFERROR(SUM($P$43:R43)/COUNT($P$43:R43),0)</f>
        <v>2911471.5705333338</v>
      </c>
      <c r="AI43" s="244">
        <f>IFERROR(SUM($G$43:L43)/COUNT($G$43:L43),0)</f>
        <v>2785738.0948283332</v>
      </c>
      <c r="AJ43" s="244">
        <f>IFERROR(SUM($M$43:R43)/COUNT($M$43:R43),0)</f>
        <v>2931915.9995033336</v>
      </c>
      <c r="AK43" s="244">
        <f>IFERROR(SUM($G$43:R43)/COUNT($G$43:R43),0)</f>
        <v>2858827.0471658334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26.582352659183339</v>
      </c>
      <c r="H44" s="272">
        <f t="shared" si="24"/>
        <v>19.968113168312751</v>
      </c>
      <c r="I44" s="272">
        <f t="shared" si="24"/>
        <v>19.826447036552977</v>
      </c>
      <c r="J44" s="272">
        <f t="shared" si="24"/>
        <v>28.820977232252037</v>
      </c>
      <c r="K44" s="272">
        <f t="shared" si="24"/>
        <v>35.738880829791455</v>
      </c>
      <c r="L44" s="272">
        <f t="shared" si="24"/>
        <v>42.92234340142042</v>
      </c>
      <c r="M44" s="272">
        <f t="shared" si="24"/>
        <v>34.049049795814966</v>
      </c>
      <c r="N44" s="272">
        <f t="shared" si="24"/>
        <v>26.25000113956882</v>
      </c>
      <c r="O44" s="272">
        <f t="shared" si="24"/>
        <v>26.760198015164853</v>
      </c>
      <c r="P44" s="272">
        <f t="shared" si="24"/>
        <v>20.114695301717813</v>
      </c>
      <c r="Q44" s="272">
        <f t="shared" si="24"/>
        <v>21.42122663217717</v>
      </c>
      <c r="R44" s="272">
        <f t="shared" si="24"/>
        <v>19.433456947340389</v>
      </c>
      <c r="S44" s="274">
        <f>IFERROR(S$41*100*(12/1)/S$43,0)</f>
        <v>26.582352659183339</v>
      </c>
      <c r="T44" s="274">
        <f>IFERROR(T$41*100*(12/2)/T$43,0)</f>
        <v>23.276699040564672</v>
      </c>
      <c r="U44" s="274">
        <f>IFERROR(U$41*100*(12/3)/U$43,0)</f>
        <v>22.130927810772882</v>
      </c>
      <c r="V44" s="274">
        <f>IFERROR(V$41*100*(12/4)/V$43,0)</f>
        <v>23.836634301334868</v>
      </c>
      <c r="W44" s="274">
        <f>IFERROR(W$41*100*(12/5)/W$43,0)</f>
        <v>26.335285991584403</v>
      </c>
      <c r="X44" s="274">
        <f>IFERROR(X$41*100*(12/6)/X$43,0)</f>
        <v>29.326904556638766</v>
      </c>
      <c r="Y44" s="274">
        <f>IFERROR(Y$41*100*(12/7)/Y$43,0)</f>
        <v>30.049396454525422</v>
      </c>
      <c r="Z44" s="274">
        <f>IFERROR(Z$41*100*(12/8)/Z$43,0)</f>
        <v>29.552830038845428</v>
      </c>
      <c r="AA44" s="274">
        <f>IFERROR(AA$41*100*(12/9)/AA$43,0)</f>
        <v>29.239299307490008</v>
      </c>
      <c r="AB44" s="274">
        <f>IFERROR(AB$41*100*(12/10)/AB$43,0)</f>
        <v>28.292628137805263</v>
      </c>
      <c r="AC44" s="274">
        <f>IFERROR(AC$41*100*(12/11)/AC$43,0)</f>
        <v>27.663701350050605</v>
      </c>
      <c r="AD44" s="274">
        <f>IFERROR(AD$41*100*(12/12)/AD$43,0)</f>
        <v>26.968036022271271</v>
      </c>
      <c r="AE44" s="276">
        <f>IFERROR(AE$41*100*(12/3)/AE$43,0)</f>
        <v>22.130927810772882</v>
      </c>
      <c r="AF44" s="276">
        <f>IFERROR(AF$41*100*(12/3)/AF$43,0)</f>
        <v>36.035305019955992</v>
      </c>
      <c r="AG44" s="276">
        <f>IFERROR(AG$41*100*(12/3)/AG$43,0)</f>
        <v>29.073977162194339</v>
      </c>
      <c r="AH44" s="276">
        <f>IFERROR(AH$41*100*(12/3)/AH$43,0)</f>
        <v>20.318519895821407</v>
      </c>
      <c r="AI44" s="276">
        <f>IFERROR(AI$41*100*(12/6)/AI$43,0)</f>
        <v>29.326904556638766</v>
      </c>
      <c r="AJ44" s="276">
        <f>IFERROR(AJ$41*100*(12/6)/AJ$43,0)</f>
        <v>24.726774697597381</v>
      </c>
      <c r="AK44" s="276">
        <f>IFERROR(AK$41*100*(12/12)/AK$43,0)</f>
        <v>26.968036022271271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2295197.6517099999</v>
      </c>
      <c r="H45" s="278">
        <v>2282242.38326</v>
      </c>
      <c r="I45" s="278">
        <v>2257452.6786500006</v>
      </c>
      <c r="J45" s="278">
        <v>2346889.3826019997</v>
      </c>
      <c r="K45" s="278">
        <v>2449771.7763600005</v>
      </c>
      <c r="L45" s="278">
        <v>2587588.7408799995</v>
      </c>
      <c r="M45" s="278">
        <v>2584484.9754400002</v>
      </c>
      <c r="N45" s="278">
        <v>2520645.1728199995</v>
      </c>
      <c r="O45" s="278">
        <v>2505005.4896399993</v>
      </c>
      <c r="P45" s="278">
        <v>2521944.5413999991</v>
      </c>
      <c r="Q45" s="278">
        <v>2571061.5772799999</v>
      </c>
      <c r="R45" s="278">
        <v>2575118.0911900001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>IFERROR(G$41*100*12/G$45,0)</f>
        <v>31.204488249036103</v>
      </c>
      <c r="H46" s="272">
        <f t="shared" ref="H46:R46" si="25">IFERROR(H$41*100*12/H$45,0)</f>
        <v>23.552333183480457</v>
      </c>
      <c r="I46" s="272">
        <f t="shared" si="25"/>
        <v>23.519728695155482</v>
      </c>
      <c r="J46" s="272">
        <f t="shared" si="25"/>
        <v>33.889990102481228</v>
      </c>
      <c r="K46" s="272">
        <f t="shared" si="25"/>
        <v>41.957298404639353</v>
      </c>
      <c r="L46" s="272">
        <f t="shared" si="25"/>
        <v>50.005362217233454</v>
      </c>
      <c r="M46" s="272">
        <f t="shared" si="25"/>
        <v>39.777102815038837</v>
      </c>
      <c r="N46" s="272">
        <f t="shared" si="25"/>
        <v>30.897077452940426</v>
      </c>
      <c r="O46" s="272">
        <f t="shared" si="25"/>
        <v>30.669268233436476</v>
      </c>
      <c r="P46" s="272">
        <f t="shared" si="25"/>
        <v>23.609669592078514</v>
      </c>
      <c r="Q46" s="272">
        <f t="shared" si="25"/>
        <v>23.949806912498563</v>
      </c>
      <c r="R46" s="272">
        <f t="shared" si="25"/>
        <v>21.883141437587071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59683.723459999957</v>
      </c>
      <c r="H47" s="259">
        <f t="shared" ref="H47:R47" si="26">H41</f>
        <v>44793.444180000013</v>
      </c>
      <c r="I47" s="259">
        <f t="shared" si="26"/>
        <v>44245.562120000024</v>
      </c>
      <c r="J47" s="259">
        <f t="shared" si="26"/>
        <v>66280.048290000035</v>
      </c>
      <c r="K47" s="259">
        <f t="shared" si="26"/>
        <v>85654.837869999974</v>
      </c>
      <c r="L47" s="259">
        <f t="shared" si="26"/>
        <v>107827.76021411618</v>
      </c>
      <c r="M47" s="259">
        <f t="shared" si="26"/>
        <v>85669.437160000001</v>
      </c>
      <c r="N47" s="259">
        <f t="shared" si="26"/>
        <v>64900.474279999944</v>
      </c>
      <c r="O47" s="259">
        <f t="shared" si="26"/>
        <v>64022.237740000019</v>
      </c>
      <c r="P47" s="259">
        <f t="shared" si="26"/>
        <v>49618.564459999958</v>
      </c>
      <c r="Q47" s="259">
        <f t="shared" si="26"/>
        <v>51313.690279999995</v>
      </c>
      <c r="R47" s="259">
        <f t="shared" si="26"/>
        <v>46959.727840000007</v>
      </c>
      <c r="S47" s="176">
        <f>G47</f>
        <v>59683.723459999957</v>
      </c>
      <c r="T47" s="177">
        <f>SUM($G47:H47)</f>
        <v>104477.16763999997</v>
      </c>
      <c r="U47" s="177">
        <f>SUM($G47:I47)</f>
        <v>148722.72975999999</v>
      </c>
      <c r="V47" s="177">
        <f>SUM($G47:J47)</f>
        <v>215002.77805000002</v>
      </c>
      <c r="W47" s="177">
        <f>SUM($G47:K47)</f>
        <v>300657.61592000001</v>
      </c>
      <c r="X47" s="177">
        <f>SUM($G47:L47)</f>
        <v>408485.3761341162</v>
      </c>
      <c r="Y47" s="177">
        <f>SUM($G47:M47)</f>
        <v>494154.81329411617</v>
      </c>
      <c r="Z47" s="177">
        <f>SUM($G47:N47)</f>
        <v>559055.28757411614</v>
      </c>
      <c r="AA47" s="177">
        <f>SUM($G47:O47)</f>
        <v>623077.52531411615</v>
      </c>
      <c r="AB47" s="177">
        <f>SUM($G47:P47)</f>
        <v>672696.08977411606</v>
      </c>
      <c r="AC47" s="177">
        <f>SUM($G47:Q47)</f>
        <v>724009.78005411604</v>
      </c>
      <c r="AD47" s="178">
        <f>SUM($G47:R47)</f>
        <v>770969.50789411599</v>
      </c>
      <c r="AE47" s="260">
        <f>U47</f>
        <v>148722.72975999999</v>
      </c>
      <c r="AF47" s="260">
        <f>X47-AE47</f>
        <v>259762.64637411622</v>
      </c>
      <c r="AG47" s="260">
        <f>AA47-AF47-AE47</f>
        <v>214592.14917999998</v>
      </c>
      <c r="AH47" s="260">
        <f>AD47-AG47-AF47-AE47</f>
        <v>147891.98257999987</v>
      </c>
      <c r="AI47" s="260">
        <f>$AE47+$AF47</f>
        <v>408485.3761341162</v>
      </c>
      <c r="AJ47" s="260">
        <f>$AG47+$AH47</f>
        <v>362484.13175999984</v>
      </c>
      <c r="AK47" s="260">
        <f>$AI47+$AJ47</f>
        <v>770969.50789411599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20.846781265907595</v>
      </c>
      <c r="H48" s="272">
        <f t="shared" si="27"/>
        <v>19.347577161612822</v>
      </c>
      <c r="I48" s="272">
        <f t="shared" si="27"/>
        <v>18.201420859590066</v>
      </c>
      <c r="J48" s="272">
        <f t="shared" si="27"/>
        <v>22.633688805725377</v>
      </c>
      <c r="K48" s="272">
        <f t="shared" si="27"/>
        <v>24.790430506745228</v>
      </c>
      <c r="L48" s="272">
        <f t="shared" si="27"/>
        <v>26.801454243933133</v>
      </c>
      <c r="M48" s="272">
        <f t="shared" si="27"/>
        <v>27.412977875882198</v>
      </c>
      <c r="N48" s="272">
        <f t="shared" si="27"/>
        <v>19.403955874943723</v>
      </c>
      <c r="O48" s="272">
        <f t="shared" si="27"/>
        <v>38.870903452019633</v>
      </c>
      <c r="P48" s="272">
        <f t="shared" si="27"/>
        <v>31.906763056471185</v>
      </c>
      <c r="Q48" s="272">
        <f t="shared" si="27"/>
        <v>14.361209384075826</v>
      </c>
      <c r="R48" s="272">
        <f t="shared" si="27"/>
        <v>15.070335211965142</v>
      </c>
      <c r="S48" s="273">
        <f t="shared" si="27"/>
        <v>20.846781265907595</v>
      </c>
      <c r="T48" s="274">
        <f t="shared" si="27"/>
        <v>20.214170905445581</v>
      </c>
      <c r="U48" s="274">
        <f t="shared" si="27"/>
        <v>19.613126261612383</v>
      </c>
      <c r="V48" s="274">
        <f t="shared" si="27"/>
        <v>20.54143292542382</v>
      </c>
      <c r="W48" s="274">
        <f t="shared" si="27"/>
        <v>21.734867176753877</v>
      </c>
      <c r="X48" s="274">
        <f t="shared" si="27"/>
        <v>23.055135053178176</v>
      </c>
      <c r="Y48" s="274">
        <f t="shared" si="27"/>
        <v>23.755694369812414</v>
      </c>
      <c r="Z48" s="274">
        <f t="shared" si="27"/>
        <v>23.225431034194575</v>
      </c>
      <c r="AA48" s="274">
        <f t="shared" si="27"/>
        <v>24.430792596425462</v>
      </c>
      <c r="AB48" s="274">
        <f t="shared" si="27"/>
        <v>25.016234991035898</v>
      </c>
      <c r="AC48" s="274">
        <f t="shared" si="27"/>
        <v>24.096164799269655</v>
      </c>
      <c r="AD48" s="275">
        <f t="shared" si="27"/>
        <v>23.466223385111569</v>
      </c>
      <c r="AE48" s="276">
        <f t="shared" si="27"/>
        <v>19.613126261612383</v>
      </c>
      <c r="AF48" s="276">
        <f t="shared" si="27"/>
        <v>25.062070475834815</v>
      </c>
      <c r="AG48" s="276">
        <f t="shared" si="27"/>
        <v>27.35676465133032</v>
      </c>
      <c r="AH48" s="276">
        <f t="shared" si="27"/>
        <v>19.979034509147969</v>
      </c>
      <c r="AI48" s="276">
        <f t="shared" si="27"/>
        <v>23.055135053178176</v>
      </c>
      <c r="AJ48" s="276">
        <f t="shared" si="27"/>
        <v>23.935071982661725</v>
      </c>
      <c r="AK48" s="276">
        <f t="shared" si="27"/>
        <v>23.466223385111569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40235.535299999872</v>
      </c>
      <c r="H49" s="278">
        <f t="shared" ref="H49:R49" si="28">H250</f>
        <v>27259.514219999906</v>
      </c>
      <c r="I49" s="278">
        <f t="shared" si="28"/>
        <v>25875.213000000131</v>
      </c>
      <c r="J49" s="278">
        <f t="shared" si="28"/>
        <v>47807.250482801071</v>
      </c>
      <c r="K49" s="278">
        <f t="shared" si="28"/>
        <v>66546.630199999985</v>
      </c>
      <c r="L49" s="278">
        <f t="shared" si="28"/>
        <v>90270.453601315137</v>
      </c>
      <c r="M49" s="278">
        <f t="shared" si="28"/>
        <v>67870.839376741496</v>
      </c>
      <c r="N49" s="278">
        <f t="shared" si="28"/>
        <v>41467.178929999936</v>
      </c>
      <c r="O49" s="278">
        <f t="shared" si="28"/>
        <v>56905.841300000116</v>
      </c>
      <c r="P49" s="278">
        <f t="shared" si="28"/>
        <v>50982.261765999967</v>
      </c>
      <c r="Q49" s="278">
        <f t="shared" si="28"/>
        <v>27983.152259999988</v>
      </c>
      <c r="R49" s="278">
        <f t="shared" si="28"/>
        <v>25515.000810000009</v>
      </c>
      <c r="S49" s="176">
        <f t="shared" ref="S49:S50" si="29">G49</f>
        <v>40235.535299999872</v>
      </c>
      <c r="T49" s="177">
        <f>SUM($G49:H49)</f>
        <v>67495.049519999782</v>
      </c>
      <c r="U49" s="177">
        <f>SUM($G49:I49)</f>
        <v>93370.262519999917</v>
      </c>
      <c r="V49" s="177">
        <f>SUM($G49:J49)</f>
        <v>141177.51300280099</v>
      </c>
      <c r="W49" s="177">
        <f>SUM($G49:K49)</f>
        <v>207724.14320280097</v>
      </c>
      <c r="X49" s="177">
        <f>SUM($G49:L49)</f>
        <v>297994.5968041161</v>
      </c>
      <c r="Y49" s="177">
        <f>SUM($G49:M49)</f>
        <v>365865.43618085759</v>
      </c>
      <c r="Z49" s="177">
        <f>SUM($G49:N49)</f>
        <v>407332.61511085753</v>
      </c>
      <c r="AA49" s="177">
        <f>SUM($G49:O49)</f>
        <v>464238.45641085762</v>
      </c>
      <c r="AB49" s="177">
        <f>SUM($G49:P49)</f>
        <v>515220.71817685757</v>
      </c>
      <c r="AC49" s="177">
        <f>SUM($G49:Q49)</f>
        <v>543203.87043685757</v>
      </c>
      <c r="AD49" s="178">
        <f>SUM($G49:R49)</f>
        <v>568718.87124685757</v>
      </c>
      <c r="AE49" s="260">
        <f t="shared" ref="AE49:AE50" si="30">U49</f>
        <v>93370.262519999917</v>
      </c>
      <c r="AF49" s="260">
        <f t="shared" ref="AF49:AF50" si="31">X49-AE49</f>
        <v>204624.33428411616</v>
      </c>
      <c r="AG49" s="260">
        <f t="shared" ref="AG49:AG50" si="32">AA49-AF49-AE49</f>
        <v>166243.85960674152</v>
      </c>
      <c r="AH49" s="260">
        <f t="shared" ref="AH49:AH50" si="33">AD49-AG49-AF49-AE49</f>
        <v>104480.41483599997</v>
      </c>
      <c r="AI49" s="260">
        <f t="shared" ref="AI49:AI50" si="34">$AE49+$AF49</f>
        <v>297994.5968041161</v>
      </c>
      <c r="AJ49" s="260">
        <f t="shared" ref="AJ49:AJ50" si="35">$AG49+$AH49</f>
        <v>270724.27444274147</v>
      </c>
      <c r="AK49" s="260">
        <f t="shared" ref="AK49:AK50" si="36">$AI49+$AJ49</f>
        <v>568718.87124685757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40235.535299999872</v>
      </c>
      <c r="H50" s="278">
        <f t="shared" ref="H50:R50" si="38">H328</f>
        <v>27259.514219999906</v>
      </c>
      <c r="I50" s="278">
        <f t="shared" si="38"/>
        <v>25875.213000000131</v>
      </c>
      <c r="J50" s="278">
        <f t="shared" si="38"/>
        <v>47807.250482801071</v>
      </c>
      <c r="K50" s="278">
        <f t="shared" si="38"/>
        <v>66546.630199999985</v>
      </c>
      <c r="L50" s="278">
        <f t="shared" si="38"/>
        <v>90270.453601315137</v>
      </c>
      <c r="M50" s="278">
        <f t="shared" si="38"/>
        <v>67870.839376741496</v>
      </c>
      <c r="N50" s="278">
        <f t="shared" si="38"/>
        <v>41467.178929999936</v>
      </c>
      <c r="O50" s="278">
        <f t="shared" si="38"/>
        <v>56905.841300000116</v>
      </c>
      <c r="P50" s="278">
        <f t="shared" si="38"/>
        <v>50982.261765999967</v>
      </c>
      <c r="Q50" s="278">
        <f t="shared" si="38"/>
        <v>27983.152259999988</v>
      </c>
      <c r="R50" s="278">
        <f t="shared" si="38"/>
        <v>25515.000810000009</v>
      </c>
      <c r="S50" s="176">
        <f t="shared" si="29"/>
        <v>40235.535299999872</v>
      </c>
      <c r="T50" s="177">
        <f>SUM($G50:H50)</f>
        <v>67495.049519999782</v>
      </c>
      <c r="U50" s="177">
        <f>SUM($G50:I50)</f>
        <v>93370.262519999917</v>
      </c>
      <c r="V50" s="177">
        <f>SUM($G50:J50)</f>
        <v>141177.51300280099</v>
      </c>
      <c r="W50" s="177">
        <f>SUM($G50:K50)</f>
        <v>207724.14320280097</v>
      </c>
      <c r="X50" s="177">
        <f>SUM($G50:L50)</f>
        <v>297994.5968041161</v>
      </c>
      <c r="Y50" s="177">
        <f>SUM($G50:M50)</f>
        <v>365865.43618085759</v>
      </c>
      <c r="Z50" s="177">
        <f>SUM($G50:N50)</f>
        <v>407332.61511085753</v>
      </c>
      <c r="AA50" s="177">
        <f>SUM($G50:O50)</f>
        <v>464238.45641085762</v>
      </c>
      <c r="AB50" s="177">
        <f>SUM($G50:P50)</f>
        <v>515220.71817685757</v>
      </c>
      <c r="AC50" s="177">
        <f>SUM($G50:Q50)</f>
        <v>543203.87043685757</v>
      </c>
      <c r="AD50" s="178">
        <f>SUM($G50:R50)</f>
        <v>568718.87124685757</v>
      </c>
      <c r="AE50" s="260">
        <f t="shared" si="30"/>
        <v>93370.262519999917</v>
      </c>
      <c r="AF50" s="260">
        <f t="shared" si="31"/>
        <v>204624.33428411616</v>
      </c>
      <c r="AG50" s="260">
        <f t="shared" si="32"/>
        <v>166243.85960674152</v>
      </c>
      <c r="AH50" s="260">
        <f t="shared" si="33"/>
        <v>104480.41483599997</v>
      </c>
      <c r="AI50" s="260">
        <f t="shared" si="34"/>
        <v>297994.5968041161</v>
      </c>
      <c r="AJ50" s="260">
        <f t="shared" si="35"/>
        <v>270724.27444274147</v>
      </c>
      <c r="AK50" s="260">
        <f t="shared" si="36"/>
        <v>568718.87124685757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>-SUM(G$74,G$76,G$77)</f>
        <v>107636.85815103579</v>
      </c>
      <c r="H51" s="262">
        <f t="shared" ref="H51:AK51" si="39">-SUM(H$74,H$76,H$77)</f>
        <v>107254.90854153146</v>
      </c>
      <c r="I51" s="262">
        <f t="shared" si="39"/>
        <v>106721.67115165277</v>
      </c>
      <c r="J51" s="262">
        <f t="shared" si="39"/>
        <v>110616.08173134383</v>
      </c>
      <c r="K51" s="262">
        <f t="shared" si="39"/>
        <v>113222.10298431943</v>
      </c>
      <c r="L51" s="262">
        <f t="shared" si="39"/>
        <v>119603.48542933333</v>
      </c>
      <c r="M51" s="262">
        <f t="shared" si="39"/>
        <v>111360.23337183948</v>
      </c>
      <c r="N51" s="262">
        <f t="shared" si="39"/>
        <v>99253.512693800047</v>
      </c>
      <c r="O51" s="262">
        <f t="shared" si="39"/>
        <v>107502.47942194111</v>
      </c>
      <c r="P51" s="262">
        <f t="shared" si="39"/>
        <v>108236.28893109123</v>
      </c>
      <c r="Q51" s="262">
        <f t="shared" si="39"/>
        <v>120996.66528813202</v>
      </c>
      <c r="R51" s="262">
        <f t="shared" si="39"/>
        <v>100655.14273277448</v>
      </c>
      <c r="S51" s="200">
        <f t="shared" si="39"/>
        <v>107636.85815103579</v>
      </c>
      <c r="T51" s="201">
        <f t="shared" si="39"/>
        <v>107470.26564234447</v>
      </c>
      <c r="U51" s="201">
        <f t="shared" si="39"/>
        <v>107243.60180688527</v>
      </c>
      <c r="V51" s="201">
        <f t="shared" si="39"/>
        <v>108290.45168032141</v>
      </c>
      <c r="W51" s="201">
        <f t="shared" si="39"/>
        <v>109680.2100136972</v>
      </c>
      <c r="X51" s="201">
        <f t="shared" si="39"/>
        <v>112295.75013355793</v>
      </c>
      <c r="Y51" s="201">
        <f t="shared" si="39"/>
        <v>112143.84556514546</v>
      </c>
      <c r="Z51" s="201">
        <f t="shared" si="39"/>
        <v>110565.29511959988</v>
      </c>
      <c r="AA51" s="201">
        <f t="shared" si="39"/>
        <v>110351.56154413067</v>
      </c>
      <c r="AB51" s="201">
        <f t="shared" si="39"/>
        <v>110183.43569742872</v>
      </c>
      <c r="AC51" s="201">
        <f t="shared" si="39"/>
        <v>111065.2149298608</v>
      </c>
      <c r="AD51" s="218">
        <f t="shared" si="39"/>
        <v>110336.81063628967</v>
      </c>
      <c r="AE51" s="260">
        <f t="shared" si="39"/>
        <v>107243.60180688527</v>
      </c>
      <c r="AF51" s="260">
        <f t="shared" si="39"/>
        <v>115196.26064505806</v>
      </c>
      <c r="AG51" s="260">
        <f t="shared" si="39"/>
        <v>106148.01764049182</v>
      </c>
      <c r="AH51" s="260">
        <f t="shared" si="39"/>
        <v>110282.53661383071</v>
      </c>
      <c r="AI51" s="260">
        <f t="shared" si="39"/>
        <v>112295.75013355793</v>
      </c>
      <c r="AJ51" s="260">
        <f t="shared" si="39"/>
        <v>108058.97850959901</v>
      </c>
      <c r="AK51" s="260">
        <f t="shared" si="39"/>
        <v>110336.81063628967</v>
      </c>
    </row>
    <row r="52" spans="1:38" ht="24.75" customHeight="1">
      <c r="A52" s="1"/>
      <c r="B52" s="443"/>
      <c r="C52" s="121"/>
      <c r="D52" s="2"/>
      <c r="E52" s="2"/>
      <c r="F52" s="2"/>
      <c r="G52" s="219">
        <v>0</v>
      </c>
      <c r="H52" s="219">
        <v>0</v>
      </c>
      <c r="I52" s="219">
        <v>0</v>
      </c>
      <c r="J52" s="219">
        <v>0</v>
      </c>
      <c r="K52" s="219">
        <v>0</v>
      </c>
      <c r="L52" s="219">
        <v>0</v>
      </c>
      <c r="M52" s="219">
        <v>0</v>
      </c>
      <c r="N52" s="219">
        <v>0</v>
      </c>
      <c r="O52" s="219">
        <v>0</v>
      </c>
      <c r="P52" s="219">
        <v>0</v>
      </c>
      <c r="Q52" s="219">
        <v>0</v>
      </c>
      <c r="R52" s="219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219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80" customFormat="1" ht="24.75" hidden="1" customHeight="1" outlineLevel="1">
      <c r="A55" s="1"/>
      <c r="B55" s="443"/>
      <c r="C55" s="279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80" customFormat="1" ht="24.75" hidden="1" customHeight="1" outlineLevel="1">
      <c r="A56" s="1"/>
      <c r="B56" s="443"/>
      <c r="C56" s="279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80" customFormat="1" ht="24.75" hidden="1" customHeight="1" outlineLevel="1">
      <c r="A57" s="1"/>
      <c r="B57" s="443"/>
      <c r="C57" s="279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80" customFormat="1" ht="24.75" hidden="1" customHeight="1" outlineLevel="1">
      <c r="A58" s="1"/>
      <c r="B58" s="443"/>
      <c r="C58" s="279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80" customFormat="1" ht="24.75" hidden="1" customHeight="1" outlineLevel="1">
      <c r="A59" s="1"/>
      <c r="B59" s="443"/>
      <c r="C59" s="279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80" customFormat="1" ht="24.75" hidden="1" customHeight="1" outlineLevel="1">
      <c r="A60" s="1"/>
      <c r="B60" s="443"/>
      <c r="C60" s="279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Vexel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284">
        <f t="shared" ref="G66:AK66" si="41">IFERROR(G6*1000/G$36,0)</f>
        <v>189231.94207721209</v>
      </c>
      <c r="H66" s="285">
        <f t="shared" si="41"/>
        <v>178574.28714106098</v>
      </c>
      <c r="I66" s="285">
        <f t="shared" si="41"/>
        <v>180961.42697661868</v>
      </c>
      <c r="J66" s="285">
        <f t="shared" si="41"/>
        <v>180857.96068680543</v>
      </c>
      <c r="K66" s="285">
        <f t="shared" si="41"/>
        <v>181832.86476237956</v>
      </c>
      <c r="L66" s="285">
        <f t="shared" si="41"/>
        <v>179632.94634133333</v>
      </c>
      <c r="M66" s="285">
        <f t="shared" si="41"/>
        <v>179540.4972150129</v>
      </c>
      <c r="N66" s="285">
        <f t="shared" si="41"/>
        <v>180318.99210618529</v>
      </c>
      <c r="O66" s="285">
        <f t="shared" si="41"/>
        <v>201644.33329293018</v>
      </c>
      <c r="P66" s="285">
        <f t="shared" si="41"/>
        <v>179723.60335649512</v>
      </c>
      <c r="Q66" s="285">
        <f t="shared" si="41"/>
        <v>194176.40998683582</v>
      </c>
      <c r="R66" s="285">
        <f t="shared" si="41"/>
        <v>182871.3396866133</v>
      </c>
      <c r="S66" s="286">
        <f t="shared" si="41"/>
        <v>189231.94207721209</v>
      </c>
      <c r="T66" s="287">
        <f t="shared" si="41"/>
        <v>184583.46115617137</v>
      </c>
      <c r="U66" s="287">
        <f t="shared" si="41"/>
        <v>183486.76037956928</v>
      </c>
      <c r="V66" s="287">
        <f t="shared" si="41"/>
        <v>182670.75592963898</v>
      </c>
      <c r="W66" s="287">
        <f t="shared" si="41"/>
        <v>182434.63497128643</v>
      </c>
      <c r="X66" s="287">
        <f t="shared" si="41"/>
        <v>181696.17627614093</v>
      </c>
      <c r="Y66" s="287">
        <f t="shared" si="41"/>
        <v>181346.14780971882</v>
      </c>
      <c r="Z66" s="287">
        <f t="shared" si="41"/>
        <v>181220.36229978356</v>
      </c>
      <c r="AA66" s="287">
        <f t="shared" si="41"/>
        <v>182645.61565374205</v>
      </c>
      <c r="AB66" s="287">
        <f t="shared" si="41"/>
        <v>182413.36861923701</v>
      </c>
      <c r="AC66" s="287">
        <f t="shared" si="41"/>
        <v>183372.60152011854</v>
      </c>
      <c r="AD66" s="288">
        <f t="shared" si="41"/>
        <v>183337.52767386503</v>
      </c>
      <c r="AE66" s="289">
        <f t="shared" si="41"/>
        <v>183486.76037956928</v>
      </c>
      <c r="AF66" s="289">
        <f t="shared" si="41"/>
        <v>180668.17636839882</v>
      </c>
      <c r="AG66" s="289">
        <f t="shared" si="41"/>
        <v>184698.40524899706</v>
      </c>
      <c r="AH66" s="289">
        <f t="shared" si="41"/>
        <v>185883.32681548441</v>
      </c>
      <c r="AI66" s="289">
        <f t="shared" si="41"/>
        <v>181696.17627614093</v>
      </c>
      <c r="AJ66" s="289">
        <f t="shared" si="41"/>
        <v>185246.07204194684</v>
      </c>
      <c r="AK66" s="289">
        <f t="shared" si="41"/>
        <v>183337.52767386503</v>
      </c>
    </row>
    <row r="67" spans="1:37" ht="24" customHeight="1">
      <c r="A67" s="166" t="s">
        <v>132</v>
      </c>
      <c r="B67" s="444" t="s">
        <v>132</v>
      </c>
      <c r="C67" s="33" t="str">
        <f t="shared" si="40"/>
        <v>Normal Sales Discounts</v>
      </c>
      <c r="D67" s="34"/>
      <c r="E67" s="34"/>
      <c r="F67" s="35"/>
      <c r="G67" s="284">
        <f t="shared" ref="G67:AK67" si="42">IFERROR(G7*1000/G$36,0)</f>
        <v>0</v>
      </c>
      <c r="H67" s="285">
        <f t="shared" si="42"/>
        <v>0</v>
      </c>
      <c r="I67" s="285">
        <f t="shared" si="42"/>
        <v>0</v>
      </c>
      <c r="J67" s="285">
        <f t="shared" si="42"/>
        <v>0</v>
      </c>
      <c r="K67" s="285">
        <f t="shared" si="42"/>
        <v>0</v>
      </c>
      <c r="L67" s="285">
        <f t="shared" si="42"/>
        <v>0</v>
      </c>
      <c r="M67" s="285">
        <f t="shared" si="42"/>
        <v>0</v>
      </c>
      <c r="N67" s="285">
        <f t="shared" si="42"/>
        <v>0</v>
      </c>
      <c r="O67" s="285">
        <f t="shared" si="42"/>
        <v>0</v>
      </c>
      <c r="P67" s="285">
        <f t="shared" si="42"/>
        <v>0</v>
      </c>
      <c r="Q67" s="285">
        <f t="shared" si="42"/>
        <v>0</v>
      </c>
      <c r="R67" s="285">
        <f t="shared" si="42"/>
        <v>0</v>
      </c>
      <c r="S67" s="286">
        <f t="shared" si="42"/>
        <v>0</v>
      </c>
      <c r="T67" s="287">
        <f t="shared" si="42"/>
        <v>0</v>
      </c>
      <c r="U67" s="287">
        <f t="shared" si="42"/>
        <v>0</v>
      </c>
      <c r="V67" s="287">
        <f t="shared" si="42"/>
        <v>0</v>
      </c>
      <c r="W67" s="287">
        <f t="shared" si="42"/>
        <v>0</v>
      </c>
      <c r="X67" s="287">
        <f t="shared" si="42"/>
        <v>0</v>
      </c>
      <c r="Y67" s="287">
        <f t="shared" si="42"/>
        <v>0</v>
      </c>
      <c r="Z67" s="287">
        <f t="shared" si="42"/>
        <v>0</v>
      </c>
      <c r="AA67" s="287">
        <f t="shared" si="42"/>
        <v>0</v>
      </c>
      <c r="AB67" s="287">
        <f t="shared" si="42"/>
        <v>0</v>
      </c>
      <c r="AC67" s="287">
        <f t="shared" si="42"/>
        <v>0</v>
      </c>
      <c r="AD67" s="288">
        <f t="shared" si="42"/>
        <v>0</v>
      </c>
      <c r="AE67" s="289">
        <f t="shared" si="42"/>
        <v>0</v>
      </c>
      <c r="AF67" s="289">
        <f t="shared" si="42"/>
        <v>0</v>
      </c>
      <c r="AG67" s="289">
        <f t="shared" si="42"/>
        <v>0</v>
      </c>
      <c r="AH67" s="289">
        <f t="shared" si="42"/>
        <v>0</v>
      </c>
      <c r="AI67" s="289">
        <f t="shared" si="42"/>
        <v>0</v>
      </c>
      <c r="AJ67" s="289">
        <f t="shared" si="42"/>
        <v>0</v>
      </c>
      <c r="AK67" s="289">
        <f t="shared" si="42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40"/>
        <v>Special Sales Discounts</v>
      </c>
      <c r="D68" s="34"/>
      <c r="E68" s="34"/>
      <c r="F68" s="35"/>
      <c r="G68" s="284">
        <f t="shared" ref="G68:AK68" si="43">IFERROR(G8*1000/G$36,0)</f>
        <v>0</v>
      </c>
      <c r="H68" s="285">
        <f t="shared" si="43"/>
        <v>0</v>
      </c>
      <c r="I68" s="285">
        <f t="shared" si="43"/>
        <v>0</v>
      </c>
      <c r="J68" s="285">
        <f t="shared" si="43"/>
        <v>0</v>
      </c>
      <c r="K68" s="285">
        <f t="shared" si="43"/>
        <v>0</v>
      </c>
      <c r="L68" s="285">
        <f t="shared" si="43"/>
        <v>0</v>
      </c>
      <c r="M68" s="285">
        <f t="shared" si="43"/>
        <v>0</v>
      </c>
      <c r="N68" s="285">
        <f t="shared" si="43"/>
        <v>0</v>
      </c>
      <c r="O68" s="285">
        <f t="shared" si="43"/>
        <v>0</v>
      </c>
      <c r="P68" s="285">
        <f t="shared" si="43"/>
        <v>0</v>
      </c>
      <c r="Q68" s="285">
        <f t="shared" si="43"/>
        <v>0</v>
      </c>
      <c r="R68" s="285">
        <f t="shared" si="43"/>
        <v>0</v>
      </c>
      <c r="S68" s="286">
        <f t="shared" si="43"/>
        <v>0</v>
      </c>
      <c r="T68" s="287">
        <f t="shared" si="43"/>
        <v>0</v>
      </c>
      <c r="U68" s="287">
        <f t="shared" si="43"/>
        <v>0</v>
      </c>
      <c r="V68" s="287">
        <f t="shared" si="43"/>
        <v>0</v>
      </c>
      <c r="W68" s="287">
        <f t="shared" si="43"/>
        <v>0</v>
      </c>
      <c r="X68" s="287">
        <f t="shared" si="43"/>
        <v>0</v>
      </c>
      <c r="Y68" s="287">
        <f t="shared" si="43"/>
        <v>0</v>
      </c>
      <c r="Z68" s="287">
        <f t="shared" si="43"/>
        <v>0</v>
      </c>
      <c r="AA68" s="287">
        <f t="shared" si="43"/>
        <v>0</v>
      </c>
      <c r="AB68" s="287">
        <f t="shared" si="43"/>
        <v>0</v>
      </c>
      <c r="AC68" s="287">
        <f t="shared" si="43"/>
        <v>0</v>
      </c>
      <c r="AD68" s="288">
        <f t="shared" si="43"/>
        <v>0</v>
      </c>
      <c r="AE68" s="289">
        <f t="shared" si="43"/>
        <v>0</v>
      </c>
      <c r="AF68" s="289">
        <f t="shared" si="43"/>
        <v>0</v>
      </c>
      <c r="AG68" s="289">
        <f t="shared" si="43"/>
        <v>0</v>
      </c>
      <c r="AH68" s="289">
        <f t="shared" si="43"/>
        <v>0</v>
      </c>
      <c r="AI68" s="289">
        <f t="shared" si="43"/>
        <v>0</v>
      </c>
      <c r="AJ68" s="289">
        <f t="shared" si="43"/>
        <v>0</v>
      </c>
      <c r="AK68" s="289">
        <f t="shared" si="43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40"/>
        <v>Cash Discounts</v>
      </c>
      <c r="D69" s="34"/>
      <c r="E69" s="34"/>
      <c r="F69" s="35"/>
      <c r="G69" s="284">
        <f t="shared" ref="G69:AK69" si="44">IFERROR(G9*1000/G$36,0)</f>
        <v>0</v>
      </c>
      <c r="H69" s="285">
        <f t="shared" si="44"/>
        <v>0</v>
      </c>
      <c r="I69" s="285">
        <f t="shared" si="44"/>
        <v>0</v>
      </c>
      <c r="J69" s="285">
        <f t="shared" si="44"/>
        <v>0</v>
      </c>
      <c r="K69" s="285">
        <f t="shared" si="44"/>
        <v>0</v>
      </c>
      <c r="L69" s="285">
        <f t="shared" si="44"/>
        <v>0</v>
      </c>
      <c r="M69" s="285">
        <f t="shared" si="44"/>
        <v>0</v>
      </c>
      <c r="N69" s="285">
        <f t="shared" si="44"/>
        <v>0</v>
      </c>
      <c r="O69" s="285">
        <f t="shared" si="44"/>
        <v>0</v>
      </c>
      <c r="P69" s="285">
        <f t="shared" si="44"/>
        <v>0</v>
      </c>
      <c r="Q69" s="285">
        <f t="shared" si="44"/>
        <v>0</v>
      </c>
      <c r="R69" s="285">
        <f t="shared" si="44"/>
        <v>0</v>
      </c>
      <c r="S69" s="286">
        <f t="shared" si="44"/>
        <v>0</v>
      </c>
      <c r="T69" s="287">
        <f t="shared" si="44"/>
        <v>0</v>
      </c>
      <c r="U69" s="287">
        <f t="shared" si="44"/>
        <v>0</v>
      </c>
      <c r="V69" s="287">
        <f t="shared" si="44"/>
        <v>0</v>
      </c>
      <c r="W69" s="287">
        <f t="shared" si="44"/>
        <v>0</v>
      </c>
      <c r="X69" s="287">
        <f t="shared" si="44"/>
        <v>0</v>
      </c>
      <c r="Y69" s="287">
        <f t="shared" si="44"/>
        <v>0</v>
      </c>
      <c r="Z69" s="287">
        <f t="shared" si="44"/>
        <v>0</v>
      </c>
      <c r="AA69" s="287">
        <f t="shared" si="44"/>
        <v>0</v>
      </c>
      <c r="AB69" s="287">
        <f t="shared" si="44"/>
        <v>0</v>
      </c>
      <c r="AC69" s="287">
        <f t="shared" si="44"/>
        <v>0</v>
      </c>
      <c r="AD69" s="288">
        <f t="shared" si="44"/>
        <v>0</v>
      </c>
      <c r="AE69" s="289">
        <f t="shared" si="44"/>
        <v>0</v>
      </c>
      <c r="AF69" s="289">
        <f t="shared" si="44"/>
        <v>0</v>
      </c>
      <c r="AG69" s="289">
        <f t="shared" si="44"/>
        <v>0</v>
      </c>
      <c r="AH69" s="289">
        <f t="shared" si="44"/>
        <v>0</v>
      </c>
      <c r="AI69" s="289">
        <f t="shared" si="44"/>
        <v>0</v>
      </c>
      <c r="AJ69" s="289">
        <f t="shared" si="44"/>
        <v>0</v>
      </c>
      <c r="AK69" s="289">
        <f t="shared" si="44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40"/>
        <v>Freight Income</v>
      </c>
      <c r="D70" s="34"/>
      <c r="E70" s="34"/>
      <c r="F70" s="35"/>
      <c r="G70" s="290">
        <f t="shared" ref="G70:AK70" si="45">IFERROR(G10*1000/G$36,0)</f>
        <v>0</v>
      </c>
      <c r="H70" s="291">
        <f t="shared" si="45"/>
        <v>0</v>
      </c>
      <c r="I70" s="291">
        <f t="shared" si="45"/>
        <v>0</v>
      </c>
      <c r="J70" s="291">
        <f t="shared" si="45"/>
        <v>0</v>
      </c>
      <c r="K70" s="291">
        <f t="shared" si="45"/>
        <v>0</v>
      </c>
      <c r="L70" s="291">
        <f t="shared" si="45"/>
        <v>0</v>
      </c>
      <c r="M70" s="291">
        <f t="shared" si="45"/>
        <v>0</v>
      </c>
      <c r="N70" s="291">
        <f t="shared" si="45"/>
        <v>0</v>
      </c>
      <c r="O70" s="291">
        <f t="shared" si="45"/>
        <v>0</v>
      </c>
      <c r="P70" s="291">
        <f t="shared" si="45"/>
        <v>0</v>
      </c>
      <c r="Q70" s="291">
        <f t="shared" si="45"/>
        <v>0</v>
      </c>
      <c r="R70" s="291">
        <f t="shared" si="45"/>
        <v>0</v>
      </c>
      <c r="S70" s="292">
        <f t="shared" si="45"/>
        <v>0</v>
      </c>
      <c r="T70" s="293">
        <f t="shared" si="45"/>
        <v>0</v>
      </c>
      <c r="U70" s="293">
        <f t="shared" si="45"/>
        <v>0</v>
      </c>
      <c r="V70" s="293">
        <f t="shared" si="45"/>
        <v>0</v>
      </c>
      <c r="W70" s="293">
        <f t="shared" si="45"/>
        <v>0</v>
      </c>
      <c r="X70" s="293">
        <f t="shared" si="45"/>
        <v>0</v>
      </c>
      <c r="Y70" s="293">
        <f t="shared" si="45"/>
        <v>0</v>
      </c>
      <c r="Z70" s="293">
        <f t="shared" si="45"/>
        <v>0</v>
      </c>
      <c r="AA70" s="293">
        <f t="shared" si="45"/>
        <v>0</v>
      </c>
      <c r="AB70" s="293">
        <f t="shared" si="45"/>
        <v>0</v>
      </c>
      <c r="AC70" s="293">
        <f t="shared" si="45"/>
        <v>0</v>
      </c>
      <c r="AD70" s="294">
        <f t="shared" si="45"/>
        <v>0</v>
      </c>
      <c r="AE70" s="295">
        <f t="shared" si="45"/>
        <v>0</v>
      </c>
      <c r="AF70" s="295">
        <f t="shared" si="45"/>
        <v>0</v>
      </c>
      <c r="AG70" s="295">
        <f t="shared" si="45"/>
        <v>0</v>
      </c>
      <c r="AH70" s="295">
        <f t="shared" si="45"/>
        <v>0</v>
      </c>
      <c r="AI70" s="295">
        <f t="shared" si="45"/>
        <v>0</v>
      </c>
      <c r="AJ70" s="295">
        <f t="shared" si="45"/>
        <v>0</v>
      </c>
      <c r="AK70" s="295">
        <f t="shared" si="45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40"/>
        <v>Revenue from Sales</v>
      </c>
      <c r="D71" s="34"/>
      <c r="E71" s="34"/>
      <c r="F71" s="35"/>
      <c r="G71" s="284">
        <f t="shared" ref="G71:AK71" si="46">IFERROR(G11*1000/G$36,0)</f>
        <v>189231.94207721209</v>
      </c>
      <c r="H71" s="285">
        <f t="shared" si="46"/>
        <v>178574.28714106098</v>
      </c>
      <c r="I71" s="285">
        <f t="shared" si="46"/>
        <v>180961.42697661868</v>
      </c>
      <c r="J71" s="285">
        <f t="shared" si="46"/>
        <v>180857.96068680543</v>
      </c>
      <c r="K71" s="285">
        <f t="shared" si="46"/>
        <v>181832.86476237956</v>
      </c>
      <c r="L71" s="285">
        <f t="shared" si="46"/>
        <v>179632.94634133333</v>
      </c>
      <c r="M71" s="285">
        <f t="shared" si="46"/>
        <v>179540.4972150129</v>
      </c>
      <c r="N71" s="285">
        <f t="shared" si="46"/>
        <v>180318.99210618529</v>
      </c>
      <c r="O71" s="285">
        <f t="shared" si="46"/>
        <v>201644.33329293018</v>
      </c>
      <c r="P71" s="285">
        <f t="shared" si="46"/>
        <v>179723.60335649512</v>
      </c>
      <c r="Q71" s="285">
        <f t="shared" si="46"/>
        <v>194176.40998683582</v>
      </c>
      <c r="R71" s="285">
        <f t="shared" si="46"/>
        <v>182871.3396866133</v>
      </c>
      <c r="S71" s="286">
        <f t="shared" si="46"/>
        <v>189231.94207721209</v>
      </c>
      <c r="T71" s="287">
        <f t="shared" si="46"/>
        <v>184583.46115617137</v>
      </c>
      <c r="U71" s="287">
        <f t="shared" si="46"/>
        <v>183486.76037956928</v>
      </c>
      <c r="V71" s="287">
        <f t="shared" si="46"/>
        <v>182670.75592963898</v>
      </c>
      <c r="W71" s="287">
        <f t="shared" si="46"/>
        <v>182434.63497128643</v>
      </c>
      <c r="X71" s="287">
        <f t="shared" si="46"/>
        <v>181696.17627614093</v>
      </c>
      <c r="Y71" s="287">
        <f t="shared" si="46"/>
        <v>181346.14780971882</v>
      </c>
      <c r="Z71" s="287">
        <f t="shared" si="46"/>
        <v>181220.36229978356</v>
      </c>
      <c r="AA71" s="287">
        <f t="shared" si="46"/>
        <v>182645.61565374205</v>
      </c>
      <c r="AB71" s="287">
        <f t="shared" si="46"/>
        <v>182413.36861923701</v>
      </c>
      <c r="AC71" s="287">
        <f t="shared" si="46"/>
        <v>183372.60152011854</v>
      </c>
      <c r="AD71" s="288">
        <f t="shared" si="46"/>
        <v>183337.52767386503</v>
      </c>
      <c r="AE71" s="289">
        <f t="shared" si="46"/>
        <v>183486.76037956928</v>
      </c>
      <c r="AF71" s="289">
        <f t="shared" si="46"/>
        <v>180668.17636839882</v>
      </c>
      <c r="AG71" s="289">
        <f t="shared" si="46"/>
        <v>184698.40524899706</v>
      </c>
      <c r="AH71" s="289">
        <f t="shared" si="46"/>
        <v>185883.32681548441</v>
      </c>
      <c r="AI71" s="289">
        <f t="shared" si="46"/>
        <v>181696.17627614093</v>
      </c>
      <c r="AJ71" s="289">
        <f t="shared" si="46"/>
        <v>185246.07204194684</v>
      </c>
      <c r="AK71" s="289">
        <f t="shared" si="46"/>
        <v>183337.52767386503</v>
      </c>
    </row>
    <row r="72" spans="1:37" ht="24" customHeight="1">
      <c r="A72" s="166" t="s">
        <v>137</v>
      </c>
      <c r="B72" s="444" t="s">
        <v>137</v>
      </c>
      <c r="C72" s="33" t="str">
        <f t="shared" si="40"/>
        <v>Direct Selling and Delivery Expenses</v>
      </c>
      <c r="D72" s="34"/>
      <c r="E72" s="34"/>
      <c r="F72" s="35"/>
      <c r="G72" s="290">
        <f t="shared" ref="G72:AK72" si="47">IFERROR(G12*1000/G$36,0)</f>
        <v>-18424.184376789319</v>
      </c>
      <c r="H72" s="291">
        <f t="shared" si="47"/>
        <v>-5055.5709690339063</v>
      </c>
      <c r="I72" s="291">
        <f t="shared" si="47"/>
        <v>-4439.5187020102239</v>
      </c>
      <c r="J72" s="291">
        <f t="shared" si="47"/>
        <v>-4024.9939881380319</v>
      </c>
      <c r="K72" s="291">
        <f t="shared" si="47"/>
        <v>-5321.9962093988761</v>
      </c>
      <c r="L72" s="291">
        <f t="shared" si="47"/>
        <v>-1996.5627946666666</v>
      </c>
      <c r="M72" s="291">
        <f t="shared" si="47"/>
        <v>-3849.7945759285167</v>
      </c>
      <c r="N72" s="291">
        <f t="shared" si="47"/>
        <v>-3187.5607076918864</v>
      </c>
      <c r="O72" s="291">
        <f t="shared" si="47"/>
        <v>-3099.3301800511281</v>
      </c>
      <c r="P72" s="291">
        <f t="shared" si="47"/>
        <v>-1041.7395955552488</v>
      </c>
      <c r="Q72" s="291">
        <f t="shared" si="47"/>
        <v>-3071.0149170736668</v>
      </c>
      <c r="R72" s="291">
        <f t="shared" si="47"/>
        <v>-3687.206252612546</v>
      </c>
      <c r="S72" s="292">
        <f t="shared" si="47"/>
        <v>-18424.184376789319</v>
      </c>
      <c r="T72" s="293">
        <f t="shared" si="47"/>
        <v>-12593.282106166276</v>
      </c>
      <c r="U72" s="293">
        <f t="shared" si="47"/>
        <v>-10124.437745710189</v>
      </c>
      <c r="V72" s="293">
        <f t="shared" si="47"/>
        <v>-8231.1123386893541</v>
      </c>
      <c r="W72" s="293">
        <f t="shared" si="47"/>
        <v>-7411.3122080187595</v>
      </c>
      <c r="X72" s="293">
        <f t="shared" si="47"/>
        <v>-5984.1126457352275</v>
      </c>
      <c r="Y72" s="293">
        <f t="shared" si="47"/>
        <v>-5637.5526710604863</v>
      </c>
      <c r="Z72" s="293">
        <f t="shared" si="47"/>
        <v>-5337.5266016053092</v>
      </c>
      <c r="AA72" s="293">
        <f t="shared" si="47"/>
        <v>-5181.3377312965704</v>
      </c>
      <c r="AB72" s="293">
        <f t="shared" si="47"/>
        <v>-4852.3146837295308</v>
      </c>
      <c r="AC72" s="293">
        <f t="shared" si="47"/>
        <v>-4707.0562179032186</v>
      </c>
      <c r="AD72" s="294">
        <f t="shared" si="47"/>
        <v>-4635.6961850953749</v>
      </c>
      <c r="AE72" s="295">
        <f t="shared" si="47"/>
        <v>-10124.437745710189</v>
      </c>
      <c r="AF72" s="295">
        <f t="shared" si="47"/>
        <v>-3607.0928717702118</v>
      </c>
      <c r="AG72" s="295">
        <f t="shared" si="47"/>
        <v>-3445.6524094436872</v>
      </c>
      <c r="AH72" s="295">
        <f t="shared" si="47"/>
        <v>-2628.0799859952899</v>
      </c>
      <c r="AI72" s="295">
        <f t="shared" si="47"/>
        <v>-5984.1126457352275</v>
      </c>
      <c r="AJ72" s="295">
        <f t="shared" si="47"/>
        <v>-3067.7731642532085</v>
      </c>
      <c r="AK72" s="295">
        <f t="shared" si="47"/>
        <v>-4635.6961850953749</v>
      </c>
    </row>
    <row r="73" spans="1:37" ht="24" customHeight="1">
      <c r="A73" s="166" t="s">
        <v>138</v>
      </c>
      <c r="B73" s="444" t="s">
        <v>138</v>
      </c>
      <c r="C73" s="49" t="str">
        <f t="shared" si="40"/>
        <v>Net Revenue from Sales</v>
      </c>
      <c r="D73" s="34"/>
      <c r="E73" s="34"/>
      <c r="F73" s="35"/>
      <c r="G73" s="284">
        <f t="shared" ref="G73:AK73" si="48">IFERROR(G13*1000/G$36,0)</f>
        <v>170807.75770042278</v>
      </c>
      <c r="H73" s="285">
        <f t="shared" si="48"/>
        <v>173518.71617202708</v>
      </c>
      <c r="I73" s="285">
        <f t="shared" si="48"/>
        <v>176521.90827460849</v>
      </c>
      <c r="J73" s="285">
        <f t="shared" si="48"/>
        <v>176832.96669866741</v>
      </c>
      <c r="K73" s="285">
        <f t="shared" si="48"/>
        <v>176510.86855298071</v>
      </c>
      <c r="L73" s="285">
        <f t="shared" si="48"/>
        <v>177636.38354666665</v>
      </c>
      <c r="M73" s="285">
        <f t="shared" si="48"/>
        <v>175690.70263908437</v>
      </c>
      <c r="N73" s="285">
        <f t="shared" si="48"/>
        <v>177131.43139849341</v>
      </c>
      <c r="O73" s="285">
        <f t="shared" si="48"/>
        <v>198545.00311287909</v>
      </c>
      <c r="P73" s="285">
        <f t="shared" si="48"/>
        <v>178681.86376093986</v>
      </c>
      <c r="Q73" s="285">
        <f t="shared" si="48"/>
        <v>191105.39506976213</v>
      </c>
      <c r="R73" s="285">
        <f t="shared" si="48"/>
        <v>179184.13343400077</v>
      </c>
      <c r="S73" s="286">
        <f t="shared" si="48"/>
        <v>170807.75770042278</v>
      </c>
      <c r="T73" s="287">
        <f t="shared" si="48"/>
        <v>171990.1790500051</v>
      </c>
      <c r="U73" s="287">
        <f t="shared" si="48"/>
        <v>173362.32263385909</v>
      </c>
      <c r="V73" s="287">
        <f t="shared" si="48"/>
        <v>174439.64359094962</v>
      </c>
      <c r="W73" s="287">
        <f t="shared" si="48"/>
        <v>175023.32276326767</v>
      </c>
      <c r="X73" s="287">
        <f t="shared" si="48"/>
        <v>175712.0636304057</v>
      </c>
      <c r="Y73" s="287">
        <f t="shared" si="48"/>
        <v>175708.59513865836</v>
      </c>
      <c r="Z73" s="287">
        <f t="shared" si="48"/>
        <v>175882.83569817824</v>
      </c>
      <c r="AA73" s="287">
        <f t="shared" si="48"/>
        <v>177464.27792244547</v>
      </c>
      <c r="AB73" s="287">
        <f t="shared" si="48"/>
        <v>177561.05393550749</v>
      </c>
      <c r="AC73" s="287">
        <f t="shared" si="48"/>
        <v>178665.54530221529</v>
      </c>
      <c r="AD73" s="288">
        <f t="shared" si="48"/>
        <v>178701.83148876962</v>
      </c>
      <c r="AE73" s="289">
        <f t="shared" si="48"/>
        <v>173362.32263385909</v>
      </c>
      <c r="AF73" s="289">
        <f t="shared" si="48"/>
        <v>177061.08349662862</v>
      </c>
      <c r="AG73" s="289">
        <f t="shared" si="48"/>
        <v>181252.7528395534</v>
      </c>
      <c r="AH73" s="289">
        <f t="shared" si="48"/>
        <v>183255.24682948913</v>
      </c>
      <c r="AI73" s="289">
        <f t="shared" si="48"/>
        <v>175712.0636304057</v>
      </c>
      <c r="AJ73" s="289">
        <f t="shared" si="48"/>
        <v>182178.29887769363</v>
      </c>
      <c r="AK73" s="289">
        <f t="shared" si="48"/>
        <v>178701.83148876962</v>
      </c>
    </row>
    <row r="74" spans="1:37" ht="24" customHeight="1">
      <c r="A74" s="166" t="s">
        <v>139</v>
      </c>
      <c r="B74" s="444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290">
        <f t="shared" ref="G74:AK74" si="49">IFERROR(G14*1000/G$36,0)</f>
        <v>-107636.85815103579</v>
      </c>
      <c r="H74" s="291">
        <f t="shared" si="49"/>
        <v>-107254.90854153146</v>
      </c>
      <c r="I74" s="291">
        <f t="shared" si="49"/>
        <v>-106721.67115165277</v>
      </c>
      <c r="J74" s="291">
        <f t="shared" si="49"/>
        <v>-110616.08173134383</v>
      </c>
      <c r="K74" s="291">
        <f t="shared" si="49"/>
        <v>-113222.10298431943</v>
      </c>
      <c r="L74" s="291">
        <f t="shared" si="49"/>
        <v>-119603.48542933333</v>
      </c>
      <c r="M74" s="291">
        <f t="shared" si="49"/>
        <v>-111360.23337183948</v>
      </c>
      <c r="N74" s="291">
        <f t="shared" si="49"/>
        <v>-99253.512693800047</v>
      </c>
      <c r="O74" s="291">
        <f t="shared" si="49"/>
        <v>-109706.53882283586</v>
      </c>
      <c r="P74" s="291">
        <f t="shared" si="49"/>
        <v>-101238.40330484306</v>
      </c>
      <c r="Q74" s="291">
        <f t="shared" si="49"/>
        <v>-112195.89279717304</v>
      </c>
      <c r="R74" s="291">
        <f t="shared" si="49"/>
        <v>-106271.31094455624</v>
      </c>
      <c r="S74" s="292">
        <f t="shared" si="49"/>
        <v>-107636.85815103579</v>
      </c>
      <c r="T74" s="293">
        <f t="shared" si="49"/>
        <v>-107470.26564234447</v>
      </c>
      <c r="U74" s="293">
        <f t="shared" si="49"/>
        <v>-107243.60180688527</v>
      </c>
      <c r="V74" s="293">
        <f t="shared" si="49"/>
        <v>-108290.45168032141</v>
      </c>
      <c r="W74" s="293">
        <f t="shared" si="49"/>
        <v>-109680.2100136972</v>
      </c>
      <c r="X74" s="293">
        <f t="shared" si="49"/>
        <v>-112295.75013355793</v>
      </c>
      <c r="Y74" s="293">
        <f t="shared" si="49"/>
        <v>-112143.84556514546</v>
      </c>
      <c r="Z74" s="293">
        <f t="shared" si="49"/>
        <v>-110565.29511959988</v>
      </c>
      <c r="AA74" s="293">
        <f t="shared" si="49"/>
        <v>-110505.36821838138</v>
      </c>
      <c r="AB74" s="293">
        <f t="shared" si="49"/>
        <v>-109768.81241330849</v>
      </c>
      <c r="AC74" s="293">
        <f t="shared" si="49"/>
        <v>-109966.73192107286</v>
      </c>
      <c r="AD74" s="294">
        <f t="shared" si="49"/>
        <v>-109708.15921812839</v>
      </c>
      <c r="AE74" s="295">
        <f t="shared" si="49"/>
        <v>-107243.60180688527</v>
      </c>
      <c r="AF74" s="295">
        <f t="shared" si="49"/>
        <v>-115196.26064505806</v>
      </c>
      <c r="AG74" s="295">
        <f t="shared" si="49"/>
        <v>-106634.37081326716</v>
      </c>
      <c r="AH74" s="295">
        <f t="shared" si="49"/>
        <v>-106774.9337074996</v>
      </c>
      <c r="AI74" s="295">
        <f t="shared" si="49"/>
        <v>-112295.75013355793</v>
      </c>
      <c r="AJ74" s="295">
        <f t="shared" si="49"/>
        <v>-106699.3385138047</v>
      </c>
      <c r="AK74" s="295">
        <f t="shared" si="49"/>
        <v>-109708.15921812839</v>
      </c>
    </row>
    <row r="75" spans="1:37" ht="24" customHeight="1">
      <c r="A75" s="166" t="s">
        <v>140</v>
      </c>
      <c r="B75" s="444" t="s">
        <v>140</v>
      </c>
      <c r="C75" s="49" t="str">
        <f t="shared" si="40"/>
        <v>Contribution at Standard Variable Cost</v>
      </c>
      <c r="D75" s="34"/>
      <c r="E75" s="34"/>
      <c r="F75" s="35"/>
      <c r="G75" s="284">
        <f t="shared" ref="G75:AK75" si="50">IFERROR(G15*1000/G$36,0)</f>
        <v>63170.899549386988</v>
      </c>
      <c r="H75" s="285">
        <f t="shared" si="50"/>
        <v>66263.807630495619</v>
      </c>
      <c r="I75" s="285">
        <f t="shared" si="50"/>
        <v>69800.237122955703</v>
      </c>
      <c r="J75" s="285">
        <f t="shared" si="50"/>
        <v>66216.884967323582</v>
      </c>
      <c r="K75" s="285">
        <f t="shared" si="50"/>
        <v>63288.765568661278</v>
      </c>
      <c r="L75" s="285">
        <f t="shared" si="50"/>
        <v>58032.898117333309</v>
      </c>
      <c r="M75" s="285">
        <f t="shared" si="50"/>
        <v>64330.469267244895</v>
      </c>
      <c r="N75" s="285">
        <f t="shared" si="50"/>
        <v>77877.918704693366</v>
      </c>
      <c r="O75" s="285">
        <f t="shared" si="50"/>
        <v>88838.464290043223</v>
      </c>
      <c r="P75" s="285">
        <f t="shared" si="50"/>
        <v>77443.4604560968</v>
      </c>
      <c r="Q75" s="285">
        <f t="shared" si="50"/>
        <v>78909.502272589118</v>
      </c>
      <c r="R75" s="285">
        <f t="shared" si="50"/>
        <v>72912.822489444516</v>
      </c>
      <c r="S75" s="286">
        <f t="shared" si="50"/>
        <v>63170.899549386988</v>
      </c>
      <c r="T75" s="287">
        <f t="shared" si="50"/>
        <v>64519.913407660628</v>
      </c>
      <c r="U75" s="287">
        <f t="shared" si="50"/>
        <v>66118.720826973775</v>
      </c>
      <c r="V75" s="287">
        <f t="shared" si="50"/>
        <v>66149.191910628215</v>
      </c>
      <c r="W75" s="287">
        <f t="shared" si="50"/>
        <v>65343.112749570471</v>
      </c>
      <c r="X75" s="287">
        <f t="shared" si="50"/>
        <v>63416.313496847753</v>
      </c>
      <c r="Y75" s="287">
        <f t="shared" si="50"/>
        <v>63564.74957351289</v>
      </c>
      <c r="Z75" s="287">
        <f t="shared" si="50"/>
        <v>65317.540578578373</v>
      </c>
      <c r="AA75" s="287">
        <f t="shared" si="50"/>
        <v>66958.909704064106</v>
      </c>
      <c r="AB75" s="287">
        <f t="shared" si="50"/>
        <v>67792.241522198994</v>
      </c>
      <c r="AC75" s="287">
        <f t="shared" si="50"/>
        <v>68698.813381142449</v>
      </c>
      <c r="AD75" s="288">
        <f t="shared" si="50"/>
        <v>68993.672270641255</v>
      </c>
      <c r="AE75" s="289">
        <f t="shared" si="50"/>
        <v>66118.720826973775</v>
      </c>
      <c r="AF75" s="289">
        <f t="shared" si="50"/>
        <v>61864.822851570556</v>
      </c>
      <c r="AG75" s="289">
        <f t="shared" si="50"/>
        <v>74618.382026286228</v>
      </c>
      <c r="AH75" s="289">
        <f t="shared" si="50"/>
        <v>76480.313121989529</v>
      </c>
      <c r="AI75" s="289">
        <f t="shared" si="50"/>
        <v>63416.313496847753</v>
      </c>
      <c r="AJ75" s="289">
        <f t="shared" si="50"/>
        <v>75478.960363888924</v>
      </c>
      <c r="AK75" s="289">
        <f t="shared" si="50"/>
        <v>68993.672270641255</v>
      </c>
    </row>
    <row r="76" spans="1:37" ht="24" customHeight="1">
      <c r="A76" s="166" t="s">
        <v>141</v>
      </c>
      <c r="B76" s="444" t="s">
        <v>141</v>
      </c>
      <c r="C76" s="33" t="str">
        <f t="shared" si="40"/>
        <v>Standard Cost Variance</v>
      </c>
      <c r="D76" s="34"/>
      <c r="E76" s="34"/>
      <c r="F76" s="35"/>
      <c r="G76" s="284">
        <f t="shared" ref="G76:AK76" si="51">IFERROR(G16*1000/G$36,0)</f>
        <v>0</v>
      </c>
      <c r="H76" s="285">
        <f t="shared" si="51"/>
        <v>0</v>
      </c>
      <c r="I76" s="285">
        <f t="shared" si="51"/>
        <v>0</v>
      </c>
      <c r="J76" s="285">
        <f t="shared" si="51"/>
        <v>0</v>
      </c>
      <c r="K76" s="285">
        <f t="shared" si="51"/>
        <v>0</v>
      </c>
      <c r="L76" s="285">
        <f t="shared" si="51"/>
        <v>0</v>
      </c>
      <c r="M76" s="285">
        <f t="shared" si="51"/>
        <v>0</v>
      </c>
      <c r="N76" s="285">
        <f t="shared" si="51"/>
        <v>0</v>
      </c>
      <c r="O76" s="285">
        <f t="shared" si="51"/>
        <v>-6820.2745944992957</v>
      </c>
      <c r="P76" s="285">
        <f t="shared" si="51"/>
        <v>-5674.1623567600782</v>
      </c>
      <c r="Q76" s="285">
        <f t="shared" si="51"/>
        <v>-4924.5249984802895</v>
      </c>
      <c r="R76" s="285">
        <f t="shared" si="51"/>
        <v>2715.7618913375263</v>
      </c>
      <c r="S76" s="286">
        <f t="shared" si="51"/>
        <v>0</v>
      </c>
      <c r="T76" s="287">
        <f t="shared" si="51"/>
        <v>0</v>
      </c>
      <c r="U76" s="287">
        <f t="shared" si="51"/>
        <v>0</v>
      </c>
      <c r="V76" s="287">
        <f t="shared" si="51"/>
        <v>0</v>
      </c>
      <c r="W76" s="287">
        <f t="shared" si="51"/>
        <v>0</v>
      </c>
      <c r="X76" s="287">
        <f t="shared" si="51"/>
        <v>0</v>
      </c>
      <c r="Y76" s="287">
        <f t="shared" si="51"/>
        <v>0</v>
      </c>
      <c r="Z76" s="287">
        <f t="shared" si="51"/>
        <v>0</v>
      </c>
      <c r="AA76" s="287">
        <f t="shared" si="51"/>
        <v>-475.94168851835383</v>
      </c>
      <c r="AB76" s="287">
        <f t="shared" si="51"/>
        <v>-889.10604653268138</v>
      </c>
      <c r="AC76" s="287">
        <f t="shared" si="51"/>
        <v>-1218.1796684457418</v>
      </c>
      <c r="AD76" s="288">
        <f t="shared" si="51"/>
        <v>-942.917415835611</v>
      </c>
      <c r="AE76" s="289">
        <f t="shared" si="51"/>
        <v>0</v>
      </c>
      <c r="AF76" s="289">
        <f t="shared" si="51"/>
        <v>0</v>
      </c>
      <c r="AG76" s="289">
        <f t="shared" si="51"/>
        <v>-1504.9785803809086</v>
      </c>
      <c r="AH76" s="289">
        <f t="shared" si="51"/>
        <v>-2661.0930959605607</v>
      </c>
      <c r="AI76" s="289">
        <f t="shared" si="51"/>
        <v>0</v>
      </c>
      <c r="AJ76" s="289">
        <f t="shared" si="51"/>
        <v>-2039.3308505545231</v>
      </c>
      <c r="AK76" s="289">
        <f t="shared" si="51"/>
        <v>-942.917415835611</v>
      </c>
    </row>
    <row r="77" spans="1:37" ht="24" customHeight="1">
      <c r="A77" s="166" t="s">
        <v>142</v>
      </c>
      <c r="B77" s="444" t="s">
        <v>142</v>
      </c>
      <c r="C77" s="33" t="str">
        <f t="shared" si="40"/>
        <v>Actual Cost Variance</v>
      </c>
      <c r="D77" s="34"/>
      <c r="E77" s="34"/>
      <c r="F77" s="35"/>
      <c r="G77" s="290">
        <f t="shared" ref="G77:AK77" si="52">IFERROR(G17*1000/G$36,0)</f>
        <v>0</v>
      </c>
      <c r="H77" s="291">
        <f t="shared" si="52"/>
        <v>0</v>
      </c>
      <c r="I77" s="291">
        <f t="shared" si="52"/>
        <v>0</v>
      </c>
      <c r="J77" s="291">
        <f t="shared" si="52"/>
        <v>0</v>
      </c>
      <c r="K77" s="291">
        <f t="shared" si="52"/>
        <v>0</v>
      </c>
      <c r="L77" s="291">
        <f t="shared" si="52"/>
        <v>0</v>
      </c>
      <c r="M77" s="291">
        <f t="shared" si="52"/>
        <v>0</v>
      </c>
      <c r="N77" s="291">
        <f t="shared" si="52"/>
        <v>0</v>
      </c>
      <c r="O77" s="291">
        <f t="shared" si="52"/>
        <v>9024.3339953940413</v>
      </c>
      <c r="P77" s="291">
        <f t="shared" si="52"/>
        <v>-1323.7232694880877</v>
      </c>
      <c r="Q77" s="291">
        <f t="shared" si="52"/>
        <v>-3876.2474924786816</v>
      </c>
      <c r="R77" s="291">
        <f t="shared" si="52"/>
        <v>2900.4063204442327</v>
      </c>
      <c r="S77" s="292">
        <f t="shared" si="52"/>
        <v>0</v>
      </c>
      <c r="T77" s="293">
        <f t="shared" si="52"/>
        <v>0</v>
      </c>
      <c r="U77" s="293">
        <f t="shared" si="52"/>
        <v>0</v>
      </c>
      <c r="V77" s="293">
        <f t="shared" si="52"/>
        <v>0</v>
      </c>
      <c r="W77" s="293">
        <f t="shared" si="52"/>
        <v>0</v>
      </c>
      <c r="X77" s="293">
        <f t="shared" si="52"/>
        <v>0</v>
      </c>
      <c r="Y77" s="293">
        <f t="shared" si="52"/>
        <v>0</v>
      </c>
      <c r="Z77" s="293">
        <f t="shared" si="52"/>
        <v>0</v>
      </c>
      <c r="AA77" s="293">
        <f t="shared" si="52"/>
        <v>629.74836276907115</v>
      </c>
      <c r="AB77" s="293">
        <f t="shared" si="52"/>
        <v>474.4827624124535</v>
      </c>
      <c r="AC77" s="293">
        <f t="shared" si="52"/>
        <v>119.69665965780058</v>
      </c>
      <c r="AD77" s="294">
        <f t="shared" si="52"/>
        <v>314.26599767435073</v>
      </c>
      <c r="AE77" s="295">
        <f t="shared" si="52"/>
        <v>0</v>
      </c>
      <c r="AF77" s="295">
        <f t="shared" si="52"/>
        <v>0</v>
      </c>
      <c r="AG77" s="295">
        <f t="shared" si="52"/>
        <v>1991.3317531562477</v>
      </c>
      <c r="AH77" s="295">
        <f t="shared" si="52"/>
        <v>-846.50981037055953</v>
      </c>
      <c r="AI77" s="295">
        <f t="shared" si="52"/>
        <v>0</v>
      </c>
      <c r="AJ77" s="295">
        <f t="shared" si="52"/>
        <v>679.69085476021485</v>
      </c>
      <c r="AK77" s="295">
        <f t="shared" si="52"/>
        <v>314.26599767435073</v>
      </c>
    </row>
    <row r="78" spans="1:37" ht="24" customHeight="1">
      <c r="A78" s="166" t="s">
        <v>143</v>
      </c>
      <c r="B78" s="444" t="s">
        <v>143</v>
      </c>
      <c r="C78" s="49" t="str">
        <f t="shared" si="40"/>
        <v>Net Contribution</v>
      </c>
      <c r="D78" s="34"/>
      <c r="E78" s="34"/>
      <c r="F78" s="35"/>
      <c r="G78" s="296">
        <f t="shared" ref="G78:AK78" si="53">IFERROR(G18*1000/G$36,0)</f>
        <v>63170.899549386988</v>
      </c>
      <c r="H78" s="297">
        <f t="shared" si="53"/>
        <v>66263.807630495619</v>
      </c>
      <c r="I78" s="297">
        <f t="shared" si="53"/>
        <v>69800.237122955703</v>
      </c>
      <c r="J78" s="297">
        <f t="shared" si="53"/>
        <v>66216.884967323582</v>
      </c>
      <c r="K78" s="297">
        <f t="shared" si="53"/>
        <v>63288.765568661278</v>
      </c>
      <c r="L78" s="297">
        <f t="shared" si="53"/>
        <v>58032.898117333309</v>
      </c>
      <c r="M78" s="297">
        <f t="shared" si="53"/>
        <v>64330.469267244895</v>
      </c>
      <c r="N78" s="297">
        <f t="shared" si="53"/>
        <v>77877.918704693366</v>
      </c>
      <c r="O78" s="297">
        <f t="shared" si="53"/>
        <v>91042.523690937975</v>
      </c>
      <c r="P78" s="297">
        <f t="shared" si="53"/>
        <v>70445.574829848629</v>
      </c>
      <c r="Q78" s="297">
        <f t="shared" si="53"/>
        <v>70108.729781630143</v>
      </c>
      <c r="R78" s="297">
        <f t="shared" si="53"/>
        <v>78528.99070122627</v>
      </c>
      <c r="S78" s="286">
        <f t="shared" si="53"/>
        <v>63170.899549386988</v>
      </c>
      <c r="T78" s="287">
        <f t="shared" si="53"/>
        <v>64519.913407660628</v>
      </c>
      <c r="U78" s="287">
        <f t="shared" si="53"/>
        <v>66118.720826973775</v>
      </c>
      <c r="V78" s="287">
        <f t="shared" si="53"/>
        <v>66149.191910628215</v>
      </c>
      <c r="W78" s="287">
        <f t="shared" si="53"/>
        <v>65343.112749570471</v>
      </c>
      <c r="X78" s="287">
        <f t="shared" si="53"/>
        <v>63416.313496847753</v>
      </c>
      <c r="Y78" s="287">
        <f t="shared" si="53"/>
        <v>63564.74957351289</v>
      </c>
      <c r="Z78" s="287">
        <f t="shared" si="53"/>
        <v>65317.540578578373</v>
      </c>
      <c r="AA78" s="287">
        <f t="shared" si="53"/>
        <v>67112.716378314828</v>
      </c>
      <c r="AB78" s="287">
        <f t="shared" si="53"/>
        <v>67377.618238078765</v>
      </c>
      <c r="AC78" s="287">
        <f t="shared" si="53"/>
        <v>67600.33037235451</v>
      </c>
      <c r="AD78" s="288">
        <f t="shared" si="53"/>
        <v>68365.020852479982</v>
      </c>
      <c r="AE78" s="289">
        <f t="shared" si="53"/>
        <v>66118.720826973775</v>
      </c>
      <c r="AF78" s="289">
        <f t="shared" si="53"/>
        <v>61864.822851570556</v>
      </c>
      <c r="AG78" s="289">
        <f t="shared" si="53"/>
        <v>75104.735199061543</v>
      </c>
      <c r="AH78" s="289">
        <f t="shared" si="53"/>
        <v>72972.71021565843</v>
      </c>
      <c r="AI78" s="289">
        <f t="shared" si="53"/>
        <v>63416.313496847753</v>
      </c>
      <c r="AJ78" s="289">
        <f t="shared" si="53"/>
        <v>74119.320368094603</v>
      </c>
      <c r="AK78" s="289">
        <f t="shared" si="53"/>
        <v>68365.020852479982</v>
      </c>
    </row>
    <row r="79" spans="1:37" ht="24" customHeight="1">
      <c r="A79" s="166" t="s">
        <v>144</v>
      </c>
      <c r="B79" s="444" t="s">
        <v>144</v>
      </c>
      <c r="C79" s="33" t="str">
        <f t="shared" si="40"/>
        <v>Depreciation and Amortization</v>
      </c>
      <c r="D79" s="34"/>
      <c r="E79" s="34"/>
      <c r="F79" s="35"/>
      <c r="G79" s="284">
        <f t="shared" ref="G79:AK79" si="54">IFERROR(G19*1000/G$36,0)</f>
        <v>-16074.071811785841</v>
      </c>
      <c r="H79" s="285">
        <f t="shared" si="54"/>
        <v>-18710.832023645486</v>
      </c>
      <c r="I79" s="285">
        <f t="shared" si="54"/>
        <v>-20805.431615205885</v>
      </c>
      <c r="J79" s="285">
        <f t="shared" si="54"/>
        <v>-13544.170059881148</v>
      </c>
      <c r="K79" s="285">
        <f t="shared" si="54"/>
        <v>-10990.056886111945</v>
      </c>
      <c r="L79" s="285">
        <f t="shared" si="54"/>
        <v>-8391.7390133333338</v>
      </c>
      <c r="M79" s="285">
        <f t="shared" si="54"/>
        <v>-12744.967654120626</v>
      </c>
      <c r="N79" s="285">
        <f t="shared" si="54"/>
        <v>-14587.901808261115</v>
      </c>
      <c r="O79" s="285">
        <f t="shared" si="54"/>
        <v>-23463.164475714042</v>
      </c>
      <c r="P79" s="285">
        <f t="shared" si="54"/>
        <v>-17013.068980027118</v>
      </c>
      <c r="Q79" s="285">
        <f t="shared" si="54"/>
        <v>-19266.161521742815</v>
      </c>
      <c r="R79" s="285">
        <f t="shared" si="54"/>
        <v>-21409.73122234211</v>
      </c>
      <c r="S79" s="286">
        <f t="shared" si="54"/>
        <v>-16074.071811785841</v>
      </c>
      <c r="T79" s="287">
        <f t="shared" si="54"/>
        <v>-17224.130582839964</v>
      </c>
      <c r="U79" s="287">
        <f t="shared" si="54"/>
        <v>-18308.497937961587</v>
      </c>
      <c r="V79" s="287">
        <f t="shared" si="54"/>
        <v>-16829.605209792902</v>
      </c>
      <c r="W79" s="287">
        <f t="shared" si="54"/>
        <v>-15183.997999200556</v>
      </c>
      <c r="X79" s="287">
        <f t="shared" si="54"/>
        <v>-13393.719574193086</v>
      </c>
      <c r="Y79" s="287">
        <f t="shared" si="54"/>
        <v>-13288.378457434954</v>
      </c>
      <c r="Z79" s="287">
        <f t="shared" si="54"/>
        <v>-13447.518115418776</v>
      </c>
      <c r="AA79" s="287">
        <f t="shared" si="54"/>
        <v>-14146.443587446869</v>
      </c>
      <c r="AB79" s="287">
        <f t="shared" si="54"/>
        <v>-14374.288366570803</v>
      </c>
      <c r="AC79" s="287">
        <f t="shared" si="54"/>
        <v>-14773.20268904401</v>
      </c>
      <c r="AD79" s="288">
        <f t="shared" si="54"/>
        <v>-15237.567948625468</v>
      </c>
      <c r="AE79" s="289">
        <f t="shared" si="54"/>
        <v>-18308.497937961587</v>
      </c>
      <c r="AF79" s="289">
        <f t="shared" si="54"/>
        <v>-10572.075120378628</v>
      </c>
      <c r="AG79" s="289">
        <f t="shared" si="54"/>
        <v>-15773.913501755731</v>
      </c>
      <c r="AH79" s="289">
        <f t="shared" si="54"/>
        <v>-19252.216316195252</v>
      </c>
      <c r="AI79" s="289">
        <f t="shared" si="54"/>
        <v>-13393.719574193086</v>
      </c>
      <c r="AJ79" s="289">
        <f t="shared" si="54"/>
        <v>-17381.573452565317</v>
      </c>
      <c r="AK79" s="289">
        <f t="shared" si="54"/>
        <v>-15237.567948625468</v>
      </c>
    </row>
    <row r="80" spans="1:37" ht="24" customHeight="1">
      <c r="A80" s="166" t="s">
        <v>145</v>
      </c>
      <c r="B80" s="444" t="s">
        <v>145</v>
      </c>
      <c r="C80" s="33" t="str">
        <f t="shared" si="40"/>
        <v>Factory Overhead Expenses</v>
      </c>
      <c r="D80" s="34"/>
      <c r="E80" s="34"/>
      <c r="F80" s="35"/>
      <c r="G80" s="284">
        <f t="shared" ref="G80:AK80" si="55">IFERROR(G20*1000/G$36,0)</f>
        <v>-9099.4920407394929</v>
      </c>
      <c r="H80" s="285">
        <f t="shared" si="55"/>
        <v>-11404.132868267357</v>
      </c>
      <c r="I80" s="285">
        <f t="shared" si="55"/>
        <v>-13552.116043605776</v>
      </c>
      <c r="J80" s="285">
        <f t="shared" si="55"/>
        <v>-8299.9294930886754</v>
      </c>
      <c r="K80" s="285">
        <f t="shared" si="55"/>
        <v>-6430.7856894646893</v>
      </c>
      <c r="L80" s="285">
        <f t="shared" si="55"/>
        <v>-4340.151312</v>
      </c>
      <c r="M80" s="285">
        <f t="shared" si="55"/>
        <v>-5638.9481080869409</v>
      </c>
      <c r="N80" s="285">
        <f t="shared" si="55"/>
        <v>-6781.2960114840234</v>
      </c>
      <c r="O80" s="285">
        <f t="shared" si="55"/>
        <v>-15986.92027448431</v>
      </c>
      <c r="P80" s="285">
        <f t="shared" si="55"/>
        <v>-9526.3229279609241</v>
      </c>
      <c r="Q80" s="285">
        <f t="shared" si="55"/>
        <v>-6841.6067070527506</v>
      </c>
      <c r="R80" s="285">
        <f t="shared" si="55"/>
        <v>-14617.633873070494</v>
      </c>
      <c r="S80" s="286">
        <f t="shared" si="55"/>
        <v>-9099.4920407394929</v>
      </c>
      <c r="T80" s="287">
        <f t="shared" si="55"/>
        <v>-10104.692432457532</v>
      </c>
      <c r="U80" s="287">
        <f t="shared" si="55"/>
        <v>-11148.523595886714</v>
      </c>
      <c r="V80" s="287">
        <f t="shared" si="55"/>
        <v>-10264.292868712337</v>
      </c>
      <c r="W80" s="287">
        <f t="shared" si="55"/>
        <v>-9183.9957795616265</v>
      </c>
      <c r="X80" s="287">
        <f t="shared" si="55"/>
        <v>-7907.2732248988859</v>
      </c>
      <c r="Y80" s="287">
        <f t="shared" si="55"/>
        <v>-7538.9538510636548</v>
      </c>
      <c r="Z80" s="287">
        <f t="shared" si="55"/>
        <v>-7446.171055446468</v>
      </c>
      <c r="AA80" s="287">
        <f t="shared" si="55"/>
        <v>-8042.1732468830287</v>
      </c>
      <c r="AB80" s="287">
        <f t="shared" si="55"/>
        <v>-8160.1362556344702</v>
      </c>
      <c r="AC80" s="287">
        <f t="shared" si="55"/>
        <v>-8052.6150046025869</v>
      </c>
      <c r="AD80" s="288">
        <f t="shared" si="55"/>
        <v>-8511.9766536510906</v>
      </c>
      <c r="AE80" s="289">
        <f t="shared" si="55"/>
        <v>-11148.523595886714</v>
      </c>
      <c r="AF80" s="289">
        <f t="shared" si="55"/>
        <v>-6046.425093853306</v>
      </c>
      <c r="AG80" s="289">
        <f t="shared" si="55"/>
        <v>-8333.8415387842924</v>
      </c>
      <c r="AH80" s="289">
        <f t="shared" si="55"/>
        <v>-10240.556407862448</v>
      </c>
      <c r="AI80" s="289">
        <f t="shared" si="55"/>
        <v>-7907.2732248988859</v>
      </c>
      <c r="AJ80" s="289">
        <f t="shared" si="55"/>
        <v>-9215.1187869597161</v>
      </c>
      <c r="AK80" s="289">
        <f t="shared" si="55"/>
        <v>-8511.9766536510906</v>
      </c>
    </row>
    <row r="81" spans="1:37" ht="24" customHeight="1">
      <c r="A81" s="166" t="s">
        <v>146</v>
      </c>
      <c r="B81" s="444" t="s">
        <v>146</v>
      </c>
      <c r="C81" s="33" t="str">
        <f t="shared" si="40"/>
        <v>Factory Overhead Adjustment</v>
      </c>
      <c r="D81" s="34"/>
      <c r="E81" s="34"/>
      <c r="F81" s="35"/>
      <c r="G81" s="290">
        <f t="shared" ref="G81:AK81" si="56">IFERROR(G21*1000/G$36,0)</f>
        <v>0</v>
      </c>
      <c r="H81" s="291">
        <f t="shared" si="56"/>
        <v>0</v>
      </c>
      <c r="I81" s="291">
        <f t="shared" si="56"/>
        <v>0</v>
      </c>
      <c r="J81" s="291">
        <f t="shared" si="56"/>
        <v>0</v>
      </c>
      <c r="K81" s="291">
        <f t="shared" si="56"/>
        <v>0</v>
      </c>
      <c r="L81" s="291">
        <f t="shared" si="56"/>
        <v>0</v>
      </c>
      <c r="M81" s="291">
        <f t="shared" si="56"/>
        <v>0</v>
      </c>
      <c r="N81" s="291">
        <f t="shared" si="56"/>
        <v>0</v>
      </c>
      <c r="O81" s="291">
        <f t="shared" si="56"/>
        <v>15498.470708634522</v>
      </c>
      <c r="P81" s="291">
        <f t="shared" si="56"/>
        <v>19735.621706344522</v>
      </c>
      <c r="Q81" s="291">
        <f t="shared" si="56"/>
        <v>-1118.0803821895979</v>
      </c>
      <c r="R81" s="291">
        <f t="shared" si="56"/>
        <v>2996.3447901916247</v>
      </c>
      <c r="S81" s="292">
        <f t="shared" si="56"/>
        <v>0</v>
      </c>
      <c r="T81" s="293">
        <f t="shared" si="56"/>
        <v>0</v>
      </c>
      <c r="U81" s="293">
        <f t="shared" si="56"/>
        <v>0</v>
      </c>
      <c r="V81" s="293">
        <f t="shared" si="56"/>
        <v>0</v>
      </c>
      <c r="W81" s="293">
        <f t="shared" si="56"/>
        <v>0</v>
      </c>
      <c r="X81" s="293">
        <f t="shared" si="56"/>
        <v>0</v>
      </c>
      <c r="Y81" s="293">
        <f t="shared" si="56"/>
        <v>0</v>
      </c>
      <c r="Z81" s="293">
        <f t="shared" si="56"/>
        <v>0</v>
      </c>
      <c r="AA81" s="293">
        <f t="shared" si="56"/>
        <v>1081.5353863419177</v>
      </c>
      <c r="AB81" s="293">
        <f t="shared" si="56"/>
        <v>2564.1972605933342</v>
      </c>
      <c r="AC81" s="293">
        <f t="shared" si="56"/>
        <v>2263.9210178465323</v>
      </c>
      <c r="AD81" s="294">
        <f t="shared" si="56"/>
        <v>2315.1695212564373</v>
      </c>
      <c r="AE81" s="295">
        <f t="shared" si="56"/>
        <v>0</v>
      </c>
      <c r="AF81" s="295">
        <f t="shared" si="56"/>
        <v>0</v>
      </c>
      <c r="AG81" s="295">
        <f t="shared" si="56"/>
        <v>3419.9306966273625</v>
      </c>
      <c r="AH81" s="295">
        <f t="shared" si="56"/>
        <v>6854.1638303591017</v>
      </c>
      <c r="AI81" s="295">
        <f t="shared" si="56"/>
        <v>0</v>
      </c>
      <c r="AJ81" s="295">
        <f t="shared" si="56"/>
        <v>5007.221788111432</v>
      </c>
      <c r="AK81" s="295">
        <f t="shared" si="56"/>
        <v>2315.1695212564377</v>
      </c>
    </row>
    <row r="82" spans="1:37" ht="24" customHeight="1">
      <c r="A82" s="166" t="s">
        <v>147</v>
      </c>
      <c r="B82" s="444" t="s">
        <v>147</v>
      </c>
      <c r="C82" s="49" t="str">
        <f t="shared" si="40"/>
        <v>Gross Profit (Loss)</v>
      </c>
      <c r="D82" s="34"/>
      <c r="E82" s="34"/>
      <c r="F82" s="35"/>
      <c r="G82" s="284">
        <f t="shared" ref="G82:AK82" si="57">IFERROR(G22*1000/G$36,0)</f>
        <v>37997.33569686165</v>
      </c>
      <c r="H82" s="285">
        <f t="shared" si="57"/>
        <v>36148.842738582782</v>
      </c>
      <c r="I82" s="285">
        <f t="shared" si="57"/>
        <v>35442.68946414403</v>
      </c>
      <c r="J82" s="285">
        <f t="shared" si="57"/>
        <v>44372.785414353755</v>
      </c>
      <c r="K82" s="285">
        <f t="shared" si="57"/>
        <v>45867.922993084649</v>
      </c>
      <c r="L82" s="285">
        <f t="shared" si="57"/>
        <v>45301.007791999975</v>
      </c>
      <c r="M82" s="285">
        <f t="shared" si="57"/>
        <v>45946.553505037329</v>
      </c>
      <c r="N82" s="285">
        <f t="shared" si="57"/>
        <v>56508.720884948219</v>
      </c>
      <c r="O82" s="285">
        <f t="shared" si="57"/>
        <v>67090.909649374153</v>
      </c>
      <c r="P82" s="285">
        <f t="shared" si="57"/>
        <v>63641.804628205107</v>
      </c>
      <c r="Q82" s="285">
        <f t="shared" si="57"/>
        <v>42882.881170644985</v>
      </c>
      <c r="R82" s="285">
        <f t="shared" si="57"/>
        <v>45497.970396005294</v>
      </c>
      <c r="S82" s="286">
        <f t="shared" si="57"/>
        <v>37997.33569686165</v>
      </c>
      <c r="T82" s="287">
        <f t="shared" si="57"/>
        <v>37191.090392363134</v>
      </c>
      <c r="U82" s="287">
        <f t="shared" si="57"/>
        <v>36661.699293125479</v>
      </c>
      <c r="V82" s="287">
        <f t="shared" si="57"/>
        <v>39055.293832122981</v>
      </c>
      <c r="W82" s="287">
        <f t="shared" si="57"/>
        <v>40975.118970808282</v>
      </c>
      <c r="X82" s="287">
        <f t="shared" si="57"/>
        <v>42115.320697755778</v>
      </c>
      <c r="Y82" s="287">
        <f t="shared" si="57"/>
        <v>42737.417265014279</v>
      </c>
      <c r="Z82" s="287">
        <f t="shared" si="57"/>
        <v>44423.851407713133</v>
      </c>
      <c r="AA82" s="287">
        <f t="shared" si="57"/>
        <v>46005.634930326836</v>
      </c>
      <c r="AB82" s="287">
        <f t="shared" si="57"/>
        <v>47407.39087646683</v>
      </c>
      <c r="AC82" s="287">
        <f t="shared" si="57"/>
        <v>47038.433696554443</v>
      </c>
      <c r="AD82" s="288">
        <f t="shared" si="57"/>
        <v>46930.645771459866</v>
      </c>
      <c r="AE82" s="289">
        <f t="shared" si="57"/>
        <v>36661.699293125479</v>
      </c>
      <c r="AF82" s="289">
        <f t="shared" si="57"/>
        <v>45246.322637338621</v>
      </c>
      <c r="AG82" s="289">
        <f t="shared" si="57"/>
        <v>54416.910855148897</v>
      </c>
      <c r="AH82" s="289">
        <f t="shared" si="57"/>
        <v>50334.101321959824</v>
      </c>
      <c r="AI82" s="289">
        <f t="shared" si="57"/>
        <v>42115.320697755778</v>
      </c>
      <c r="AJ82" s="289">
        <f t="shared" si="57"/>
        <v>52529.849916681014</v>
      </c>
      <c r="AK82" s="289">
        <f t="shared" si="57"/>
        <v>46930.645771459866</v>
      </c>
    </row>
    <row r="83" spans="1:37" ht="24" customHeight="1">
      <c r="A83" s="166" t="s">
        <v>148</v>
      </c>
      <c r="B83" s="444" t="s">
        <v>148</v>
      </c>
      <c r="C83" s="33" t="str">
        <f t="shared" si="40"/>
        <v>Administrative Expenses - General</v>
      </c>
      <c r="D83" s="34"/>
      <c r="E83" s="34"/>
      <c r="F83" s="35"/>
      <c r="G83" s="284">
        <f t="shared" ref="G83:AK83" si="58">IFERROR(G23*1000/G$36,0)</f>
        <v>-6596.8318652788785</v>
      </c>
      <c r="H83" s="285">
        <f t="shared" si="58"/>
        <v>-8433.6100746268639</v>
      </c>
      <c r="I83" s="285">
        <f t="shared" si="58"/>
        <v>-8585.8847557995068</v>
      </c>
      <c r="J83" s="285">
        <f t="shared" si="58"/>
        <v>-6073.4842440787079</v>
      </c>
      <c r="K83" s="285">
        <f t="shared" si="58"/>
        <v>-5120.7227272819646</v>
      </c>
      <c r="L83" s="285">
        <f t="shared" si="58"/>
        <v>-4518.6333279999999</v>
      </c>
      <c r="M83" s="285">
        <f t="shared" si="58"/>
        <v>-6494.2554138829491</v>
      </c>
      <c r="N83" s="285">
        <f t="shared" si="58"/>
        <v>-8607.6375372590683</v>
      </c>
      <c r="O83" s="285">
        <f t="shared" si="58"/>
        <v>-8699.2409809150231</v>
      </c>
      <c r="P83" s="285">
        <f t="shared" si="58"/>
        <v>-8530.6143147526818</v>
      </c>
      <c r="Q83" s="285">
        <f t="shared" si="58"/>
        <v>-10265.469719905012</v>
      </c>
      <c r="R83" s="285">
        <f t="shared" si="58"/>
        <v>-7970.1578598886836</v>
      </c>
      <c r="S83" s="286">
        <f t="shared" si="58"/>
        <v>-6596.8318652788785</v>
      </c>
      <c r="T83" s="287">
        <f t="shared" si="58"/>
        <v>-7397.9676229562556</v>
      </c>
      <c r="U83" s="287">
        <f t="shared" si="58"/>
        <v>-7757.6521476034095</v>
      </c>
      <c r="V83" s="287">
        <f t="shared" si="58"/>
        <v>-7234.8703976325633</v>
      </c>
      <c r="W83" s="287">
        <f t="shared" si="58"/>
        <v>-6639.0954407788904</v>
      </c>
      <c r="X83" s="287">
        <f t="shared" si="58"/>
        <v>-6080.1919037593725</v>
      </c>
      <c r="Y83" s="287">
        <f t="shared" si="58"/>
        <v>-6147.4254813653379</v>
      </c>
      <c r="Z83" s="287">
        <f t="shared" si="58"/>
        <v>-6448.7031035748196</v>
      </c>
      <c r="AA83" s="287">
        <f t="shared" si="58"/>
        <v>-6605.75320215585</v>
      </c>
      <c r="AB83" s="287">
        <f t="shared" si="58"/>
        <v>-6758.7447845854995</v>
      </c>
      <c r="AC83" s="287">
        <f t="shared" si="58"/>
        <v>-7044.7053476049841</v>
      </c>
      <c r="AD83" s="288">
        <f t="shared" si="58"/>
        <v>-7109.4602859648076</v>
      </c>
      <c r="AE83" s="289">
        <f t="shared" si="58"/>
        <v>-7757.6521476034095</v>
      </c>
      <c r="AF83" s="289">
        <f t="shared" si="58"/>
        <v>-5117.1380194927569</v>
      </c>
      <c r="AG83" s="289">
        <f t="shared" si="58"/>
        <v>-7742.0730035768647</v>
      </c>
      <c r="AH83" s="289">
        <f t="shared" si="58"/>
        <v>-8962.7841541649868</v>
      </c>
      <c r="AI83" s="289">
        <f t="shared" si="58"/>
        <v>-6080.1919037593725</v>
      </c>
      <c r="AJ83" s="289">
        <f t="shared" si="58"/>
        <v>-8306.2816228380489</v>
      </c>
      <c r="AK83" s="289">
        <f t="shared" si="58"/>
        <v>-7109.4602859648076</v>
      </c>
    </row>
    <row r="84" spans="1:37" ht="24" customHeight="1">
      <c r="A84" s="166" t="s">
        <v>149</v>
      </c>
      <c r="B84" s="444" t="s">
        <v>149</v>
      </c>
      <c r="C84" s="52" t="str">
        <f t="shared" si="40"/>
        <v>Administrative Expenses - Marketing</v>
      </c>
      <c r="D84" s="53"/>
      <c r="E84" s="53"/>
      <c r="F84" s="54"/>
      <c r="G84" s="284">
        <f t="shared" ref="G84:AK84" si="59">IFERROR(G24*1000/G$36,0)</f>
        <v>-1060.061493572196</v>
      </c>
      <c r="H84" s="285">
        <f t="shared" si="59"/>
        <v>-1334.254289016872</v>
      </c>
      <c r="I84" s="285">
        <f t="shared" si="59"/>
        <v>-1156.2817216236585</v>
      </c>
      <c r="J84" s="285">
        <f t="shared" si="59"/>
        <v>-943.67959305019281</v>
      </c>
      <c r="K84" s="285">
        <f t="shared" si="59"/>
        <v>-611.08500876864412</v>
      </c>
      <c r="L84" s="285">
        <f t="shared" si="59"/>
        <v>-582.1315146666667</v>
      </c>
      <c r="M84" s="285">
        <f t="shared" si="59"/>
        <v>-682.56325412381875</v>
      </c>
      <c r="N84" s="285">
        <f t="shared" si="59"/>
        <v>-667.79037796428975</v>
      </c>
      <c r="O84" s="285">
        <f t="shared" si="59"/>
        <v>-2092.1805580042314</v>
      </c>
      <c r="P84" s="285">
        <f t="shared" si="59"/>
        <v>-1186.7137472476338</v>
      </c>
      <c r="Q84" s="285">
        <f t="shared" si="59"/>
        <v>-1223.3558183961629</v>
      </c>
      <c r="R84" s="285">
        <f t="shared" si="59"/>
        <v>-3003.0489803104492</v>
      </c>
      <c r="S84" s="286">
        <f t="shared" si="59"/>
        <v>-1060.061493572196</v>
      </c>
      <c r="T84" s="287">
        <f t="shared" si="59"/>
        <v>-1179.6544045781607</v>
      </c>
      <c r="U84" s="287">
        <f t="shared" si="59"/>
        <v>-1172.5774863944007</v>
      </c>
      <c r="V84" s="287">
        <f t="shared" si="59"/>
        <v>-1101.5254012687501</v>
      </c>
      <c r="W84" s="287">
        <f t="shared" si="59"/>
        <v>-963.31740956654664</v>
      </c>
      <c r="X84" s="287">
        <f t="shared" si="59"/>
        <v>-862.84584554397918</v>
      </c>
      <c r="Y84" s="287">
        <f t="shared" si="59"/>
        <v>-833.57245316599767</v>
      </c>
      <c r="Z84" s="287">
        <f t="shared" si="59"/>
        <v>-813.27077660845396</v>
      </c>
      <c r="AA84" s="287">
        <f t="shared" si="59"/>
        <v>-902.51740038971127</v>
      </c>
      <c r="AB84" s="287">
        <f t="shared" si="59"/>
        <v>-925.10586069054875</v>
      </c>
      <c r="AC84" s="287">
        <f t="shared" si="59"/>
        <v>-949.42705137391897</v>
      </c>
      <c r="AD84" s="288">
        <f t="shared" si="59"/>
        <v>-1093.1212546502313</v>
      </c>
      <c r="AE84" s="289">
        <f t="shared" si="59"/>
        <v>-1172.5774863944007</v>
      </c>
      <c r="AF84" s="289">
        <f t="shared" si="59"/>
        <v>-685.02448679885674</v>
      </c>
      <c r="AG84" s="289">
        <f t="shared" si="59"/>
        <v>-988.29154978371355</v>
      </c>
      <c r="AH84" s="289">
        <f t="shared" si="59"/>
        <v>-1794.423030675975</v>
      </c>
      <c r="AI84" s="289">
        <f t="shared" si="59"/>
        <v>-862.84584554397918</v>
      </c>
      <c r="AJ84" s="289">
        <f t="shared" si="59"/>
        <v>-1360.8828295128019</v>
      </c>
      <c r="AK84" s="289">
        <f t="shared" si="59"/>
        <v>-1093.1212546502313</v>
      </c>
    </row>
    <row r="85" spans="1:37" ht="24" customHeight="1">
      <c r="A85" s="166" t="s">
        <v>150</v>
      </c>
      <c r="B85" s="444" t="s">
        <v>150</v>
      </c>
      <c r="C85" s="33" t="str">
        <f t="shared" si="40"/>
        <v>Gain (Loss) on FX and Derivative</v>
      </c>
      <c r="D85" s="34"/>
      <c r="E85" s="34"/>
      <c r="F85" s="35"/>
      <c r="G85" s="284">
        <f t="shared" ref="G85:AK85" si="60">IFERROR(G25*1000/G$36,0)</f>
        <v>1223.1201026723036</v>
      </c>
      <c r="H85" s="285">
        <f t="shared" si="60"/>
        <v>-1056.7106764073653</v>
      </c>
      <c r="I85" s="285">
        <f t="shared" si="60"/>
        <v>-223.5777332532231</v>
      </c>
      <c r="J85" s="285">
        <f t="shared" si="60"/>
        <v>421.98908867484789</v>
      </c>
      <c r="K85" s="285">
        <f t="shared" si="60"/>
        <v>-2504.0635636934112</v>
      </c>
      <c r="L85" s="285">
        <f t="shared" si="60"/>
        <v>2535.9255413333331</v>
      </c>
      <c r="M85" s="285">
        <f t="shared" si="60"/>
        <v>5490.856960944916</v>
      </c>
      <c r="N85" s="285">
        <f t="shared" si="60"/>
        <v>-12752.69513965634</v>
      </c>
      <c r="O85" s="285">
        <f t="shared" si="60"/>
        <v>21175.487812940763</v>
      </c>
      <c r="P85" s="285">
        <f t="shared" si="60"/>
        <v>1017.624126422937</v>
      </c>
      <c r="Q85" s="285">
        <f t="shared" si="60"/>
        <v>-12550.759854944938</v>
      </c>
      <c r="R85" s="285">
        <f t="shared" si="60"/>
        <v>-1624.1579743816569</v>
      </c>
      <c r="S85" s="286">
        <f t="shared" si="60"/>
        <v>1223.1201026723036</v>
      </c>
      <c r="T85" s="287">
        <f t="shared" si="60"/>
        <v>228.74095048138798</v>
      </c>
      <c r="U85" s="287">
        <f t="shared" si="60"/>
        <v>91.785243513251046</v>
      </c>
      <c r="V85" s="287">
        <f t="shared" si="60"/>
        <v>194.28366048189523</v>
      </c>
      <c r="W85" s="287">
        <f t="shared" si="60"/>
        <v>-566.1209808801118</v>
      </c>
      <c r="X85" s="287">
        <f t="shared" si="60"/>
        <v>251.50493321466902</v>
      </c>
      <c r="Y85" s="287">
        <f t="shared" si="60"/>
        <v>1102.2449104134223</v>
      </c>
      <c r="Z85" s="287">
        <f t="shared" si="60"/>
        <v>-594.43135135035664</v>
      </c>
      <c r="AA85" s="287">
        <f t="shared" si="60"/>
        <v>924.74679058506285</v>
      </c>
      <c r="AB85" s="287">
        <f t="shared" si="60"/>
        <v>932.12885596562228</v>
      </c>
      <c r="AC85" s="287">
        <f t="shared" si="60"/>
        <v>-167.35129089959827</v>
      </c>
      <c r="AD85" s="288">
        <f t="shared" si="60"/>
        <v>-269.2856697455457</v>
      </c>
      <c r="AE85" s="289">
        <f t="shared" si="60"/>
        <v>91.785243513251046</v>
      </c>
      <c r="AF85" s="289">
        <f t="shared" si="60"/>
        <v>343.20228826394361</v>
      </c>
      <c r="AG85" s="289">
        <f t="shared" si="60"/>
        <v>2380.3677733506588</v>
      </c>
      <c r="AH85" s="289">
        <f t="shared" si="60"/>
        <v>-4662.5708334217479</v>
      </c>
      <c r="AI85" s="289">
        <f t="shared" si="60"/>
        <v>251.50493321466902</v>
      </c>
      <c r="AJ85" s="289">
        <f t="shared" si="60"/>
        <v>-874.85494248500618</v>
      </c>
      <c r="AK85" s="289">
        <f t="shared" si="60"/>
        <v>-269.28566974554576</v>
      </c>
    </row>
    <row r="86" spans="1:37" ht="24" customHeight="1">
      <c r="A86" s="166" t="s">
        <v>151</v>
      </c>
      <c r="B86" s="444" t="s">
        <v>151</v>
      </c>
      <c r="C86" s="33" t="str">
        <f t="shared" si="40"/>
        <v>Other Income (Expenses)</v>
      </c>
      <c r="D86" s="34"/>
      <c r="E86" s="34"/>
      <c r="F86" s="35"/>
      <c r="G86" s="284">
        <f t="shared" ref="G86:AK86" si="61">IFERROR(G26*1000/G$36,0)</f>
        <v>10756.442481155829</v>
      </c>
      <c r="H86" s="285">
        <f t="shared" si="61"/>
        <v>12542.582472319111</v>
      </c>
      <c r="I86" s="285">
        <f t="shared" si="61"/>
        <v>9799.4369920975987</v>
      </c>
      <c r="J86" s="285">
        <f t="shared" si="61"/>
        <v>5312.8047386731296</v>
      </c>
      <c r="K86" s="285">
        <f t="shared" si="61"/>
        <v>9220.5366586216878</v>
      </c>
      <c r="L86" s="285">
        <f t="shared" si="61"/>
        <v>6265.0988928619836</v>
      </c>
      <c r="M86" s="285">
        <f t="shared" si="61"/>
        <v>4873.3258714098238</v>
      </c>
      <c r="N86" s="285">
        <f t="shared" si="61"/>
        <v>5569.4796193872153</v>
      </c>
      <c r="O86" s="285">
        <f t="shared" si="61"/>
        <v>4244.1086697813826</v>
      </c>
      <c r="P86" s="285">
        <f t="shared" si="61"/>
        <v>3625.6414543624865</v>
      </c>
      <c r="Q86" s="285">
        <f t="shared" si="61"/>
        <v>11796.844813205233</v>
      </c>
      <c r="R86" s="285">
        <f t="shared" si="61"/>
        <v>-549.59661748869382</v>
      </c>
      <c r="S86" s="292">
        <f t="shared" si="61"/>
        <v>10756.442481155829</v>
      </c>
      <c r="T86" s="293">
        <f t="shared" si="61"/>
        <v>11535.491692353959</v>
      </c>
      <c r="U86" s="293">
        <f t="shared" si="61"/>
        <v>11009.838856512959</v>
      </c>
      <c r="V86" s="293">
        <f t="shared" si="61"/>
        <v>9241.4252324706085</v>
      </c>
      <c r="W86" s="293">
        <f t="shared" si="61"/>
        <v>9235.5387519006363</v>
      </c>
      <c r="X86" s="293">
        <f t="shared" si="61"/>
        <v>8452.6012338401197</v>
      </c>
      <c r="Y86" s="293">
        <f t="shared" si="61"/>
        <v>7871.4162659079011</v>
      </c>
      <c r="Z86" s="293">
        <f t="shared" si="61"/>
        <v>7589.5210537942903</v>
      </c>
      <c r="AA86" s="293">
        <f t="shared" si="61"/>
        <v>7356.0669315626901</v>
      </c>
      <c r="AB86" s="293">
        <f t="shared" si="61"/>
        <v>7059.5656966643573</v>
      </c>
      <c r="AC86" s="293">
        <f t="shared" si="61"/>
        <v>7445.8734420202218</v>
      </c>
      <c r="AD86" s="294">
        <f t="shared" si="61"/>
        <v>6886.4215371529499</v>
      </c>
      <c r="AE86" s="295">
        <f t="shared" si="61"/>
        <v>11009.838856512959</v>
      </c>
      <c r="AF86" s="295">
        <f t="shared" si="61"/>
        <v>6984.4545909937906</v>
      </c>
      <c r="AG86" s="295">
        <f t="shared" si="61"/>
        <v>4985.2423590211183</v>
      </c>
      <c r="AH86" s="295">
        <f t="shared" si="61"/>
        <v>5158.4231686011562</v>
      </c>
      <c r="AI86" s="295">
        <f t="shared" si="61"/>
        <v>8452.6012338401197</v>
      </c>
      <c r="AJ86" s="295">
        <f t="shared" si="61"/>
        <v>5065.2859511588749</v>
      </c>
      <c r="AK86" s="295">
        <f t="shared" si="61"/>
        <v>6886.4215371529499</v>
      </c>
    </row>
    <row r="87" spans="1:37" ht="24" customHeight="1">
      <c r="A87" s="166" t="s">
        <v>152</v>
      </c>
      <c r="B87" s="444" t="s">
        <v>152</v>
      </c>
      <c r="C87" s="49" t="str">
        <f t="shared" si="40"/>
        <v>Profit (Loss) before Finance Cost (EBIT)</v>
      </c>
      <c r="D87" s="55"/>
      <c r="E87" s="55"/>
      <c r="F87" s="56"/>
      <c r="G87" s="298">
        <f t="shared" ref="G87:AK87" si="62">IFERROR(G27*1000/G$36,0)</f>
        <v>42320.004921838714</v>
      </c>
      <c r="H87" s="299">
        <f t="shared" si="62"/>
        <v>37866.85017085079</v>
      </c>
      <c r="I87" s="299">
        <f t="shared" si="62"/>
        <v>35276.382245565248</v>
      </c>
      <c r="J87" s="299">
        <f t="shared" si="62"/>
        <v>43090.415404572836</v>
      </c>
      <c r="K87" s="299">
        <f t="shared" si="62"/>
        <v>46852.588351962317</v>
      </c>
      <c r="L87" s="299">
        <f t="shared" si="62"/>
        <v>49001.267383528633</v>
      </c>
      <c r="M87" s="299">
        <f t="shared" si="62"/>
        <v>49133.917669385308</v>
      </c>
      <c r="N87" s="299">
        <f t="shared" si="62"/>
        <v>40050.077449455734</v>
      </c>
      <c r="O87" s="299">
        <f t="shared" si="62"/>
        <v>81719.084593177045</v>
      </c>
      <c r="P87" s="299">
        <f t="shared" si="62"/>
        <v>58567.742146990218</v>
      </c>
      <c r="Q87" s="299">
        <f t="shared" si="62"/>
        <v>30640.1405906041</v>
      </c>
      <c r="R87" s="299">
        <f t="shared" si="62"/>
        <v>32351.008963935812</v>
      </c>
      <c r="S87" s="286">
        <f t="shared" si="62"/>
        <v>42320.004921838714</v>
      </c>
      <c r="T87" s="287">
        <f t="shared" si="62"/>
        <v>40377.701007664065</v>
      </c>
      <c r="U87" s="287">
        <f t="shared" si="62"/>
        <v>38833.093759153882</v>
      </c>
      <c r="V87" s="287">
        <f t="shared" si="62"/>
        <v>40154.606926174165</v>
      </c>
      <c r="W87" s="287">
        <f t="shared" si="62"/>
        <v>42042.123891483367</v>
      </c>
      <c r="X87" s="287">
        <f t="shared" si="62"/>
        <v>43876.389115507212</v>
      </c>
      <c r="Y87" s="287">
        <f t="shared" si="62"/>
        <v>44730.080506804261</v>
      </c>
      <c r="Z87" s="287">
        <f t="shared" si="62"/>
        <v>44156.967229973794</v>
      </c>
      <c r="AA87" s="287">
        <f t="shared" si="62"/>
        <v>46778.178049929033</v>
      </c>
      <c r="AB87" s="287">
        <f t="shared" si="62"/>
        <v>47715.234783820764</v>
      </c>
      <c r="AC87" s="287">
        <f t="shared" si="62"/>
        <v>46322.823448696174</v>
      </c>
      <c r="AD87" s="288">
        <f t="shared" si="62"/>
        <v>45345.200098252222</v>
      </c>
      <c r="AE87" s="289">
        <f t="shared" si="62"/>
        <v>38833.093759153882</v>
      </c>
      <c r="AF87" s="289">
        <f t="shared" si="62"/>
        <v>46771.817010304745</v>
      </c>
      <c r="AG87" s="289">
        <f t="shared" si="62"/>
        <v>53052.156434160104</v>
      </c>
      <c r="AH87" s="289">
        <f t="shared" si="62"/>
        <v>40072.74647229827</v>
      </c>
      <c r="AI87" s="289">
        <f t="shared" si="62"/>
        <v>43876.389115507212</v>
      </c>
      <c r="AJ87" s="289">
        <f t="shared" si="62"/>
        <v>47053.116473004025</v>
      </c>
      <c r="AK87" s="289">
        <f t="shared" si="62"/>
        <v>45345.200098252222</v>
      </c>
    </row>
    <row r="88" spans="1:37" ht="24" customHeight="1">
      <c r="A88" s="166" t="s">
        <v>153</v>
      </c>
      <c r="B88" s="444" t="s">
        <v>153</v>
      </c>
      <c r="C88" s="33" t="str">
        <f t="shared" si="40"/>
        <v>Finance Costs</v>
      </c>
      <c r="D88" s="34"/>
      <c r="E88" s="34"/>
      <c r="F88" s="35"/>
      <c r="G88" s="290">
        <f t="shared" ref="G88:AK88" si="63">IFERROR(G28*1000/G$36,0)</f>
        <v>-764.71655306565856</v>
      </c>
      <c r="H88" s="291">
        <f t="shared" si="63"/>
        <v>-741.6866330710576</v>
      </c>
      <c r="I88" s="291">
        <f t="shared" si="63"/>
        <v>-887.67614920874166</v>
      </c>
      <c r="J88" s="291">
        <f t="shared" si="63"/>
        <v>-469.95879250902857</v>
      </c>
      <c r="K88" s="291">
        <f t="shared" si="63"/>
        <v>-460.5206589793421</v>
      </c>
      <c r="L88" s="291">
        <f t="shared" si="63"/>
        <v>-182.12532266666668</v>
      </c>
      <c r="M88" s="291">
        <f t="shared" si="63"/>
        <v>-493.1766401909789</v>
      </c>
      <c r="N88" s="291">
        <f t="shared" si="63"/>
        <v>-487.3193612110108</v>
      </c>
      <c r="O88" s="291">
        <f t="shared" si="63"/>
        <v>-677.95905324400564</v>
      </c>
      <c r="P88" s="291">
        <f t="shared" si="63"/>
        <v>-753.68077896691375</v>
      </c>
      <c r="Q88" s="291">
        <f t="shared" si="63"/>
        <v>-307.36584947796717</v>
      </c>
      <c r="R88" s="291">
        <f t="shared" si="63"/>
        <v>-475.03374842437142</v>
      </c>
      <c r="S88" s="292">
        <f t="shared" si="63"/>
        <v>-764.71655306565856</v>
      </c>
      <c r="T88" s="293">
        <f t="shared" si="63"/>
        <v>-754.67174073599062</v>
      </c>
      <c r="U88" s="293">
        <f t="shared" si="63"/>
        <v>-794.94359650339948</v>
      </c>
      <c r="V88" s="293">
        <f t="shared" si="63"/>
        <v>-694.06521959659358</v>
      </c>
      <c r="W88" s="293">
        <f t="shared" si="63"/>
        <v>-628.25146283944207</v>
      </c>
      <c r="X88" s="293">
        <f t="shared" si="63"/>
        <v>-510.66318988856887</v>
      </c>
      <c r="Y88" s="293">
        <f t="shared" si="63"/>
        <v>-507.8238107416293</v>
      </c>
      <c r="Z88" s="293">
        <f t="shared" si="63"/>
        <v>-505.31283540334488</v>
      </c>
      <c r="AA88" s="293">
        <f t="shared" si="63"/>
        <v>-517.36066885885759</v>
      </c>
      <c r="AB88" s="293">
        <f t="shared" si="63"/>
        <v>-536.14383579426521</v>
      </c>
      <c r="AC88" s="293">
        <f t="shared" si="63"/>
        <v>-517.48782969736499</v>
      </c>
      <c r="AD88" s="294">
        <f t="shared" si="63"/>
        <v>-514.51727056065499</v>
      </c>
      <c r="AE88" s="295">
        <f t="shared" si="63"/>
        <v>-794.94359650339948</v>
      </c>
      <c r="AF88" s="295">
        <f t="shared" si="63"/>
        <v>-347.45374822459081</v>
      </c>
      <c r="AG88" s="295">
        <f t="shared" si="63"/>
        <v>-531.84133552278422</v>
      </c>
      <c r="AH88" s="295">
        <f t="shared" si="63"/>
        <v>-504.055361045685</v>
      </c>
      <c r="AI88" s="295">
        <f t="shared" si="63"/>
        <v>-510.66318988856887</v>
      </c>
      <c r="AJ88" s="295">
        <f t="shared" si="63"/>
        <v>-518.99875086465477</v>
      </c>
      <c r="AK88" s="295">
        <f t="shared" si="63"/>
        <v>-514.51727056065499</v>
      </c>
    </row>
    <row r="89" spans="1:37" ht="24" customHeight="1">
      <c r="A89" s="166" t="s">
        <v>154</v>
      </c>
      <c r="B89" s="444" t="s">
        <v>154</v>
      </c>
      <c r="C89" s="49" t="str">
        <f t="shared" si="40"/>
        <v>Profit (loss) before income tax (EBT)</v>
      </c>
      <c r="D89" s="34"/>
      <c r="E89" s="34"/>
      <c r="F89" s="35"/>
      <c r="G89" s="298">
        <f t="shared" ref="G89:AK89" si="64">IFERROR(G29*1000/G$36,0)</f>
        <v>41555.288368773057</v>
      </c>
      <c r="H89" s="299">
        <f t="shared" si="64"/>
        <v>37125.163537779736</v>
      </c>
      <c r="I89" s="299">
        <f t="shared" si="64"/>
        <v>34388.706096356502</v>
      </c>
      <c r="J89" s="299">
        <f t="shared" si="64"/>
        <v>42620.456612063805</v>
      </c>
      <c r="K89" s="299">
        <f t="shared" si="64"/>
        <v>46392.067692982971</v>
      </c>
      <c r="L89" s="299">
        <f t="shared" si="64"/>
        <v>48819.142060861966</v>
      </c>
      <c r="M89" s="299">
        <f t="shared" si="64"/>
        <v>48640.741029194323</v>
      </c>
      <c r="N89" s="299">
        <f t="shared" si="64"/>
        <v>39562.758088244729</v>
      </c>
      <c r="O89" s="299">
        <f t="shared" si="64"/>
        <v>81041.12553993304</v>
      </c>
      <c r="P89" s="299">
        <f t="shared" si="64"/>
        <v>57814.0613680233</v>
      </c>
      <c r="Q89" s="299">
        <f t="shared" si="64"/>
        <v>30332.774741126137</v>
      </c>
      <c r="R89" s="299">
        <f t="shared" si="64"/>
        <v>31875.975215511437</v>
      </c>
      <c r="S89" s="300">
        <f t="shared" si="64"/>
        <v>41555.288368773057</v>
      </c>
      <c r="T89" s="301">
        <f t="shared" si="64"/>
        <v>39623.029266928075</v>
      </c>
      <c r="U89" s="301">
        <f t="shared" si="64"/>
        <v>38038.150162650483</v>
      </c>
      <c r="V89" s="301">
        <f t="shared" si="64"/>
        <v>39460.541706577569</v>
      </c>
      <c r="W89" s="301">
        <f t="shared" si="64"/>
        <v>41413.872428643925</v>
      </c>
      <c r="X89" s="301">
        <f t="shared" si="64"/>
        <v>43365.725925618652</v>
      </c>
      <c r="Y89" s="301">
        <f t="shared" si="64"/>
        <v>44222.256696062635</v>
      </c>
      <c r="Z89" s="301">
        <f t="shared" si="64"/>
        <v>43651.654394570454</v>
      </c>
      <c r="AA89" s="301">
        <f t="shared" si="64"/>
        <v>46260.817381070177</v>
      </c>
      <c r="AB89" s="301">
        <f t="shared" si="64"/>
        <v>47179.090948026496</v>
      </c>
      <c r="AC89" s="301">
        <f t="shared" si="64"/>
        <v>45805.335618998812</v>
      </c>
      <c r="AD89" s="302">
        <f t="shared" si="64"/>
        <v>44830.682827691569</v>
      </c>
      <c r="AE89" s="303">
        <f t="shared" si="64"/>
        <v>38038.150162650483</v>
      </c>
      <c r="AF89" s="303">
        <f t="shared" si="64"/>
        <v>46424.363262080144</v>
      </c>
      <c r="AG89" s="303">
        <f t="shared" si="64"/>
        <v>52520.315098637315</v>
      </c>
      <c r="AH89" s="303">
        <f t="shared" si="64"/>
        <v>39568.691111252585</v>
      </c>
      <c r="AI89" s="303">
        <f t="shared" si="64"/>
        <v>43365.725925618652</v>
      </c>
      <c r="AJ89" s="303">
        <f t="shared" si="64"/>
        <v>46534.117722139366</v>
      </c>
      <c r="AK89" s="303">
        <f t="shared" si="64"/>
        <v>44830.682827691569</v>
      </c>
    </row>
    <row r="90" spans="1:37" ht="24" customHeight="1">
      <c r="A90" s="166" t="s">
        <v>155</v>
      </c>
      <c r="B90" s="444" t="s">
        <v>155</v>
      </c>
      <c r="C90" s="63" t="str">
        <f t="shared" si="40"/>
        <v>Tax Expenses</v>
      </c>
      <c r="D90" s="34"/>
      <c r="E90" s="34"/>
      <c r="F90" s="35"/>
      <c r="G90" s="290">
        <f t="shared" ref="G90:AK90" si="65">IFERROR(G30*1000/G$36,0)</f>
        <v>-2106.5193187076939</v>
      </c>
      <c r="H90" s="291">
        <f t="shared" si="65"/>
        <v>-2575.3655423629134</v>
      </c>
      <c r="I90" s="291">
        <f t="shared" si="65"/>
        <v>-1451.1551788223794</v>
      </c>
      <c r="J90" s="291">
        <f t="shared" si="65"/>
        <v>-1685.6286098311216</v>
      </c>
      <c r="K90" s="291">
        <f t="shared" si="65"/>
        <v>-1314.9177156412425</v>
      </c>
      <c r="L90" s="291">
        <f t="shared" si="65"/>
        <v>-674.90014016056</v>
      </c>
      <c r="M90" s="291">
        <f t="shared" si="65"/>
        <v>576.65575060604726</v>
      </c>
      <c r="N90" s="291">
        <f t="shared" si="65"/>
        <v>-4573.7404258172837</v>
      </c>
      <c r="O90" s="291">
        <f t="shared" si="65"/>
        <v>-2660.1514291694675</v>
      </c>
      <c r="P90" s="291">
        <f t="shared" si="65"/>
        <v>-470.07708851431232</v>
      </c>
      <c r="Q90" s="291">
        <f t="shared" si="65"/>
        <v>-2446.6939284351174</v>
      </c>
      <c r="R90" s="291">
        <f t="shared" si="65"/>
        <v>-4316.6513181273704</v>
      </c>
      <c r="S90" s="292">
        <f t="shared" si="65"/>
        <v>-2106.5193187076939</v>
      </c>
      <c r="T90" s="293">
        <f t="shared" si="65"/>
        <v>-2311.0129656328363</v>
      </c>
      <c r="U90" s="293">
        <f t="shared" si="65"/>
        <v>-2050.6601760633953</v>
      </c>
      <c r="V90" s="293">
        <f t="shared" si="65"/>
        <v>-1937.3509029261234</v>
      </c>
      <c r="W90" s="293">
        <f t="shared" si="65"/>
        <v>-1761.9468332390486</v>
      </c>
      <c r="X90" s="293">
        <f t="shared" si="65"/>
        <v>-1475.4270986936708</v>
      </c>
      <c r="Y90" s="293">
        <f t="shared" si="65"/>
        <v>-1142.2200709575536</v>
      </c>
      <c r="Z90" s="293">
        <f t="shared" si="65"/>
        <v>-1562.4441287166781</v>
      </c>
      <c r="AA90" s="293">
        <f t="shared" si="65"/>
        <v>-1639.0458342400582</v>
      </c>
      <c r="AB90" s="293">
        <f t="shared" si="65"/>
        <v>-1546.1339991736265</v>
      </c>
      <c r="AC90" s="293">
        <f t="shared" si="65"/>
        <v>-1619.5713600029949</v>
      </c>
      <c r="AD90" s="294">
        <f t="shared" si="65"/>
        <v>-1808.289035001668</v>
      </c>
      <c r="AE90" s="295">
        <f t="shared" si="65"/>
        <v>-2050.6601760633953</v>
      </c>
      <c r="AF90" s="295">
        <f t="shared" si="65"/>
        <v>-1145.1775732264916</v>
      </c>
      <c r="AG90" s="295">
        <f t="shared" si="65"/>
        <v>-1992.807059908868</v>
      </c>
      <c r="AH90" s="295">
        <f t="shared" si="65"/>
        <v>-2430.9971000346573</v>
      </c>
      <c r="AI90" s="295">
        <f t="shared" si="65"/>
        <v>-1475.4270986936708</v>
      </c>
      <c r="AJ90" s="295">
        <f t="shared" si="65"/>
        <v>-2195.3370338459963</v>
      </c>
      <c r="AK90" s="295">
        <f t="shared" si="65"/>
        <v>-1808.289035001668</v>
      </c>
    </row>
    <row r="91" spans="1:37" ht="24" customHeight="1">
      <c r="A91" s="166" t="s">
        <v>156</v>
      </c>
      <c r="B91" s="444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284">
        <f t="shared" ref="G91:AK91" si="66">IFERROR(G31*1000/G$36,0)</f>
        <v>39448.769050065363</v>
      </c>
      <c r="H91" s="285">
        <f t="shared" si="66"/>
        <v>34549.797995416819</v>
      </c>
      <c r="I91" s="285">
        <f t="shared" si="66"/>
        <v>32937.550917534121</v>
      </c>
      <c r="J91" s="285">
        <f t="shared" si="66"/>
        <v>40934.828002232687</v>
      </c>
      <c r="K91" s="285">
        <f t="shared" si="66"/>
        <v>45077.149977341738</v>
      </c>
      <c r="L91" s="285">
        <f t="shared" si="66"/>
        <v>48144.24192070141</v>
      </c>
      <c r="M91" s="285">
        <f t="shared" si="66"/>
        <v>49217.39677980038</v>
      </c>
      <c r="N91" s="285">
        <f t="shared" si="66"/>
        <v>34989.017662427439</v>
      </c>
      <c r="O91" s="285">
        <f t="shared" si="66"/>
        <v>78380.974110763578</v>
      </c>
      <c r="P91" s="285">
        <f t="shared" si="66"/>
        <v>57343.984279508986</v>
      </c>
      <c r="Q91" s="285">
        <f t="shared" si="66"/>
        <v>27886.080812691016</v>
      </c>
      <c r="R91" s="285">
        <f t="shared" si="66"/>
        <v>27559.323897384071</v>
      </c>
      <c r="S91" s="286">
        <f t="shared" si="66"/>
        <v>39448.769050065363</v>
      </c>
      <c r="T91" s="287">
        <f t="shared" si="66"/>
        <v>37312.01630129524</v>
      </c>
      <c r="U91" s="287">
        <f t="shared" si="66"/>
        <v>35987.48998658709</v>
      </c>
      <c r="V91" s="287">
        <f t="shared" si="66"/>
        <v>37523.190803651451</v>
      </c>
      <c r="W91" s="287">
        <f t="shared" si="66"/>
        <v>39651.925595404879</v>
      </c>
      <c r="X91" s="287">
        <f t="shared" si="66"/>
        <v>41890.298826924969</v>
      </c>
      <c r="Y91" s="287">
        <f t="shared" si="66"/>
        <v>43080.03662510508</v>
      </c>
      <c r="Z91" s="287">
        <f t="shared" si="66"/>
        <v>42089.210265853777</v>
      </c>
      <c r="AA91" s="287">
        <f t="shared" si="66"/>
        <v>44621.771546830118</v>
      </c>
      <c r="AB91" s="287">
        <f t="shared" si="66"/>
        <v>45632.956948852865</v>
      </c>
      <c r="AC91" s="287">
        <f t="shared" si="66"/>
        <v>44185.76425899582</v>
      </c>
      <c r="AD91" s="288">
        <f t="shared" si="66"/>
        <v>43022.393792689902</v>
      </c>
      <c r="AE91" s="289">
        <f t="shared" si="66"/>
        <v>35987.48998658709</v>
      </c>
      <c r="AF91" s="289">
        <f t="shared" si="66"/>
        <v>45279.185688853657</v>
      </c>
      <c r="AG91" s="289">
        <f t="shared" si="66"/>
        <v>50527.508038728447</v>
      </c>
      <c r="AH91" s="289">
        <f t="shared" si="66"/>
        <v>37137.694011217929</v>
      </c>
      <c r="AI91" s="289">
        <f t="shared" si="66"/>
        <v>41890.298826924969</v>
      </c>
      <c r="AJ91" s="289">
        <f t="shared" si="66"/>
        <v>44338.780688293373</v>
      </c>
      <c r="AK91" s="289">
        <f t="shared" si="66"/>
        <v>43022.393792689902</v>
      </c>
    </row>
    <row r="92" spans="1:37" ht="24" customHeight="1">
      <c r="A92" s="166" t="s">
        <v>157</v>
      </c>
      <c r="B92" s="444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290">
        <f t="shared" ref="G92:AK92" si="67">IFERROR(G32*1000/G$36,0)</f>
        <v>0</v>
      </c>
      <c r="H92" s="291">
        <f t="shared" si="67"/>
        <v>0</v>
      </c>
      <c r="I92" s="291">
        <f t="shared" si="67"/>
        <v>0</v>
      </c>
      <c r="J92" s="291">
        <f t="shared" si="67"/>
        <v>0</v>
      </c>
      <c r="K92" s="291">
        <f t="shared" si="67"/>
        <v>0</v>
      </c>
      <c r="L92" s="291">
        <f t="shared" si="67"/>
        <v>0</v>
      </c>
      <c r="M92" s="291">
        <f t="shared" si="67"/>
        <v>0</v>
      </c>
      <c r="N92" s="291">
        <f t="shared" si="67"/>
        <v>0</v>
      </c>
      <c r="O92" s="291">
        <f t="shared" si="67"/>
        <v>0</v>
      </c>
      <c r="P92" s="291">
        <f t="shared" si="67"/>
        <v>0</v>
      </c>
      <c r="Q92" s="291">
        <f t="shared" si="67"/>
        <v>0</v>
      </c>
      <c r="R92" s="291">
        <f t="shared" si="67"/>
        <v>0</v>
      </c>
      <c r="S92" s="292">
        <f t="shared" si="67"/>
        <v>0</v>
      </c>
      <c r="T92" s="293">
        <f t="shared" si="67"/>
        <v>0</v>
      </c>
      <c r="U92" s="293">
        <f t="shared" si="67"/>
        <v>0</v>
      </c>
      <c r="V92" s="293">
        <f t="shared" si="67"/>
        <v>0</v>
      </c>
      <c r="W92" s="293">
        <f t="shared" si="67"/>
        <v>0</v>
      </c>
      <c r="X92" s="293">
        <f t="shared" si="67"/>
        <v>0</v>
      </c>
      <c r="Y92" s="293">
        <f t="shared" si="67"/>
        <v>0</v>
      </c>
      <c r="Z92" s="293">
        <f t="shared" si="67"/>
        <v>0</v>
      </c>
      <c r="AA92" s="293">
        <f t="shared" si="67"/>
        <v>0</v>
      </c>
      <c r="AB92" s="293">
        <f t="shared" si="67"/>
        <v>0</v>
      </c>
      <c r="AC92" s="293">
        <f t="shared" si="67"/>
        <v>0</v>
      </c>
      <c r="AD92" s="294">
        <f t="shared" si="67"/>
        <v>0</v>
      </c>
      <c r="AE92" s="295">
        <f t="shared" si="67"/>
        <v>0</v>
      </c>
      <c r="AF92" s="295">
        <f t="shared" si="67"/>
        <v>0</v>
      </c>
      <c r="AG92" s="295">
        <f t="shared" si="67"/>
        <v>0</v>
      </c>
      <c r="AH92" s="295">
        <f t="shared" si="67"/>
        <v>0</v>
      </c>
      <c r="AI92" s="295">
        <f t="shared" si="67"/>
        <v>0</v>
      </c>
      <c r="AJ92" s="295">
        <f t="shared" si="67"/>
        <v>0</v>
      </c>
      <c r="AK92" s="295">
        <f t="shared" si="67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40"/>
        <v>Profit (Loss) before Non-Controlling Interests</v>
      </c>
      <c r="D93" s="34"/>
      <c r="E93" s="34"/>
      <c r="F93" s="35"/>
      <c r="G93" s="284">
        <f t="shared" ref="G93:AK93" si="68">IFERROR(G33*1000/G$36,0)</f>
        <v>39448.769050065363</v>
      </c>
      <c r="H93" s="285">
        <f t="shared" si="68"/>
        <v>34549.797995416819</v>
      </c>
      <c r="I93" s="285">
        <f t="shared" si="68"/>
        <v>32937.550917534121</v>
      </c>
      <c r="J93" s="285">
        <f t="shared" si="68"/>
        <v>40934.828002232687</v>
      </c>
      <c r="K93" s="285">
        <f t="shared" si="68"/>
        <v>45077.149977341738</v>
      </c>
      <c r="L93" s="285">
        <f t="shared" si="68"/>
        <v>48144.24192070141</v>
      </c>
      <c r="M93" s="285">
        <f t="shared" si="68"/>
        <v>49217.39677980038</v>
      </c>
      <c r="N93" s="285">
        <f t="shared" si="68"/>
        <v>34989.017662427439</v>
      </c>
      <c r="O93" s="285">
        <f t="shared" si="68"/>
        <v>78380.974110763578</v>
      </c>
      <c r="P93" s="285">
        <f t="shared" si="68"/>
        <v>57343.984279508986</v>
      </c>
      <c r="Q93" s="285">
        <f t="shared" si="68"/>
        <v>27886.080812691016</v>
      </c>
      <c r="R93" s="285">
        <f t="shared" si="68"/>
        <v>27559.323897384071</v>
      </c>
      <c r="S93" s="286">
        <f t="shared" si="68"/>
        <v>39448.769050065363</v>
      </c>
      <c r="T93" s="287">
        <f t="shared" si="68"/>
        <v>37312.01630129524</v>
      </c>
      <c r="U93" s="287">
        <f t="shared" si="68"/>
        <v>35987.48998658709</v>
      </c>
      <c r="V93" s="287">
        <f t="shared" si="68"/>
        <v>37523.190803651451</v>
      </c>
      <c r="W93" s="287">
        <f t="shared" si="68"/>
        <v>39651.925595404879</v>
      </c>
      <c r="X93" s="287">
        <f t="shared" si="68"/>
        <v>41890.298826924969</v>
      </c>
      <c r="Y93" s="287">
        <f t="shared" si="68"/>
        <v>43080.03662510508</v>
      </c>
      <c r="Z93" s="287">
        <f t="shared" si="68"/>
        <v>42089.210265853777</v>
      </c>
      <c r="AA93" s="287">
        <f t="shared" si="68"/>
        <v>44621.771546830118</v>
      </c>
      <c r="AB93" s="287">
        <f t="shared" si="68"/>
        <v>45632.956948852865</v>
      </c>
      <c r="AC93" s="287">
        <f t="shared" si="68"/>
        <v>44185.76425899582</v>
      </c>
      <c r="AD93" s="288">
        <f t="shared" si="68"/>
        <v>43022.393792689902</v>
      </c>
      <c r="AE93" s="289">
        <f t="shared" si="68"/>
        <v>35987.48998658709</v>
      </c>
      <c r="AF93" s="289">
        <f t="shared" si="68"/>
        <v>45279.185688853657</v>
      </c>
      <c r="AG93" s="289">
        <f t="shared" si="68"/>
        <v>50527.508038728447</v>
      </c>
      <c r="AH93" s="289">
        <f t="shared" si="68"/>
        <v>37137.694011217929</v>
      </c>
      <c r="AI93" s="289">
        <f t="shared" si="68"/>
        <v>41890.298826924969</v>
      </c>
      <c r="AJ93" s="289">
        <f t="shared" si="68"/>
        <v>44338.780688293373</v>
      </c>
      <c r="AK93" s="289">
        <f t="shared" si="68"/>
        <v>43022.393792689902</v>
      </c>
    </row>
    <row r="94" spans="1:37" ht="24" customHeight="1">
      <c r="A94" s="166" t="s">
        <v>159</v>
      </c>
      <c r="B94" s="444" t="s">
        <v>159</v>
      </c>
      <c r="C94" s="33" t="str">
        <f t="shared" si="40"/>
        <v>Non-Controlling Interests</v>
      </c>
      <c r="D94" s="34"/>
      <c r="E94" s="34"/>
      <c r="F94" s="35"/>
      <c r="G94" s="284">
        <f t="shared" ref="G94:AK94" si="69">IFERROR(G34*1000/G$36,0)</f>
        <v>0</v>
      </c>
      <c r="H94" s="285">
        <f t="shared" si="69"/>
        <v>0</v>
      </c>
      <c r="I94" s="285">
        <f t="shared" si="69"/>
        <v>0</v>
      </c>
      <c r="J94" s="285">
        <f t="shared" si="69"/>
        <v>0</v>
      </c>
      <c r="K94" s="285">
        <f t="shared" si="69"/>
        <v>0</v>
      </c>
      <c r="L94" s="285">
        <f t="shared" si="69"/>
        <v>0</v>
      </c>
      <c r="M94" s="285">
        <f t="shared" si="69"/>
        <v>0</v>
      </c>
      <c r="N94" s="285">
        <f t="shared" si="69"/>
        <v>0</v>
      </c>
      <c r="O94" s="285">
        <f t="shared" si="69"/>
        <v>0</v>
      </c>
      <c r="P94" s="285">
        <f t="shared" si="69"/>
        <v>0</v>
      </c>
      <c r="Q94" s="285">
        <f t="shared" si="69"/>
        <v>0</v>
      </c>
      <c r="R94" s="285">
        <f t="shared" si="69"/>
        <v>0</v>
      </c>
      <c r="S94" s="286">
        <f t="shared" si="69"/>
        <v>0</v>
      </c>
      <c r="T94" s="287">
        <f t="shared" si="69"/>
        <v>0</v>
      </c>
      <c r="U94" s="287">
        <f t="shared" si="69"/>
        <v>0</v>
      </c>
      <c r="V94" s="287">
        <f t="shared" si="69"/>
        <v>0</v>
      </c>
      <c r="W94" s="287">
        <f t="shared" si="69"/>
        <v>0</v>
      </c>
      <c r="X94" s="287">
        <f t="shared" si="69"/>
        <v>0</v>
      </c>
      <c r="Y94" s="287">
        <f t="shared" si="69"/>
        <v>0</v>
      </c>
      <c r="Z94" s="287">
        <f t="shared" si="69"/>
        <v>0</v>
      </c>
      <c r="AA94" s="287">
        <f t="shared" si="69"/>
        <v>0</v>
      </c>
      <c r="AB94" s="287">
        <f t="shared" si="69"/>
        <v>0</v>
      </c>
      <c r="AC94" s="287">
        <f t="shared" si="69"/>
        <v>0</v>
      </c>
      <c r="AD94" s="288">
        <f t="shared" si="69"/>
        <v>0</v>
      </c>
      <c r="AE94" s="289">
        <f t="shared" si="69"/>
        <v>0</v>
      </c>
      <c r="AF94" s="289">
        <f t="shared" si="69"/>
        <v>0</v>
      </c>
      <c r="AG94" s="289">
        <f t="shared" si="69"/>
        <v>0</v>
      </c>
      <c r="AH94" s="289">
        <f t="shared" si="69"/>
        <v>0</v>
      </c>
      <c r="AI94" s="289">
        <f t="shared" si="69"/>
        <v>0</v>
      </c>
      <c r="AJ94" s="289">
        <f t="shared" si="69"/>
        <v>0</v>
      </c>
      <c r="AK94" s="289">
        <f t="shared" si="69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40"/>
        <v>Profit (Loss) for the Period</v>
      </c>
      <c r="D95" s="67"/>
      <c r="E95" s="67"/>
      <c r="F95" s="68"/>
      <c r="G95" s="304">
        <f t="shared" ref="G95:AK95" si="70">IFERROR(G35*1000/G$36,0)</f>
        <v>39448.769050065363</v>
      </c>
      <c r="H95" s="305">
        <f t="shared" si="70"/>
        <v>34549.797995416819</v>
      </c>
      <c r="I95" s="305">
        <f t="shared" si="70"/>
        <v>32937.550917534121</v>
      </c>
      <c r="J95" s="305">
        <f t="shared" si="70"/>
        <v>40934.828002232687</v>
      </c>
      <c r="K95" s="305">
        <f t="shared" si="70"/>
        <v>45077.149977341738</v>
      </c>
      <c r="L95" s="305">
        <f t="shared" si="70"/>
        <v>48144.24192070141</v>
      </c>
      <c r="M95" s="305">
        <f t="shared" si="70"/>
        <v>49217.39677980038</v>
      </c>
      <c r="N95" s="305">
        <f t="shared" si="70"/>
        <v>34989.017662427439</v>
      </c>
      <c r="O95" s="305">
        <f t="shared" si="70"/>
        <v>78380.974110763578</v>
      </c>
      <c r="P95" s="305">
        <f t="shared" si="70"/>
        <v>57343.984279508986</v>
      </c>
      <c r="Q95" s="305">
        <f t="shared" si="70"/>
        <v>27886.080812691016</v>
      </c>
      <c r="R95" s="305">
        <f t="shared" si="70"/>
        <v>27559.323897384071</v>
      </c>
      <c r="S95" s="306">
        <f t="shared" si="70"/>
        <v>39448.769050065363</v>
      </c>
      <c r="T95" s="307">
        <f t="shared" si="70"/>
        <v>37312.01630129524</v>
      </c>
      <c r="U95" s="307">
        <f t="shared" si="70"/>
        <v>35987.48998658709</v>
      </c>
      <c r="V95" s="307">
        <f t="shared" si="70"/>
        <v>37523.190803651451</v>
      </c>
      <c r="W95" s="307">
        <f t="shared" si="70"/>
        <v>39651.925595404879</v>
      </c>
      <c r="X95" s="307">
        <f t="shared" si="70"/>
        <v>41890.298826924969</v>
      </c>
      <c r="Y95" s="307">
        <f t="shared" si="70"/>
        <v>43080.03662510508</v>
      </c>
      <c r="Z95" s="307">
        <f t="shared" si="70"/>
        <v>42089.210265853777</v>
      </c>
      <c r="AA95" s="307">
        <f t="shared" si="70"/>
        <v>44621.771546830118</v>
      </c>
      <c r="AB95" s="307">
        <f t="shared" si="70"/>
        <v>45632.956948852865</v>
      </c>
      <c r="AC95" s="307">
        <f t="shared" si="70"/>
        <v>44185.76425899582</v>
      </c>
      <c r="AD95" s="308">
        <f t="shared" si="70"/>
        <v>43022.393792689902</v>
      </c>
      <c r="AE95" s="309">
        <f t="shared" si="70"/>
        <v>35987.48998658709</v>
      </c>
      <c r="AF95" s="309">
        <f t="shared" si="70"/>
        <v>45279.185688853657</v>
      </c>
      <c r="AG95" s="309">
        <f t="shared" si="70"/>
        <v>50527.508038728447</v>
      </c>
      <c r="AH95" s="309">
        <f t="shared" si="70"/>
        <v>37137.694011217929</v>
      </c>
      <c r="AI95" s="309">
        <f t="shared" si="70"/>
        <v>41890.298826924969</v>
      </c>
      <c r="AJ95" s="309">
        <f t="shared" si="70"/>
        <v>44338.780688293373</v>
      </c>
      <c r="AK95" s="309">
        <f t="shared" si="70"/>
        <v>43022.393792689902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58516.667052308716</v>
      </c>
      <c r="H96" s="311">
        <f t="shared" si="71"/>
        <v>56773.001728788135</v>
      </c>
      <c r="I96" s="311">
        <f t="shared" si="71"/>
        <v>56321.872797816693</v>
      </c>
      <c r="J96" s="311">
        <f t="shared" si="71"/>
        <v>56752.110806014731</v>
      </c>
      <c r="K96" s="311">
        <f t="shared" si="71"/>
        <v>58020.608426704079</v>
      </c>
      <c r="L96" s="311">
        <f t="shared" si="71"/>
        <v>57508.138780861955</v>
      </c>
      <c r="M96" s="311">
        <f t="shared" si="71"/>
        <v>62124.274862744838</v>
      </c>
      <c r="N96" s="311">
        <f t="shared" si="71"/>
        <v>54761.474001309383</v>
      </c>
      <c r="O96" s="311">
        <f t="shared" si="71"/>
        <v>88182.957042269074</v>
      </c>
      <c r="P96" s="311">
        <f t="shared" si="71"/>
        <v>55234.966303691966</v>
      </c>
      <c r="Q96" s="311">
        <f t="shared" si="71"/>
        <v>51135.686953714117</v>
      </c>
      <c r="R96" s="311">
        <f t="shared" si="71"/>
        <v>50722.253913013425</v>
      </c>
      <c r="S96" s="312">
        <f t="shared" si="71"/>
        <v>58516.667052308716</v>
      </c>
      <c r="T96" s="313">
        <f t="shared" si="71"/>
        <v>57756.143744167821</v>
      </c>
      <c r="U96" s="313">
        <f t="shared" si="71"/>
        <v>57321.86676533617</v>
      </c>
      <c r="V96" s="313">
        <f t="shared" si="71"/>
        <v>57145.009091676067</v>
      </c>
      <c r="W96" s="313">
        <f t="shared" si="71"/>
        <v>57391.756356951504</v>
      </c>
      <c r="X96" s="313">
        <f t="shared" si="71"/>
        <v>57422.432004480623</v>
      </c>
      <c r="Y96" s="313">
        <f t="shared" si="71"/>
        <v>58185.893910621082</v>
      </c>
      <c r="Z96" s="313">
        <f t="shared" si="71"/>
        <v>57766.539373579166</v>
      </c>
      <c r="AA96" s="313">
        <f t="shared" si="71"/>
        <v>59889.099247574755</v>
      </c>
      <c r="AB96" s="313">
        <f t="shared" si="71"/>
        <v>59519.180005473194</v>
      </c>
      <c r="AC96" s="313">
        <f t="shared" si="71"/>
        <v>58835.536880514912</v>
      </c>
      <c r="AD96" s="314">
        <f t="shared" si="71"/>
        <v>58267.841475852903</v>
      </c>
      <c r="AE96" s="315">
        <f t="shared" si="71"/>
        <v>57321.86676533617</v>
      </c>
      <c r="AF96" s="315">
        <f t="shared" si="71"/>
        <v>57480.167944593486</v>
      </c>
      <c r="AG96" s="315">
        <f t="shared" si="71"/>
        <v>65222.297944656078</v>
      </c>
      <c r="AH96" s="315">
        <f t="shared" si="71"/>
        <v>52302.63705165471</v>
      </c>
      <c r="AI96" s="315">
        <f t="shared" si="71"/>
        <v>57422.432004480623</v>
      </c>
      <c r="AJ96" s="315">
        <f t="shared" si="71"/>
        <v>59250.873803694405</v>
      </c>
      <c r="AK96" s="315">
        <f t="shared" si="71"/>
        <v>58267.841475852903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220080.43301329491</v>
      </c>
      <c r="H97" s="311">
        <f t="shared" ref="H97:R97" si="72">IFERROR(H43*1000/H$37/12,0)</f>
        <v>204498.23035314769</v>
      </c>
      <c r="I97" s="311">
        <f t="shared" si="72"/>
        <v>191135.73690157049</v>
      </c>
      <c r="J97" s="311">
        <f t="shared" si="72"/>
        <v>226793.71721110467</v>
      </c>
      <c r="K97" s="311">
        <f t="shared" si="72"/>
        <v>178036.25906455159</v>
      </c>
      <c r="L97" s="311">
        <f t="shared" si="72"/>
        <v>193719.86491491875</v>
      </c>
      <c r="M97" s="311">
        <f t="shared" si="72"/>
        <v>193378.81963509452</v>
      </c>
      <c r="N97" s="311">
        <f t="shared" si="72"/>
        <v>165079.7164224032</v>
      </c>
      <c r="O97" s="311">
        <f t="shared" si="72"/>
        <v>216843.06990988899</v>
      </c>
      <c r="P97" s="311">
        <f t="shared" si="72"/>
        <v>249633.08774041673</v>
      </c>
      <c r="Q97" s="311">
        <f t="shared" si="72"/>
        <v>214406.02949657527</v>
      </c>
      <c r="R97" s="311">
        <f t="shared" si="72"/>
        <v>276060.76541974366</v>
      </c>
      <c r="S97" s="292">
        <f>IFERROR(S43*1000/S$37/12*1,0)</f>
        <v>220080.43301329491</v>
      </c>
      <c r="T97" s="292">
        <f>IFERROR(T43*1000/T$37/12*2,0)</f>
        <v>212006.84461257805</v>
      </c>
      <c r="U97" s="292">
        <f>IFERROR(U43*1000/U$37/12*3,0)</f>
        <v>204588.08931067406</v>
      </c>
      <c r="V97" s="292">
        <f>IFERROR(V43*1000/V$37/12*4,0)</f>
        <v>209826.10176853579</v>
      </c>
      <c r="W97" s="292">
        <f>IFERROR(W43*1000/W$37/12*5,0)</f>
        <v>202244.9635832237</v>
      </c>
      <c r="X97" s="292">
        <f>IFERROR(X43*1000/X$37/12*6,0)</f>
        <v>200652.36468577298</v>
      </c>
      <c r="Y97" s="292">
        <f>IFERROR(Y43*1000/Y$37/12*7,0)</f>
        <v>199504.25591823828</v>
      </c>
      <c r="Z97" s="292">
        <f>IFERROR(Z43*1000/Z$37/12*8,0)</f>
        <v>194211.13978293681</v>
      </c>
      <c r="AA97" s="292">
        <f>IFERROR(AA43*1000/AA$37/12*9,0)</f>
        <v>196513.83028077235</v>
      </c>
      <c r="AB97" s="292">
        <f>IFERROR(AB43*1000/AB$37/12*10,0)</f>
        <v>200950.15490278468</v>
      </c>
      <c r="AC97" s="292">
        <f>IFERROR(AC43*1000/AC$37/12*11,0)</f>
        <v>202111.12201390721</v>
      </c>
      <c r="AD97" s="292">
        <f>IFERROR(AD43*1000/AD$37/12*12,0)</f>
        <v>206793.38347942388</v>
      </c>
      <c r="AE97" s="295">
        <f>IFERROR(AE43*1000/AE$37/12*3,0)</f>
        <v>204588.08931067406</v>
      </c>
      <c r="AF97" s="295">
        <f>IFERROR(AF43*1000/AF$37/12*3,0)</f>
        <v>197117.29229594098</v>
      </c>
      <c r="AG97" s="295">
        <f>IFERROR(AG43*1000/AG$37/12*3,0)</f>
        <v>189151.53778810261</v>
      </c>
      <c r="AH97" s="295">
        <f>IFERROR(AH43*1000/AH$37/12*3,0)</f>
        <v>244189.92320152628</v>
      </c>
      <c r="AI97" s="295">
        <f>IFERROR(AI43*1000/AI$37/12*6,0)</f>
        <v>200652.36468577298</v>
      </c>
      <c r="AJ97" s="295">
        <f>IFERROR(AJ43*1000/AJ$37/12*6,0)</f>
        <v>212986.90728653542</v>
      </c>
      <c r="AK97" s="295">
        <f>IFERROR(AK43*1000/AK$37,0)</f>
        <v>206793.38347942388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58516.667052308716</v>
      </c>
      <c r="H98" s="311">
        <f t="shared" ref="H98:AK98" si="73">IFERROR(H47*1000/H$36,0)</f>
        <v>56773.001728788135</v>
      </c>
      <c r="I98" s="311">
        <f t="shared" si="73"/>
        <v>56321.872797816693</v>
      </c>
      <c r="J98" s="311">
        <f t="shared" si="73"/>
        <v>56752.110806014731</v>
      </c>
      <c r="K98" s="311">
        <f t="shared" si="73"/>
        <v>58020.608426704079</v>
      </c>
      <c r="L98" s="311">
        <f t="shared" si="73"/>
        <v>57508.138780861955</v>
      </c>
      <c r="M98" s="311">
        <f t="shared" si="73"/>
        <v>62124.274862744838</v>
      </c>
      <c r="N98" s="311">
        <f t="shared" si="73"/>
        <v>54761.474001309383</v>
      </c>
      <c r="O98" s="311">
        <f t="shared" si="73"/>
        <v>88182.957042269074</v>
      </c>
      <c r="P98" s="311">
        <f t="shared" si="73"/>
        <v>55234.966303691966</v>
      </c>
      <c r="Q98" s="311">
        <f t="shared" si="73"/>
        <v>51135.686953714117</v>
      </c>
      <c r="R98" s="311">
        <f t="shared" si="73"/>
        <v>50722.253913013425</v>
      </c>
      <c r="S98" s="292">
        <f t="shared" si="73"/>
        <v>58516.667052308716</v>
      </c>
      <c r="T98" s="293">
        <f t="shared" si="73"/>
        <v>57756.143744167821</v>
      </c>
      <c r="U98" s="293">
        <f t="shared" si="73"/>
        <v>57321.86676533617</v>
      </c>
      <c r="V98" s="293">
        <f t="shared" si="73"/>
        <v>57145.009091676067</v>
      </c>
      <c r="W98" s="293">
        <f t="shared" si="73"/>
        <v>57391.756356951504</v>
      </c>
      <c r="X98" s="293">
        <f t="shared" si="73"/>
        <v>57422.432004480623</v>
      </c>
      <c r="Y98" s="293">
        <f t="shared" si="73"/>
        <v>58185.893910621082</v>
      </c>
      <c r="Z98" s="293">
        <f t="shared" si="73"/>
        <v>57766.539373579166</v>
      </c>
      <c r="AA98" s="293">
        <f t="shared" si="73"/>
        <v>59889.099247574755</v>
      </c>
      <c r="AB98" s="293">
        <f t="shared" si="73"/>
        <v>59519.180005473194</v>
      </c>
      <c r="AC98" s="293">
        <f t="shared" si="73"/>
        <v>58835.536880514912</v>
      </c>
      <c r="AD98" s="294">
        <f t="shared" si="73"/>
        <v>58267.841475852903</v>
      </c>
      <c r="AE98" s="315">
        <f t="shared" si="73"/>
        <v>57321.86676533617</v>
      </c>
      <c r="AF98" s="315">
        <f t="shared" si="73"/>
        <v>57480.167944593486</v>
      </c>
      <c r="AG98" s="315">
        <f t="shared" si="73"/>
        <v>65222.297944656078</v>
      </c>
      <c r="AH98" s="315">
        <f t="shared" si="73"/>
        <v>52302.63705165471</v>
      </c>
      <c r="AI98" s="315">
        <f t="shared" si="73"/>
        <v>57422.432004480623</v>
      </c>
      <c r="AJ98" s="315">
        <f t="shared" si="73"/>
        <v>59250.873803694405</v>
      </c>
      <c r="AK98" s="315">
        <f t="shared" si="73"/>
        <v>58267.841475852903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39448.76905006537</v>
      </c>
      <c r="H99" s="319">
        <f t="shared" ref="H99:AK100" si="74">IFERROR(H49*1000/H$36,0)</f>
        <v>34549.797995416811</v>
      </c>
      <c r="I99" s="319">
        <f t="shared" si="74"/>
        <v>32937.550917534129</v>
      </c>
      <c r="J99" s="319">
        <f t="shared" si="74"/>
        <v>40934.82800223268</v>
      </c>
      <c r="K99" s="319">
        <f t="shared" si="74"/>
        <v>45077.149977341738</v>
      </c>
      <c r="L99" s="319">
        <f t="shared" si="74"/>
        <v>48144.24192070141</v>
      </c>
      <c r="M99" s="319">
        <f t="shared" si="74"/>
        <v>49217.39677980038</v>
      </c>
      <c r="N99" s="319">
        <f t="shared" si="74"/>
        <v>34989.017662427432</v>
      </c>
      <c r="O99" s="319">
        <f t="shared" si="74"/>
        <v>78380.974110763564</v>
      </c>
      <c r="P99" s="319">
        <f t="shared" si="74"/>
        <v>56753.022611146574</v>
      </c>
      <c r="Q99" s="319">
        <f t="shared" si="74"/>
        <v>27886.080812691009</v>
      </c>
      <c r="R99" s="319">
        <f t="shared" si="74"/>
        <v>27559.32389738406</v>
      </c>
      <c r="S99" s="320">
        <f t="shared" si="74"/>
        <v>39448.76905006537</v>
      </c>
      <c r="T99" s="321">
        <f t="shared" si="74"/>
        <v>37312.016301295225</v>
      </c>
      <c r="U99" s="321">
        <f t="shared" si="74"/>
        <v>35987.489986587083</v>
      </c>
      <c r="V99" s="321">
        <f t="shared" si="74"/>
        <v>37523.190803651472</v>
      </c>
      <c r="W99" s="321">
        <f t="shared" si="74"/>
        <v>39651.925595404871</v>
      </c>
      <c r="X99" s="321">
        <f t="shared" si="74"/>
        <v>41890.298826924969</v>
      </c>
      <c r="Y99" s="321">
        <f t="shared" si="74"/>
        <v>43080.03662510508</v>
      </c>
      <c r="Z99" s="321">
        <f t="shared" si="74"/>
        <v>42089.21026585377</v>
      </c>
      <c r="AA99" s="321">
        <f t="shared" si="74"/>
        <v>44621.771546830132</v>
      </c>
      <c r="AB99" s="321">
        <f t="shared" si="74"/>
        <v>45585.986203687768</v>
      </c>
      <c r="AC99" s="321">
        <f t="shared" si="74"/>
        <v>44142.623805906813</v>
      </c>
      <c r="AD99" s="322">
        <f t="shared" si="74"/>
        <v>42982.271924934576</v>
      </c>
      <c r="AE99" s="323">
        <f t="shared" si="74"/>
        <v>35987.489986587083</v>
      </c>
      <c r="AF99" s="323">
        <f t="shared" si="74"/>
        <v>45279.185688853657</v>
      </c>
      <c r="AG99" s="323">
        <f t="shared" si="74"/>
        <v>50527.508038728483</v>
      </c>
      <c r="AH99" s="323">
        <f t="shared" si="74"/>
        <v>36949.949015780054</v>
      </c>
      <c r="AI99" s="323">
        <f t="shared" si="74"/>
        <v>41890.298826924969</v>
      </c>
      <c r="AJ99" s="323">
        <f t="shared" si="74"/>
        <v>44252.005578065116</v>
      </c>
      <c r="AK99" s="323">
        <f t="shared" si="74"/>
        <v>42982.271924934576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39448.76905006537</v>
      </c>
      <c r="H100" s="317">
        <f t="shared" si="74"/>
        <v>34549.797995416811</v>
      </c>
      <c r="I100" s="317">
        <f t="shared" si="74"/>
        <v>32937.550917534129</v>
      </c>
      <c r="J100" s="317">
        <f t="shared" si="74"/>
        <v>40934.82800223268</v>
      </c>
      <c r="K100" s="317">
        <f t="shared" si="74"/>
        <v>45077.149977341738</v>
      </c>
      <c r="L100" s="317">
        <f t="shared" si="74"/>
        <v>48144.24192070141</v>
      </c>
      <c r="M100" s="317">
        <f t="shared" si="74"/>
        <v>49217.39677980038</v>
      </c>
      <c r="N100" s="317">
        <f t="shared" si="74"/>
        <v>34989.017662427432</v>
      </c>
      <c r="O100" s="317">
        <f t="shared" si="74"/>
        <v>78380.974110763564</v>
      </c>
      <c r="P100" s="317">
        <f t="shared" si="74"/>
        <v>56753.022611146574</v>
      </c>
      <c r="Q100" s="317">
        <f t="shared" si="74"/>
        <v>27886.080812691009</v>
      </c>
      <c r="R100" s="317">
        <f t="shared" si="74"/>
        <v>27559.32389738406</v>
      </c>
      <c r="S100" s="312">
        <f t="shared" si="74"/>
        <v>39448.76905006537</v>
      </c>
      <c r="T100" s="313">
        <f t="shared" si="74"/>
        <v>37312.016301295225</v>
      </c>
      <c r="U100" s="313">
        <f t="shared" si="74"/>
        <v>35987.489986587083</v>
      </c>
      <c r="V100" s="313">
        <f t="shared" si="74"/>
        <v>37523.190803651472</v>
      </c>
      <c r="W100" s="313">
        <f t="shared" si="74"/>
        <v>39651.925595404871</v>
      </c>
      <c r="X100" s="313">
        <f t="shared" si="74"/>
        <v>41890.298826924969</v>
      </c>
      <c r="Y100" s="313">
        <f t="shared" si="74"/>
        <v>43080.03662510508</v>
      </c>
      <c r="Z100" s="313">
        <f t="shared" si="74"/>
        <v>42089.21026585377</v>
      </c>
      <c r="AA100" s="313">
        <f t="shared" si="74"/>
        <v>44621.771546830132</v>
      </c>
      <c r="AB100" s="313">
        <f t="shared" si="74"/>
        <v>45585.986203687768</v>
      </c>
      <c r="AC100" s="313">
        <f t="shared" si="74"/>
        <v>44142.623805906813</v>
      </c>
      <c r="AD100" s="324">
        <f t="shared" si="74"/>
        <v>42982.271924934576</v>
      </c>
      <c r="AE100" s="315">
        <f t="shared" si="74"/>
        <v>35987.489986587083</v>
      </c>
      <c r="AF100" s="315">
        <f t="shared" si="74"/>
        <v>45279.185688853657</v>
      </c>
      <c r="AG100" s="315">
        <f t="shared" si="74"/>
        <v>50527.508038728483</v>
      </c>
      <c r="AH100" s="315">
        <f t="shared" si="74"/>
        <v>36949.949015780054</v>
      </c>
      <c r="AI100" s="315">
        <f t="shared" si="74"/>
        <v>41890.298826924969</v>
      </c>
      <c r="AJ100" s="315">
        <f t="shared" si="74"/>
        <v>44252.005578065116</v>
      </c>
      <c r="AK100" s="315">
        <f t="shared" si="74"/>
        <v>42982.271924934576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29">
        <f t="shared" ref="G118:R118" si="75">G18</f>
        <v>64430.77996999996</v>
      </c>
      <c r="H118" s="230">
        <f t="shared" si="75"/>
        <v>52281.61411000001</v>
      </c>
      <c r="I118" s="230">
        <f t="shared" si="75"/>
        <v>54833.949480000025</v>
      </c>
      <c r="J118" s="230">
        <f t="shared" si="75"/>
        <v>77333.834300000031</v>
      </c>
      <c r="K118" s="230">
        <f t="shared" si="75"/>
        <v>93432.128699999972</v>
      </c>
      <c r="L118" s="230">
        <f t="shared" si="75"/>
        <v>108811.68396999995</v>
      </c>
      <c r="M118" s="230">
        <f t="shared" si="75"/>
        <v>88711.78144999998</v>
      </c>
      <c r="N118" s="230">
        <f t="shared" si="75"/>
        <v>92296.892149999941</v>
      </c>
      <c r="O118" s="230">
        <f t="shared" si="75"/>
        <v>66098.328880000015</v>
      </c>
      <c r="P118" s="230">
        <f t="shared" si="75"/>
        <v>63282.527889999961</v>
      </c>
      <c r="Q118" s="230">
        <f t="shared" si="75"/>
        <v>70352.778269999995</v>
      </c>
      <c r="R118" s="230">
        <f t="shared" si="75"/>
        <v>72703.788700000005</v>
      </c>
      <c r="S118" s="200">
        <f t="shared" ref="S118:S180" si="76">G118</f>
        <v>64430.77996999996</v>
      </c>
      <c r="T118" s="201">
        <f>SUM($G118:H118)</f>
        <v>116712.39407999997</v>
      </c>
      <c r="U118" s="201">
        <f>SUM($G118:I118)</f>
        <v>171546.34356000001</v>
      </c>
      <c r="V118" s="201">
        <f>SUM($G118:J118)</f>
        <v>248880.17786000005</v>
      </c>
      <c r="W118" s="201">
        <f>SUM($G118:K118)</f>
        <v>342312.30656000006</v>
      </c>
      <c r="X118" s="201">
        <f>SUM($G118:L118)</f>
        <v>451123.99053000001</v>
      </c>
      <c r="Y118" s="201">
        <f>SUM($G118:M118)</f>
        <v>539835.77197999996</v>
      </c>
      <c r="Z118" s="201">
        <f>SUM($G118:N118)</f>
        <v>632132.66412999993</v>
      </c>
      <c r="AA118" s="201">
        <f>SUM($G118:O118)</f>
        <v>698230.99300999998</v>
      </c>
      <c r="AB118" s="201">
        <f>SUM($G118:P118)</f>
        <v>761513.52089999989</v>
      </c>
      <c r="AC118" s="201">
        <f>SUM($G118:Q118)</f>
        <v>831866.2991699999</v>
      </c>
      <c r="AD118" s="202">
        <f>SUM($G118:R118)</f>
        <v>904570.08786999993</v>
      </c>
      <c r="AE118" s="203">
        <f t="shared" ref="AE118:AE180" si="77">U118</f>
        <v>171546.34356000001</v>
      </c>
      <c r="AF118" s="203">
        <f t="shared" ref="AF118:AF180" si="78">X118-AE118</f>
        <v>279577.64697</v>
      </c>
      <c r="AG118" s="203">
        <f t="shared" ref="AG118:AG180" si="79">AA118-AF118-AE118</f>
        <v>247107.00247999997</v>
      </c>
      <c r="AH118" s="203">
        <f t="shared" ref="AH118:AH180" si="80">AD118-AG118-AF118-AE118</f>
        <v>206339.0948599999</v>
      </c>
      <c r="AI118" s="203">
        <f t="shared" ref="AI118:AI222" si="81">$AE118+$AF118</f>
        <v>451123.99053000001</v>
      </c>
      <c r="AJ118" s="203">
        <f t="shared" ref="AJ118:AJ222" si="82">$AG118+$AH118</f>
        <v>453446.09733999986</v>
      </c>
      <c r="AK118" s="203">
        <f t="shared" ref="AK118:AK222" si="83">$AI118+$AJ118</f>
        <v>904570.08786999993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39">
        <f>G20-SUMIF($A$138:$A$237,$A119,G$138:G$237)</f>
        <v>-9280.972310000001</v>
      </c>
      <c r="H119" s="240">
        <f t="shared" ref="H119:R119" si="85">H20-SUMIF($A$138:$A$237,$A119,H$138:H$237)</f>
        <v>-8997.7695999999996</v>
      </c>
      <c r="I119" s="240">
        <f t="shared" si="85"/>
        <v>-10646.32553</v>
      </c>
      <c r="J119" s="240">
        <f t="shared" si="85"/>
        <v>-9693.3791500000007</v>
      </c>
      <c r="K119" s="240">
        <f t="shared" si="85"/>
        <v>-9493.6595899999993</v>
      </c>
      <c r="L119" s="240">
        <f t="shared" si="85"/>
        <v>-8137.7837099999997</v>
      </c>
      <c r="M119" s="240">
        <f t="shared" si="85"/>
        <v>-7776.1150799999996</v>
      </c>
      <c r="N119" s="240">
        <f t="shared" si="85"/>
        <v>-8036.8422399999999</v>
      </c>
      <c r="O119" s="240">
        <f t="shared" si="85"/>
        <v>-11606.759910000001</v>
      </c>
      <c r="P119" s="240">
        <f t="shared" si="85"/>
        <v>-8557.6673600000013</v>
      </c>
      <c r="Q119" s="240">
        <f t="shared" si="85"/>
        <v>-6865.422340000001</v>
      </c>
      <c r="R119" s="240">
        <f t="shared" si="85"/>
        <v>-13533.312409999999</v>
      </c>
      <c r="S119" s="328">
        <f t="shared" si="76"/>
        <v>-9280.972310000001</v>
      </c>
      <c r="T119" s="329">
        <f>SUM($G119:H119)</f>
        <v>-18278.741910000001</v>
      </c>
      <c r="U119" s="329">
        <f>SUM($G119:I119)</f>
        <v>-28925.067439999999</v>
      </c>
      <c r="V119" s="329">
        <f>SUM($G119:J119)</f>
        <v>-38618.44659</v>
      </c>
      <c r="W119" s="329">
        <f>SUM($G119:K119)</f>
        <v>-48112.106180000002</v>
      </c>
      <c r="X119" s="329">
        <f>SUM($G119:L119)</f>
        <v>-56249.889890000006</v>
      </c>
      <c r="Y119" s="329">
        <f>SUM($G119:M119)</f>
        <v>-64026.004970000009</v>
      </c>
      <c r="Z119" s="329">
        <f>SUM($G119:N119)</f>
        <v>-72062.847210000007</v>
      </c>
      <c r="AA119" s="329">
        <f>SUM($G119:O119)</f>
        <v>-83669.607120000001</v>
      </c>
      <c r="AB119" s="329">
        <f>SUM($G119:P119)</f>
        <v>-92227.274480000007</v>
      </c>
      <c r="AC119" s="329">
        <f>SUM($G119:Q119)</f>
        <v>-99092.696820000012</v>
      </c>
      <c r="AD119" s="330">
        <f>SUM($G119:R119)</f>
        <v>-112626.00923000001</v>
      </c>
      <c r="AE119" s="241">
        <f t="shared" si="77"/>
        <v>-28925.067439999999</v>
      </c>
      <c r="AF119" s="241">
        <f t="shared" si="78"/>
        <v>-27324.822450000007</v>
      </c>
      <c r="AG119" s="241">
        <f t="shared" si="79"/>
        <v>-27419.717229999995</v>
      </c>
      <c r="AH119" s="241">
        <f t="shared" si="80"/>
        <v>-28956.40211000001</v>
      </c>
      <c r="AI119" s="241">
        <f t="shared" si="81"/>
        <v>-56249.889890000006</v>
      </c>
      <c r="AJ119" s="241">
        <f t="shared" si="82"/>
        <v>-56376.119340000005</v>
      </c>
      <c r="AK119" s="241">
        <f t="shared" si="83"/>
        <v>-112626.00923000001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39">
        <f t="shared" ref="G120:R120" si="86">G23-SUMIF($A$138:$A$237,$A120,G$138:G$237)</f>
        <v>-6603.3638200000005</v>
      </c>
      <c r="H120" s="240">
        <f t="shared" si="86"/>
        <v>-6499.9453299999996</v>
      </c>
      <c r="I120" s="240">
        <f t="shared" si="86"/>
        <v>-6556.3472299999994</v>
      </c>
      <c r="J120" s="240">
        <f t="shared" si="86"/>
        <v>-6955.8865400000004</v>
      </c>
      <c r="K120" s="240">
        <f t="shared" si="86"/>
        <v>-7296.9118799999997</v>
      </c>
      <c r="L120" s="240">
        <f t="shared" si="86"/>
        <v>-8256.5642700000008</v>
      </c>
      <c r="M120" s="240">
        <f t="shared" si="86"/>
        <v>-8617.1922900000009</v>
      </c>
      <c r="N120" s="240">
        <f t="shared" si="86"/>
        <v>-10054.968409999999</v>
      </c>
      <c r="O120" s="240">
        <f t="shared" si="86"/>
        <v>-7405.4084300000022</v>
      </c>
      <c r="P120" s="240">
        <f t="shared" si="86"/>
        <v>-7547.7894199999992</v>
      </c>
      <c r="Q120" s="240">
        <f t="shared" si="86"/>
        <v>-10189.511910000001</v>
      </c>
      <c r="R120" s="240">
        <f t="shared" si="86"/>
        <v>-7417.954990000002</v>
      </c>
      <c r="S120" s="328">
        <f t="shared" si="76"/>
        <v>-6603.3638200000005</v>
      </c>
      <c r="T120" s="329">
        <f>SUM($G120:H120)</f>
        <v>-13103.309150000001</v>
      </c>
      <c r="U120" s="329">
        <f>SUM($G120:I120)</f>
        <v>-19659.65638</v>
      </c>
      <c r="V120" s="329">
        <f>SUM($G120:J120)</f>
        <v>-26615.54292</v>
      </c>
      <c r="W120" s="329">
        <f>SUM($G120:K120)</f>
        <v>-33912.4548</v>
      </c>
      <c r="X120" s="329">
        <f>SUM($G120:L120)</f>
        <v>-42169.019070000002</v>
      </c>
      <c r="Y120" s="329">
        <f>SUM($G120:M120)</f>
        <v>-50786.211360000001</v>
      </c>
      <c r="Z120" s="329">
        <f>SUM($G120:N120)</f>
        <v>-60841.179770000002</v>
      </c>
      <c r="AA120" s="329">
        <f>SUM($G120:O120)</f>
        <v>-68246.588199999998</v>
      </c>
      <c r="AB120" s="329">
        <f>SUM($G120:P120)</f>
        <v>-75794.377619999999</v>
      </c>
      <c r="AC120" s="329">
        <f>SUM($G120:Q120)</f>
        <v>-85983.88953</v>
      </c>
      <c r="AD120" s="330">
        <f>SUM($G120:R120)</f>
        <v>-93401.844519999999</v>
      </c>
      <c r="AE120" s="241">
        <f t="shared" si="77"/>
        <v>-19659.65638</v>
      </c>
      <c r="AF120" s="241">
        <f t="shared" si="78"/>
        <v>-22509.362690000002</v>
      </c>
      <c r="AG120" s="241">
        <f t="shared" si="79"/>
        <v>-26077.569129999996</v>
      </c>
      <c r="AH120" s="241">
        <f t="shared" si="80"/>
        <v>-25155.256319999993</v>
      </c>
      <c r="AI120" s="241">
        <f t="shared" si="81"/>
        <v>-42169.019070000002</v>
      </c>
      <c r="AJ120" s="241">
        <f t="shared" si="82"/>
        <v>-51232.825449999989</v>
      </c>
      <c r="AK120" s="241">
        <f t="shared" si="83"/>
        <v>-93401.844519999984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39">
        <f t="shared" ref="G121:R121" si="87">G24-SUMIF($A$138:$A$237,$A121,G$138:G$237)</f>
        <v>-1081.20336</v>
      </c>
      <c r="H121" s="240">
        <f t="shared" si="87"/>
        <v>-1052.71596</v>
      </c>
      <c r="I121" s="240">
        <f t="shared" si="87"/>
        <v>-908.35642000000007</v>
      </c>
      <c r="J121" s="240">
        <f t="shared" si="87"/>
        <v>-1102.1110600000002</v>
      </c>
      <c r="K121" s="240">
        <f t="shared" si="87"/>
        <v>-902.13441000000012</v>
      </c>
      <c r="L121" s="240">
        <f t="shared" si="87"/>
        <v>-1091.4965900000002</v>
      </c>
      <c r="M121" s="240">
        <f t="shared" si="87"/>
        <v>-941.2554100000001</v>
      </c>
      <c r="N121" s="240">
        <f t="shared" si="87"/>
        <v>-791.43071000000009</v>
      </c>
      <c r="O121" s="240">
        <f t="shared" si="87"/>
        <v>-1518.9565600000001</v>
      </c>
      <c r="P121" s="240">
        <f t="shared" si="87"/>
        <v>-1066.0463199999999</v>
      </c>
      <c r="Q121" s="240">
        <f t="shared" si="87"/>
        <v>-1227.6143200000001</v>
      </c>
      <c r="R121" s="240">
        <f t="shared" si="87"/>
        <v>-2780.2858100000003</v>
      </c>
      <c r="S121" s="328">
        <f t="shared" si="76"/>
        <v>-1081.20336</v>
      </c>
      <c r="T121" s="329">
        <f>SUM($G121:H121)</f>
        <v>-2133.91932</v>
      </c>
      <c r="U121" s="329">
        <f>SUM($G121:I121)</f>
        <v>-3042.27574</v>
      </c>
      <c r="V121" s="329">
        <f>SUM($G121:J121)</f>
        <v>-4144.3868000000002</v>
      </c>
      <c r="W121" s="329">
        <f>SUM($G121:K121)</f>
        <v>-5046.5212100000008</v>
      </c>
      <c r="X121" s="329">
        <f>SUM($G121:L121)</f>
        <v>-6138.0178000000014</v>
      </c>
      <c r="Y121" s="329">
        <f>SUM($G121:M121)</f>
        <v>-7079.2732100000012</v>
      </c>
      <c r="Z121" s="329">
        <f>SUM($G121:N121)</f>
        <v>-7870.7039200000017</v>
      </c>
      <c r="AA121" s="329">
        <f>SUM($G121:O121)</f>
        <v>-9389.6604800000023</v>
      </c>
      <c r="AB121" s="329">
        <f>SUM($G121:P121)</f>
        <v>-10455.706800000002</v>
      </c>
      <c r="AC121" s="329">
        <f>SUM($G121:Q121)</f>
        <v>-11683.321120000002</v>
      </c>
      <c r="AD121" s="330">
        <f>SUM($G121:R121)</f>
        <v>-14463.606930000002</v>
      </c>
      <c r="AE121" s="241">
        <f t="shared" si="77"/>
        <v>-3042.27574</v>
      </c>
      <c r="AF121" s="241">
        <f t="shared" si="78"/>
        <v>-3095.7420600000014</v>
      </c>
      <c r="AG121" s="241">
        <f t="shared" si="79"/>
        <v>-3251.6426800000008</v>
      </c>
      <c r="AH121" s="241">
        <f t="shared" si="80"/>
        <v>-5073.9464499999995</v>
      </c>
      <c r="AI121" s="241">
        <f t="shared" si="81"/>
        <v>-6138.0178000000014</v>
      </c>
      <c r="AJ121" s="241">
        <f t="shared" si="82"/>
        <v>-8325.5891300000003</v>
      </c>
      <c r="AK121" s="241">
        <f t="shared" si="83"/>
        <v>-14463.606930000002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39">
        <f t="shared" ref="G122:R122" si="88">G25-SUMIF($A$138:$A$237,$A122,G$138:G$237)</f>
        <v>1247.5140100000001</v>
      </c>
      <c r="H122" s="240">
        <f t="shared" si="88"/>
        <v>-833.73626999999999</v>
      </c>
      <c r="I122" s="240">
        <f t="shared" si="88"/>
        <v>-175.63909000000001</v>
      </c>
      <c r="J122" s="240">
        <f t="shared" si="88"/>
        <v>492.83553999999862</v>
      </c>
      <c r="K122" s="240">
        <f t="shared" si="88"/>
        <v>-3696.7064700000001</v>
      </c>
      <c r="L122" s="240">
        <f t="shared" si="88"/>
        <v>4754.8603899999998</v>
      </c>
      <c r="M122" s="240">
        <f t="shared" si="88"/>
        <v>7571.8972400000002</v>
      </c>
      <c r="N122" s="240">
        <f t="shared" si="88"/>
        <v>-15113.83647</v>
      </c>
      <c r="O122" s="240">
        <f t="shared" si="88"/>
        <v>15373.742960000001</v>
      </c>
      <c r="P122" s="240">
        <f t="shared" si="88"/>
        <v>914.15006999999991</v>
      </c>
      <c r="Q122" s="240">
        <f t="shared" si="88"/>
        <v>-12594.449050000001</v>
      </c>
      <c r="R122" s="240">
        <f t="shared" si="88"/>
        <v>-1503.67956</v>
      </c>
      <c r="S122" s="328">
        <f t="shared" si="76"/>
        <v>1247.5140100000001</v>
      </c>
      <c r="T122" s="329">
        <f>SUM($G122:H122)</f>
        <v>413.77774000000011</v>
      </c>
      <c r="U122" s="329">
        <f>SUM($G122:I122)</f>
        <v>238.1386500000001</v>
      </c>
      <c r="V122" s="329">
        <f>SUM($G122:J122)</f>
        <v>730.97418999999877</v>
      </c>
      <c r="W122" s="329">
        <f>SUM($G122:K122)</f>
        <v>-2965.7322800000011</v>
      </c>
      <c r="X122" s="329">
        <f>SUM($G122:L122)</f>
        <v>1789.1281099999987</v>
      </c>
      <c r="Y122" s="329">
        <f>SUM($G122:M122)</f>
        <v>9361.0253499999999</v>
      </c>
      <c r="Z122" s="329">
        <f>SUM($G122:N122)</f>
        <v>-5752.8111200000003</v>
      </c>
      <c r="AA122" s="329">
        <f>SUM($G122:O122)</f>
        <v>9620.9318400000011</v>
      </c>
      <c r="AB122" s="329">
        <f>SUM($G122:P122)</f>
        <v>10535.081910000001</v>
      </c>
      <c r="AC122" s="329">
        <f>SUM($G122:Q122)</f>
        <v>-2059.3671400000003</v>
      </c>
      <c r="AD122" s="330">
        <f>SUM($G122:R122)</f>
        <v>-3563.0467000000003</v>
      </c>
      <c r="AE122" s="241">
        <f t="shared" si="77"/>
        <v>238.1386500000001</v>
      </c>
      <c r="AF122" s="241">
        <f t="shared" si="78"/>
        <v>1550.9894599999986</v>
      </c>
      <c r="AG122" s="241">
        <f t="shared" si="79"/>
        <v>7831.8037300000024</v>
      </c>
      <c r="AH122" s="241">
        <f t="shared" si="80"/>
        <v>-13183.978540000002</v>
      </c>
      <c r="AI122" s="241">
        <f t="shared" si="81"/>
        <v>1789.1281099999987</v>
      </c>
      <c r="AJ122" s="241">
        <f t="shared" si="82"/>
        <v>-5352.1748099999995</v>
      </c>
      <c r="AK122" s="241">
        <f t="shared" si="83"/>
        <v>-3563.0467000000008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1">
        <v>10970.96897</v>
      </c>
      <c r="H123" s="332">
        <v>9895.9972300000009</v>
      </c>
      <c r="I123" s="332">
        <v>7698.2809100000004</v>
      </c>
      <c r="J123" s="332">
        <v>6204.7551999999996</v>
      </c>
      <c r="K123" s="332">
        <v>13612.121519999999</v>
      </c>
      <c r="L123" s="332">
        <v>11747.060424116218</v>
      </c>
      <c r="M123" s="332">
        <v>6720.3212500000191</v>
      </c>
      <c r="N123" s="332">
        <v>6600.65996</v>
      </c>
      <c r="O123" s="332">
        <v>3081.2907999999998</v>
      </c>
      <c r="P123" s="332">
        <v>2593.3896</v>
      </c>
      <c r="Q123" s="332">
        <v>11837.90963</v>
      </c>
      <c r="R123" s="332">
        <v>-508.82809000000003</v>
      </c>
      <c r="S123" s="328">
        <f t="shared" si="76"/>
        <v>10970.96897</v>
      </c>
      <c r="T123" s="329">
        <f>SUM($G123:H123)</f>
        <v>20866.966200000003</v>
      </c>
      <c r="U123" s="329">
        <f>SUM($G123:I123)</f>
        <v>28565.247110000004</v>
      </c>
      <c r="V123" s="329">
        <f>SUM($G123:J123)</f>
        <v>34770.002310000003</v>
      </c>
      <c r="W123" s="329">
        <f>SUM($G123:K123)</f>
        <v>48382.123830000004</v>
      </c>
      <c r="X123" s="329">
        <f>SUM($G123:L123)</f>
        <v>60129.184254116219</v>
      </c>
      <c r="Y123" s="329">
        <f>SUM($G123:M123)</f>
        <v>66849.505504116241</v>
      </c>
      <c r="Z123" s="329">
        <f>SUM($G123:N123)</f>
        <v>73450.165464116246</v>
      </c>
      <c r="AA123" s="329">
        <f>SUM($G123:O123)</f>
        <v>76531.456264116248</v>
      </c>
      <c r="AB123" s="329">
        <f>SUM($G123:P123)</f>
        <v>79124.845864116243</v>
      </c>
      <c r="AC123" s="329">
        <f>SUM($G123:Q123)</f>
        <v>90962.755494116238</v>
      </c>
      <c r="AD123" s="330">
        <f>SUM($G123:R123)</f>
        <v>90453.927404116243</v>
      </c>
      <c r="AE123" s="241">
        <f t="shared" si="77"/>
        <v>28565.247110000004</v>
      </c>
      <c r="AF123" s="241">
        <f t="shared" si="78"/>
        <v>31563.937144116215</v>
      </c>
      <c r="AG123" s="241">
        <f t="shared" si="79"/>
        <v>16402.27201000003</v>
      </c>
      <c r="AH123" s="241">
        <f t="shared" si="80"/>
        <v>13922.471139999994</v>
      </c>
      <c r="AI123" s="241">
        <f t="shared" si="81"/>
        <v>60129.184254116219</v>
      </c>
      <c r="AJ123" s="241">
        <f t="shared" si="82"/>
        <v>30324.743150000024</v>
      </c>
      <c r="AK123" s="241">
        <f t="shared" si="83"/>
        <v>90453.927404116243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39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76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77"/>
        <v>0</v>
      </c>
      <c r="AF124" s="241">
        <f t="shared" si="78"/>
        <v>0</v>
      </c>
      <c r="AG124" s="241">
        <f t="shared" si="79"/>
        <v>0</v>
      </c>
      <c r="AH124" s="241">
        <f t="shared" si="80"/>
        <v>0</v>
      </c>
      <c r="AI124" s="241">
        <f t="shared" si="81"/>
        <v>0</v>
      </c>
      <c r="AJ124" s="241">
        <f t="shared" si="82"/>
        <v>0</v>
      </c>
      <c r="AK124" s="241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39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76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77"/>
        <v>0</v>
      </c>
      <c r="AF125" s="241">
        <f t="shared" si="78"/>
        <v>0</v>
      </c>
      <c r="AG125" s="241">
        <f t="shared" si="79"/>
        <v>0</v>
      </c>
      <c r="AH125" s="241">
        <f t="shared" si="80"/>
        <v>0</v>
      </c>
      <c r="AI125" s="241">
        <f t="shared" si="81"/>
        <v>0</v>
      </c>
      <c r="AJ125" s="241">
        <f t="shared" si="82"/>
        <v>0</v>
      </c>
      <c r="AK125" s="241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39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76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77"/>
        <v>0</v>
      </c>
      <c r="AF126" s="241">
        <f t="shared" si="78"/>
        <v>0</v>
      </c>
      <c r="AG126" s="241">
        <f t="shared" si="79"/>
        <v>0</v>
      </c>
      <c r="AH126" s="241">
        <f t="shared" si="80"/>
        <v>0</v>
      </c>
      <c r="AI126" s="241">
        <f t="shared" si="81"/>
        <v>0</v>
      </c>
      <c r="AJ126" s="241">
        <f t="shared" si="82"/>
        <v>0</v>
      </c>
      <c r="AK126" s="241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39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76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77"/>
        <v>0</v>
      </c>
      <c r="AF127" s="241">
        <f t="shared" si="78"/>
        <v>0</v>
      </c>
      <c r="AG127" s="241">
        <f t="shared" si="79"/>
        <v>0</v>
      </c>
      <c r="AH127" s="241">
        <f t="shared" si="80"/>
        <v>0</v>
      </c>
      <c r="AI127" s="241">
        <f t="shared" si="81"/>
        <v>0</v>
      </c>
      <c r="AJ127" s="241">
        <f t="shared" si="82"/>
        <v>0</v>
      </c>
      <c r="AK127" s="241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39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76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77"/>
        <v>0</v>
      </c>
      <c r="AF128" s="241">
        <f t="shared" si="78"/>
        <v>0</v>
      </c>
      <c r="AG128" s="241">
        <f t="shared" si="79"/>
        <v>0</v>
      </c>
      <c r="AH128" s="241">
        <f t="shared" si="80"/>
        <v>0</v>
      </c>
      <c r="AI128" s="241">
        <f t="shared" si="81"/>
        <v>0</v>
      </c>
      <c r="AJ128" s="241">
        <f t="shared" si="82"/>
        <v>0</v>
      </c>
      <c r="AK128" s="241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39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76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77"/>
        <v>0</v>
      </c>
      <c r="AF129" s="241">
        <f t="shared" si="78"/>
        <v>0</v>
      </c>
      <c r="AG129" s="241">
        <f t="shared" si="79"/>
        <v>0</v>
      </c>
      <c r="AH129" s="241">
        <f t="shared" si="80"/>
        <v>0</v>
      </c>
      <c r="AI129" s="241">
        <f t="shared" si="81"/>
        <v>0</v>
      </c>
      <c r="AJ129" s="241">
        <f t="shared" si="82"/>
        <v>0</v>
      </c>
      <c r="AK129" s="241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39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76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77"/>
        <v>0</v>
      </c>
      <c r="AF130" s="241">
        <f t="shared" si="78"/>
        <v>0</v>
      </c>
      <c r="AG130" s="241">
        <f t="shared" si="79"/>
        <v>0</v>
      </c>
      <c r="AH130" s="241">
        <f t="shared" si="80"/>
        <v>0</v>
      </c>
      <c r="AI130" s="241">
        <f t="shared" si="81"/>
        <v>0</v>
      </c>
      <c r="AJ130" s="241">
        <f t="shared" si="82"/>
        <v>0</v>
      </c>
      <c r="AK130" s="241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39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76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77"/>
        <v>0</v>
      </c>
      <c r="AF131" s="241">
        <f t="shared" si="78"/>
        <v>0</v>
      </c>
      <c r="AG131" s="241">
        <f t="shared" si="79"/>
        <v>0</v>
      </c>
      <c r="AH131" s="241">
        <f t="shared" si="80"/>
        <v>0</v>
      </c>
      <c r="AI131" s="241">
        <f t="shared" si="81"/>
        <v>0</v>
      </c>
      <c r="AJ131" s="241">
        <f t="shared" si="82"/>
        <v>0</v>
      </c>
      <c r="AK131" s="241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39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76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77"/>
        <v>0</v>
      </c>
      <c r="AF132" s="241">
        <f t="shared" si="78"/>
        <v>0</v>
      </c>
      <c r="AG132" s="241">
        <f t="shared" si="79"/>
        <v>0</v>
      </c>
      <c r="AH132" s="241">
        <f t="shared" si="80"/>
        <v>0</v>
      </c>
      <c r="AI132" s="241">
        <f t="shared" si="81"/>
        <v>0</v>
      </c>
      <c r="AJ132" s="241">
        <f t="shared" si="82"/>
        <v>0</v>
      </c>
      <c r="AK132" s="241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39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76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77"/>
        <v>0</v>
      </c>
      <c r="AF133" s="241">
        <f t="shared" si="78"/>
        <v>0</v>
      </c>
      <c r="AG133" s="241">
        <f t="shared" si="79"/>
        <v>0</v>
      </c>
      <c r="AH133" s="241">
        <f t="shared" si="80"/>
        <v>0</v>
      </c>
      <c r="AI133" s="241">
        <f t="shared" si="81"/>
        <v>0</v>
      </c>
      <c r="AJ133" s="241">
        <f t="shared" si="82"/>
        <v>0</v>
      </c>
      <c r="AK133" s="241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39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76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77"/>
        <v>0</v>
      </c>
      <c r="AF134" s="241">
        <f t="shared" si="78"/>
        <v>0</v>
      </c>
      <c r="AG134" s="241">
        <f t="shared" si="79"/>
        <v>0</v>
      </c>
      <c r="AH134" s="241">
        <f t="shared" si="80"/>
        <v>0</v>
      </c>
      <c r="AI134" s="241">
        <f t="shared" si="81"/>
        <v>0</v>
      </c>
      <c r="AJ134" s="241">
        <f t="shared" si="82"/>
        <v>0</v>
      </c>
      <c r="AK134" s="241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39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76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77"/>
        <v>0</v>
      </c>
      <c r="AF135" s="241">
        <f t="shared" si="78"/>
        <v>0</v>
      </c>
      <c r="AG135" s="241">
        <f t="shared" si="79"/>
        <v>0</v>
      </c>
      <c r="AH135" s="241">
        <f t="shared" si="80"/>
        <v>0</v>
      </c>
      <c r="AI135" s="241">
        <f t="shared" si="81"/>
        <v>0</v>
      </c>
      <c r="AJ135" s="241">
        <f t="shared" si="82"/>
        <v>0</v>
      </c>
      <c r="AK135" s="241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39">
        <f>G41-SUM(G118:G135)</f>
        <v>0</v>
      </c>
      <c r="H136" s="240">
        <f t="shared" ref="H136:R136" si="89">H41-SUM(H118:H135)</f>
        <v>0</v>
      </c>
      <c r="I136" s="240">
        <f t="shared" si="89"/>
        <v>0</v>
      </c>
      <c r="J136" s="240">
        <f t="shared" si="89"/>
        <v>0</v>
      </c>
      <c r="K136" s="240">
        <f t="shared" si="89"/>
        <v>0</v>
      </c>
      <c r="L136" s="240">
        <f t="shared" si="89"/>
        <v>0</v>
      </c>
      <c r="M136" s="240">
        <f t="shared" si="89"/>
        <v>0</v>
      </c>
      <c r="N136" s="240">
        <f t="shared" si="89"/>
        <v>0</v>
      </c>
      <c r="O136" s="240">
        <f t="shared" si="89"/>
        <v>0</v>
      </c>
      <c r="P136" s="240">
        <f t="shared" si="89"/>
        <v>0</v>
      </c>
      <c r="Q136" s="240">
        <f t="shared" si="89"/>
        <v>0</v>
      </c>
      <c r="R136" s="240">
        <f t="shared" si="89"/>
        <v>0</v>
      </c>
      <c r="S136" s="328">
        <f t="shared" si="76"/>
        <v>0</v>
      </c>
      <c r="T136" s="329">
        <f>SUM($G136:H136)</f>
        <v>0</v>
      </c>
      <c r="U136" s="329">
        <f>SUM($G136:I136)</f>
        <v>0</v>
      </c>
      <c r="V136" s="329">
        <f>SUM($G136:J136)</f>
        <v>0</v>
      </c>
      <c r="W136" s="329">
        <f>SUM($G136:K136)</f>
        <v>0</v>
      </c>
      <c r="X136" s="329">
        <f>SUM($G136:L136)</f>
        <v>0</v>
      </c>
      <c r="Y136" s="329">
        <f>SUM($G136:M136)</f>
        <v>0</v>
      </c>
      <c r="Z136" s="329">
        <f>SUM($G136:N136)</f>
        <v>0</v>
      </c>
      <c r="AA136" s="329">
        <f>SUM($G136:O136)</f>
        <v>0</v>
      </c>
      <c r="AB136" s="329">
        <f>SUM($G136:P136)</f>
        <v>0</v>
      </c>
      <c r="AC136" s="329">
        <f>SUM($G136:Q136)</f>
        <v>0</v>
      </c>
      <c r="AD136" s="330">
        <f>SUM($G136:R136)</f>
        <v>0</v>
      </c>
      <c r="AE136" s="241">
        <f t="shared" si="77"/>
        <v>0</v>
      </c>
      <c r="AF136" s="241">
        <f t="shared" si="78"/>
        <v>0</v>
      </c>
      <c r="AG136" s="241">
        <f t="shared" si="79"/>
        <v>0</v>
      </c>
      <c r="AH136" s="241">
        <f t="shared" si="80"/>
        <v>0</v>
      </c>
      <c r="AI136" s="241">
        <f t="shared" si="81"/>
        <v>0</v>
      </c>
      <c r="AJ136" s="241">
        <f t="shared" si="82"/>
        <v>0</v>
      </c>
      <c r="AK136" s="241">
        <f t="shared" si="83"/>
        <v>0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3">
        <f t="shared" ref="G137:R137" si="90">SUM(G118:G136)</f>
        <v>59683.723459999965</v>
      </c>
      <c r="H137" s="333">
        <f t="shared" si="90"/>
        <v>44793.444180000006</v>
      </c>
      <c r="I137" s="333">
        <f t="shared" si="90"/>
        <v>44245.562120000031</v>
      </c>
      <c r="J137" s="333">
        <f t="shared" si="90"/>
        <v>66280.048290000021</v>
      </c>
      <c r="K137" s="333">
        <f t="shared" si="90"/>
        <v>85654.837869999974</v>
      </c>
      <c r="L137" s="333">
        <f t="shared" si="90"/>
        <v>107827.76021411618</v>
      </c>
      <c r="M137" s="333">
        <f t="shared" si="90"/>
        <v>85669.437160000001</v>
      </c>
      <c r="N137" s="333">
        <f t="shared" si="90"/>
        <v>64900.474279999937</v>
      </c>
      <c r="O137" s="333">
        <f t="shared" si="90"/>
        <v>64022.237740000019</v>
      </c>
      <c r="P137" s="333">
        <f t="shared" si="90"/>
        <v>49618.564459999965</v>
      </c>
      <c r="Q137" s="333">
        <f t="shared" si="90"/>
        <v>51313.690279999988</v>
      </c>
      <c r="R137" s="333">
        <f t="shared" si="90"/>
        <v>46959.727840000007</v>
      </c>
      <c r="S137" s="334">
        <f t="shared" si="76"/>
        <v>59683.723459999965</v>
      </c>
      <c r="T137" s="335">
        <f>SUM($G137:H137)</f>
        <v>104477.16763999997</v>
      </c>
      <c r="U137" s="335">
        <f>SUM($G137:I137)</f>
        <v>148722.72976000002</v>
      </c>
      <c r="V137" s="335">
        <f>SUM($G137:J137)</f>
        <v>215002.77805000002</v>
      </c>
      <c r="W137" s="335">
        <f>SUM($G137:K137)</f>
        <v>300657.61592000001</v>
      </c>
      <c r="X137" s="335">
        <f>SUM($G137:L137)</f>
        <v>408485.3761341162</v>
      </c>
      <c r="Y137" s="335">
        <f>SUM($G137:M137)</f>
        <v>494154.81329411617</v>
      </c>
      <c r="Z137" s="335">
        <f>SUM($G137:N137)</f>
        <v>559055.28757411614</v>
      </c>
      <c r="AA137" s="335">
        <f>SUM($G137:O137)</f>
        <v>623077.52531411615</v>
      </c>
      <c r="AB137" s="335">
        <f>SUM($G137:P137)</f>
        <v>672696.08977411618</v>
      </c>
      <c r="AC137" s="335">
        <f>SUM($G137:Q137)</f>
        <v>724009.78005411616</v>
      </c>
      <c r="AD137" s="336">
        <f>SUM($G137:R137)</f>
        <v>770969.50789411622</v>
      </c>
      <c r="AE137" s="260">
        <f t="shared" si="77"/>
        <v>148722.72976000002</v>
      </c>
      <c r="AF137" s="260">
        <f t="shared" si="78"/>
        <v>259762.64637411619</v>
      </c>
      <c r="AG137" s="260">
        <f t="shared" si="79"/>
        <v>214592.14917999995</v>
      </c>
      <c r="AH137" s="260">
        <f t="shared" si="80"/>
        <v>147891.98258000007</v>
      </c>
      <c r="AI137" s="260">
        <f t="shared" si="81"/>
        <v>408485.3761341162</v>
      </c>
      <c r="AJ137" s="260">
        <f t="shared" si="82"/>
        <v>362484.13176000002</v>
      </c>
      <c r="AK137" s="260">
        <f t="shared" si="83"/>
        <v>770969.50789411622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39">
        <f t="shared" ref="G138:R138" si="91">G19</f>
        <v>-16394.653100000098</v>
      </c>
      <c r="H138" s="240">
        <f t="shared" si="91"/>
        <v>-14762.6967800001</v>
      </c>
      <c r="I138" s="240">
        <f t="shared" si="91"/>
        <v>-16344.414189999899</v>
      </c>
      <c r="J138" s="240">
        <f t="shared" si="91"/>
        <v>-15818.059150000001</v>
      </c>
      <c r="K138" s="240">
        <f t="shared" si="91"/>
        <v>-16224.434149999999</v>
      </c>
      <c r="L138" s="240">
        <f t="shared" si="91"/>
        <v>-15734.51065</v>
      </c>
      <c r="M138" s="240">
        <f t="shared" si="91"/>
        <v>-17575.323139999997</v>
      </c>
      <c r="N138" s="240">
        <f t="shared" si="91"/>
        <v>-17288.828750000001</v>
      </c>
      <c r="O138" s="240">
        <f t="shared" si="91"/>
        <v>-17034.632820000003</v>
      </c>
      <c r="P138" s="240">
        <f t="shared" si="91"/>
        <v>-15283.146100000002</v>
      </c>
      <c r="Q138" s="240">
        <f t="shared" si="91"/>
        <v>-19333.227030000002</v>
      </c>
      <c r="R138" s="240">
        <f t="shared" si="91"/>
        <v>-19821.578769999996</v>
      </c>
      <c r="S138" s="328">
        <f t="shared" si="76"/>
        <v>-16394.653100000098</v>
      </c>
      <c r="T138" s="329">
        <f>SUM($G138:H138)</f>
        <v>-31157.349880000198</v>
      </c>
      <c r="U138" s="329">
        <f>SUM($G138:I138)</f>
        <v>-47501.764070000099</v>
      </c>
      <c r="V138" s="329">
        <f>SUM($G138:J138)</f>
        <v>-63319.8232200001</v>
      </c>
      <c r="W138" s="329">
        <f>SUM($G138:K138)</f>
        <v>-79544.257370000094</v>
      </c>
      <c r="X138" s="329">
        <f>SUM($G138:L138)</f>
        <v>-95278.76802000009</v>
      </c>
      <c r="Y138" s="329">
        <f>SUM($G138:M138)</f>
        <v>-112854.09116000008</v>
      </c>
      <c r="Z138" s="329">
        <f>SUM($G138:N138)</f>
        <v>-130142.91991000008</v>
      </c>
      <c r="AA138" s="329">
        <f>SUM($G138:O138)</f>
        <v>-147177.55273000008</v>
      </c>
      <c r="AB138" s="329">
        <f>SUM($G138:P138)</f>
        <v>-162460.6988300001</v>
      </c>
      <c r="AC138" s="329">
        <f>SUM($G138:Q138)</f>
        <v>-181793.9258600001</v>
      </c>
      <c r="AD138" s="330">
        <f>SUM($G138:R138)</f>
        <v>-201615.5046300001</v>
      </c>
      <c r="AE138" s="241">
        <f t="shared" si="77"/>
        <v>-47501.764070000099</v>
      </c>
      <c r="AF138" s="241">
        <f t="shared" si="78"/>
        <v>-47777.003949999991</v>
      </c>
      <c r="AG138" s="241">
        <f t="shared" si="79"/>
        <v>-51898.78471</v>
      </c>
      <c r="AH138" s="241">
        <f t="shared" si="80"/>
        <v>-54437.951900000007</v>
      </c>
      <c r="AI138" s="241">
        <f t="shared" si="81"/>
        <v>-95278.76802000009</v>
      </c>
      <c r="AJ138" s="241">
        <f t="shared" si="82"/>
        <v>-106336.73661000001</v>
      </c>
      <c r="AK138" s="241">
        <f t="shared" si="83"/>
        <v>-201615.5046300001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39">
        <v>-125.03525999999999</v>
      </c>
      <c r="H139" s="240">
        <v>-154.10554999999999</v>
      </c>
      <c r="I139" s="240">
        <v>-188.58645999999999</v>
      </c>
      <c r="J139" s="240">
        <v>-137.25631000000001</v>
      </c>
      <c r="K139" s="240">
        <v>-262.72403000000003</v>
      </c>
      <c r="L139" s="240">
        <v>-215.87322</v>
      </c>
      <c r="M139" s="240">
        <v>-338.39241999999996</v>
      </c>
      <c r="N139" s="240">
        <v>-146.3596</v>
      </c>
      <c r="O139" s="240">
        <v>1089.6202900000005</v>
      </c>
      <c r="P139" s="240">
        <v>-115.41497</v>
      </c>
      <c r="Q139" s="240">
        <v>-111.69190999999999</v>
      </c>
      <c r="R139" s="240">
        <v>39.015470000000008</v>
      </c>
      <c r="S139" s="328">
        <f t="shared" si="76"/>
        <v>-125.03525999999999</v>
      </c>
      <c r="T139" s="329">
        <f>SUM($G139:H139)</f>
        <v>-279.14080999999999</v>
      </c>
      <c r="U139" s="329">
        <f>SUM($G139:I139)</f>
        <v>-467.72726999999998</v>
      </c>
      <c r="V139" s="329">
        <f>SUM($G139:J139)</f>
        <v>-604.98357999999996</v>
      </c>
      <c r="W139" s="329">
        <f>SUM($G139:K139)</f>
        <v>-867.70760999999993</v>
      </c>
      <c r="X139" s="329">
        <f>SUM($G139:L139)</f>
        <v>-1083.5808299999999</v>
      </c>
      <c r="Y139" s="329">
        <f>SUM($G139:M139)</f>
        <v>-1421.9732499999998</v>
      </c>
      <c r="Z139" s="329">
        <f>SUM($G139:N139)</f>
        <v>-1568.3328499999998</v>
      </c>
      <c r="AA139" s="329">
        <f>SUM($G139:O139)</f>
        <v>-478.71255999999926</v>
      </c>
      <c r="AB139" s="329">
        <f>SUM($G139:P139)</f>
        <v>-594.1275299999993</v>
      </c>
      <c r="AC139" s="329">
        <f>SUM($G139:Q139)</f>
        <v>-705.8194399999993</v>
      </c>
      <c r="AD139" s="330">
        <f>SUM($G139:R139)</f>
        <v>-666.80396999999925</v>
      </c>
      <c r="AE139" s="241">
        <f t="shared" si="77"/>
        <v>-467.72726999999998</v>
      </c>
      <c r="AF139" s="241">
        <f t="shared" si="78"/>
        <v>-615.8535599999999</v>
      </c>
      <c r="AG139" s="241">
        <f t="shared" si="79"/>
        <v>604.86827000000062</v>
      </c>
      <c r="AH139" s="241">
        <f t="shared" si="80"/>
        <v>-188.09141</v>
      </c>
      <c r="AI139" s="241">
        <f t="shared" si="81"/>
        <v>-1083.5808299999999</v>
      </c>
      <c r="AJ139" s="241">
        <f t="shared" si="82"/>
        <v>416.77686000000062</v>
      </c>
      <c r="AK139" s="241">
        <f t="shared" si="83"/>
        <v>-666.80396999999925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39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76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77"/>
        <v>0</v>
      </c>
      <c r="AF140" s="241">
        <f t="shared" si="78"/>
        <v>0</v>
      </c>
      <c r="AG140" s="241">
        <f t="shared" si="79"/>
        <v>0</v>
      </c>
      <c r="AH140" s="241">
        <f t="shared" si="80"/>
        <v>0</v>
      </c>
      <c r="AI140" s="241">
        <f t="shared" si="81"/>
        <v>0</v>
      </c>
      <c r="AJ140" s="241">
        <f t="shared" si="82"/>
        <v>0</v>
      </c>
      <c r="AK140" s="241">
        <f t="shared" si="83"/>
        <v>0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239">
        <f>G21</f>
        <v>0</v>
      </c>
      <c r="H141" s="240">
        <f t="shared" ref="H141:R141" si="92">H21</f>
        <v>0</v>
      </c>
      <c r="I141" s="240">
        <f t="shared" si="92"/>
        <v>0</v>
      </c>
      <c r="J141" s="240">
        <f t="shared" si="92"/>
        <v>0</v>
      </c>
      <c r="K141" s="240">
        <f t="shared" si="92"/>
        <v>0</v>
      </c>
      <c r="L141" s="240">
        <f t="shared" si="92"/>
        <v>0</v>
      </c>
      <c r="M141" s="240">
        <f t="shared" si="92"/>
        <v>0</v>
      </c>
      <c r="N141" s="240">
        <f t="shared" si="92"/>
        <v>0</v>
      </c>
      <c r="O141" s="240">
        <f t="shared" si="92"/>
        <v>11252.137710000001</v>
      </c>
      <c r="P141" s="240">
        <f t="shared" si="92"/>
        <v>17728.864219999999</v>
      </c>
      <c r="Q141" s="240">
        <f t="shared" si="92"/>
        <v>-1121.9724199999998</v>
      </c>
      <c r="R141" s="240">
        <f t="shared" si="92"/>
        <v>2774.0789300000001</v>
      </c>
      <c r="S141" s="328">
        <f t="shared" si="76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11252.137710000001</v>
      </c>
      <c r="AB141" s="329">
        <f>SUM($G141:P141)</f>
        <v>28981.001929999999</v>
      </c>
      <c r="AC141" s="329">
        <f>SUM($G141:Q141)</f>
        <v>27859.02951</v>
      </c>
      <c r="AD141" s="330">
        <f>SUM($G141:R141)</f>
        <v>30633.10844</v>
      </c>
      <c r="AE141" s="241">
        <f t="shared" si="77"/>
        <v>0</v>
      </c>
      <c r="AF141" s="241">
        <f t="shared" si="78"/>
        <v>0</v>
      </c>
      <c r="AG141" s="241">
        <f t="shared" si="79"/>
        <v>11252.137710000001</v>
      </c>
      <c r="AH141" s="241">
        <f t="shared" si="80"/>
        <v>19380.970730000001</v>
      </c>
      <c r="AI141" s="241">
        <f t="shared" si="81"/>
        <v>0</v>
      </c>
      <c r="AJ141" s="241">
        <f t="shared" si="82"/>
        <v>30633.108440000004</v>
      </c>
      <c r="AK141" s="241">
        <f t="shared" si="83"/>
        <v>30633.108440000004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39">
        <f t="shared" ref="G142:R142" si="93">G28</f>
        <v>-779.96806000000004</v>
      </c>
      <c r="H142" s="240">
        <f t="shared" si="93"/>
        <v>-585.18481999999995</v>
      </c>
      <c r="I142" s="240">
        <f t="shared" si="93"/>
        <v>-697.34418000000005</v>
      </c>
      <c r="J142" s="240">
        <f t="shared" si="93"/>
        <v>-548.85873000000004</v>
      </c>
      <c r="K142" s="240">
        <f t="shared" si="93"/>
        <v>-679.85882000000004</v>
      </c>
      <c r="L142" s="240">
        <f t="shared" si="93"/>
        <v>-341.48498000000006</v>
      </c>
      <c r="M142" s="240">
        <f t="shared" si="93"/>
        <v>-680.09108000000003</v>
      </c>
      <c r="N142" s="240">
        <f t="shared" si="93"/>
        <v>-577.54577000000006</v>
      </c>
      <c r="O142" s="240">
        <f t="shared" si="93"/>
        <v>-492.20911999999998</v>
      </c>
      <c r="P142" s="240">
        <f t="shared" si="93"/>
        <v>-677.04501000000005</v>
      </c>
      <c r="Q142" s="240">
        <f t="shared" si="93"/>
        <v>-308.43579</v>
      </c>
      <c r="R142" s="240">
        <f t="shared" si="93"/>
        <v>-439.79621999999995</v>
      </c>
      <c r="S142" s="328">
        <f t="shared" si="76"/>
        <v>-779.96806000000004</v>
      </c>
      <c r="T142" s="329">
        <f>SUM($G142:H142)</f>
        <v>-1365.1528800000001</v>
      </c>
      <c r="U142" s="329">
        <f>SUM($G142:I142)</f>
        <v>-2062.4970600000001</v>
      </c>
      <c r="V142" s="329">
        <f>SUM($G142:J142)</f>
        <v>-2611.3557900000001</v>
      </c>
      <c r="W142" s="329">
        <f>SUM($G142:K142)</f>
        <v>-3291.21461</v>
      </c>
      <c r="X142" s="329">
        <f>SUM($G142:L142)</f>
        <v>-3632.6995900000002</v>
      </c>
      <c r="Y142" s="329">
        <f>SUM($G142:M142)</f>
        <v>-4312.7906700000003</v>
      </c>
      <c r="Z142" s="329">
        <f>SUM($G142:N142)</f>
        <v>-4890.33644</v>
      </c>
      <c r="AA142" s="329">
        <f>SUM($G142:O142)</f>
        <v>-5382.5455600000005</v>
      </c>
      <c r="AB142" s="329">
        <f>SUM($G142:P142)</f>
        <v>-6059.5905700000003</v>
      </c>
      <c r="AC142" s="329">
        <f>SUM($G142:Q142)</f>
        <v>-6368.0263599999998</v>
      </c>
      <c r="AD142" s="330">
        <f>SUM($G142:R142)</f>
        <v>-6807.82258</v>
      </c>
      <c r="AE142" s="241">
        <f t="shared" si="77"/>
        <v>-2062.4970600000001</v>
      </c>
      <c r="AF142" s="241">
        <f t="shared" si="78"/>
        <v>-1570.20253</v>
      </c>
      <c r="AG142" s="241">
        <f t="shared" si="79"/>
        <v>-1749.8459700000003</v>
      </c>
      <c r="AH142" s="241">
        <f t="shared" si="80"/>
        <v>-1425.2770199999995</v>
      </c>
      <c r="AI142" s="241">
        <f t="shared" si="81"/>
        <v>-3632.6995900000002</v>
      </c>
      <c r="AJ142" s="241">
        <f t="shared" si="82"/>
        <v>-3175.1229899999998</v>
      </c>
      <c r="AK142" s="241">
        <f t="shared" si="83"/>
        <v>-6807.82258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239">
        <f t="shared" ref="G143:R143" si="94">G30</f>
        <v>-2148.5317400000004</v>
      </c>
      <c r="H143" s="240">
        <f t="shared" si="94"/>
        <v>-2031.94281</v>
      </c>
      <c r="I143" s="240">
        <f t="shared" si="94"/>
        <v>-1140.0042900000001</v>
      </c>
      <c r="J143" s="240">
        <f t="shared" si="94"/>
        <v>-1968.6236171989506</v>
      </c>
      <c r="K143" s="240">
        <f t="shared" si="94"/>
        <v>-1941.1906700000002</v>
      </c>
      <c r="L143" s="240">
        <f t="shared" si="94"/>
        <v>-1265.43776280105</v>
      </c>
      <c r="M143" s="240">
        <f t="shared" si="94"/>
        <v>795.20885674148985</v>
      </c>
      <c r="N143" s="240">
        <f t="shared" si="94"/>
        <v>-5420.5612300000003</v>
      </c>
      <c r="O143" s="240">
        <f t="shared" si="94"/>
        <v>-1931.3124999999002</v>
      </c>
      <c r="P143" s="240">
        <f t="shared" si="94"/>
        <v>-422.27871000000005</v>
      </c>
      <c r="Q143" s="240">
        <f t="shared" si="94"/>
        <v>-2455.2108699999999</v>
      </c>
      <c r="R143" s="240">
        <f t="shared" si="94"/>
        <v>-3996.4464400000002</v>
      </c>
      <c r="S143" s="328">
        <f t="shared" si="76"/>
        <v>-2148.5317400000004</v>
      </c>
      <c r="T143" s="329">
        <f>SUM($G143:H143)</f>
        <v>-4180.4745500000008</v>
      </c>
      <c r="U143" s="329">
        <f>SUM($G143:I143)</f>
        <v>-5320.4788400000007</v>
      </c>
      <c r="V143" s="329">
        <f>SUM($G143:J143)</f>
        <v>-7289.102457198951</v>
      </c>
      <c r="W143" s="329">
        <f>SUM($G143:K143)</f>
        <v>-9230.293127198951</v>
      </c>
      <c r="X143" s="329">
        <f>SUM($G143:L143)</f>
        <v>-10495.730890000001</v>
      </c>
      <c r="Y143" s="329">
        <f>SUM($G143:M143)</f>
        <v>-9700.5220332585104</v>
      </c>
      <c r="Z143" s="329">
        <f>SUM($G143:N143)</f>
        <v>-15121.083263258512</v>
      </c>
      <c r="AA143" s="329">
        <f>SUM($G143:O143)</f>
        <v>-17052.395763258413</v>
      </c>
      <c r="AB143" s="329">
        <f>SUM($G143:P143)</f>
        <v>-17474.674473258412</v>
      </c>
      <c r="AC143" s="329">
        <f>SUM($G143:Q143)</f>
        <v>-19929.885343258411</v>
      </c>
      <c r="AD143" s="330">
        <f>SUM($G143:R143)</f>
        <v>-23926.331783258411</v>
      </c>
      <c r="AE143" s="241">
        <f t="shared" si="77"/>
        <v>-5320.4788400000007</v>
      </c>
      <c r="AF143" s="241">
        <f t="shared" si="78"/>
        <v>-5175.2520500000001</v>
      </c>
      <c r="AG143" s="241">
        <f t="shared" si="79"/>
        <v>-6556.6648732584135</v>
      </c>
      <c r="AH143" s="241">
        <f t="shared" si="80"/>
        <v>-6873.9360199999965</v>
      </c>
      <c r="AI143" s="241">
        <f t="shared" si="81"/>
        <v>-10495.730890000001</v>
      </c>
      <c r="AJ143" s="241">
        <f t="shared" si="82"/>
        <v>-13430.60089325841</v>
      </c>
      <c r="AK143" s="241">
        <f t="shared" si="83"/>
        <v>-23926.331783258411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239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76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77"/>
        <v>0</v>
      </c>
      <c r="AF144" s="241">
        <f t="shared" si="78"/>
        <v>0</v>
      </c>
      <c r="AG144" s="241">
        <f t="shared" si="79"/>
        <v>0</v>
      </c>
      <c r="AH144" s="241">
        <f t="shared" si="80"/>
        <v>0</v>
      </c>
      <c r="AI144" s="241">
        <f t="shared" si="81"/>
        <v>0</v>
      </c>
      <c r="AJ144" s="241">
        <f t="shared" si="82"/>
        <v>0</v>
      </c>
      <c r="AK144" s="241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239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76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77"/>
        <v>0</v>
      </c>
      <c r="AF145" s="241">
        <f t="shared" si="78"/>
        <v>0</v>
      </c>
      <c r="AG145" s="241">
        <f t="shared" si="79"/>
        <v>0</v>
      </c>
      <c r="AH145" s="241">
        <f t="shared" si="80"/>
        <v>0</v>
      </c>
      <c r="AI145" s="241">
        <f t="shared" si="81"/>
        <v>0</v>
      </c>
      <c r="AJ145" s="241">
        <f t="shared" si="82"/>
        <v>0</v>
      </c>
      <c r="AK145" s="241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39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76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77"/>
        <v>0</v>
      </c>
      <c r="AF146" s="241">
        <f t="shared" si="78"/>
        <v>0</v>
      </c>
      <c r="AG146" s="241">
        <f t="shared" si="79"/>
        <v>0</v>
      </c>
      <c r="AH146" s="241">
        <f t="shared" si="80"/>
        <v>0</v>
      </c>
      <c r="AI146" s="241">
        <f t="shared" si="81"/>
        <v>0</v>
      </c>
      <c r="AJ146" s="241">
        <f t="shared" si="82"/>
        <v>0</v>
      </c>
      <c r="AK146" s="241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39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76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77"/>
        <v>0</v>
      </c>
      <c r="AF147" s="241">
        <f t="shared" si="78"/>
        <v>0</v>
      </c>
      <c r="AG147" s="241">
        <f t="shared" si="79"/>
        <v>0</v>
      </c>
      <c r="AH147" s="241">
        <f t="shared" si="80"/>
        <v>0</v>
      </c>
      <c r="AI147" s="241">
        <f t="shared" si="81"/>
        <v>0</v>
      </c>
      <c r="AJ147" s="241">
        <f t="shared" si="82"/>
        <v>0</v>
      </c>
      <c r="AK147" s="241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39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76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77"/>
        <v>0</v>
      </c>
      <c r="AF148" s="241">
        <f t="shared" si="78"/>
        <v>0</v>
      </c>
      <c r="AG148" s="241">
        <f t="shared" si="79"/>
        <v>0</v>
      </c>
      <c r="AH148" s="241">
        <f t="shared" si="80"/>
        <v>0</v>
      </c>
      <c r="AI148" s="241">
        <f t="shared" si="81"/>
        <v>0</v>
      </c>
      <c r="AJ148" s="241">
        <f t="shared" si="82"/>
        <v>0</v>
      </c>
      <c r="AK148" s="241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446</v>
      </c>
      <c r="D149" s="34"/>
      <c r="E149" s="34"/>
      <c r="F149" s="34"/>
      <c r="G149" s="239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76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77"/>
        <v>0</v>
      </c>
      <c r="AF149" s="241">
        <f t="shared" si="78"/>
        <v>0</v>
      </c>
      <c r="AG149" s="241">
        <f t="shared" si="79"/>
        <v>0</v>
      </c>
      <c r="AH149" s="241">
        <f t="shared" si="80"/>
        <v>0</v>
      </c>
      <c r="AI149" s="241">
        <f t="shared" si="81"/>
        <v>0</v>
      </c>
      <c r="AJ149" s="241">
        <f t="shared" si="82"/>
        <v>0</v>
      </c>
      <c r="AK149" s="241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39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328">
        <f t="shared" si="76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77"/>
        <v>0</v>
      </c>
      <c r="AF150" s="241">
        <f t="shared" si="78"/>
        <v>0</v>
      </c>
      <c r="AG150" s="241">
        <f t="shared" si="79"/>
        <v>0</v>
      </c>
      <c r="AH150" s="241">
        <f t="shared" si="80"/>
        <v>0</v>
      </c>
      <c r="AI150" s="241">
        <f t="shared" si="81"/>
        <v>0</v>
      </c>
      <c r="AJ150" s="241">
        <f t="shared" si="82"/>
        <v>0</v>
      </c>
      <c r="AK150" s="241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39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328">
        <f t="shared" si="76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77"/>
        <v>0</v>
      </c>
      <c r="AF151" s="241">
        <f t="shared" si="78"/>
        <v>0</v>
      </c>
      <c r="AG151" s="241">
        <f t="shared" si="79"/>
        <v>0</v>
      </c>
      <c r="AH151" s="241">
        <f t="shared" si="80"/>
        <v>0</v>
      </c>
      <c r="AI151" s="241">
        <f t="shared" si="81"/>
        <v>0</v>
      </c>
      <c r="AJ151" s="241">
        <f t="shared" si="82"/>
        <v>0</v>
      </c>
      <c r="AK151" s="241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39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328">
        <f t="shared" si="76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77"/>
        <v>0</v>
      </c>
      <c r="AF152" s="241">
        <f t="shared" si="78"/>
        <v>0</v>
      </c>
      <c r="AG152" s="241">
        <f t="shared" si="79"/>
        <v>0</v>
      </c>
      <c r="AH152" s="241">
        <f t="shared" si="80"/>
        <v>0</v>
      </c>
      <c r="AI152" s="241">
        <f t="shared" si="81"/>
        <v>0</v>
      </c>
      <c r="AJ152" s="241">
        <f t="shared" si="82"/>
        <v>0</v>
      </c>
      <c r="AK152" s="241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39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76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77"/>
        <v>0</v>
      </c>
      <c r="AF153" s="241">
        <f t="shared" si="78"/>
        <v>0</v>
      </c>
      <c r="AG153" s="241">
        <f t="shared" si="79"/>
        <v>0</v>
      </c>
      <c r="AH153" s="241">
        <f t="shared" si="80"/>
        <v>0</v>
      </c>
      <c r="AI153" s="241">
        <f t="shared" si="81"/>
        <v>0</v>
      </c>
      <c r="AJ153" s="241">
        <f t="shared" si="82"/>
        <v>0</v>
      </c>
      <c r="AK153" s="241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39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328">
        <f t="shared" si="76"/>
        <v>0</v>
      </c>
      <c r="T154" s="329">
        <f>SUM($G154:H154)</f>
        <v>0</v>
      </c>
      <c r="U154" s="329">
        <f>SUM($G154:I154)</f>
        <v>0</v>
      </c>
      <c r="V154" s="329">
        <f>SUM($G154:J154)</f>
        <v>0</v>
      </c>
      <c r="W154" s="329">
        <f>SUM($G154:K154)</f>
        <v>0</v>
      </c>
      <c r="X154" s="329">
        <f>SUM($G154:L154)</f>
        <v>0</v>
      </c>
      <c r="Y154" s="329">
        <f>SUM($G154:M154)</f>
        <v>0</v>
      </c>
      <c r="Z154" s="329">
        <f>SUM($G154:N154)</f>
        <v>0</v>
      </c>
      <c r="AA154" s="329">
        <f>SUM($G154:O154)</f>
        <v>0</v>
      </c>
      <c r="AB154" s="329">
        <f>SUM($G154:P154)</f>
        <v>0</v>
      </c>
      <c r="AC154" s="329">
        <f>SUM($G154:Q154)</f>
        <v>0</v>
      </c>
      <c r="AD154" s="330">
        <f>SUM($G154:R154)</f>
        <v>0</v>
      </c>
      <c r="AE154" s="241">
        <f t="shared" si="77"/>
        <v>0</v>
      </c>
      <c r="AF154" s="241">
        <f t="shared" si="78"/>
        <v>0</v>
      </c>
      <c r="AG154" s="241">
        <f t="shared" si="79"/>
        <v>0</v>
      </c>
      <c r="AH154" s="241">
        <f t="shared" si="80"/>
        <v>0</v>
      </c>
      <c r="AI154" s="241">
        <f t="shared" si="81"/>
        <v>0</v>
      </c>
      <c r="AJ154" s="241">
        <f t="shared" si="82"/>
        <v>0</v>
      </c>
      <c r="AK154" s="241">
        <f t="shared" si="83"/>
        <v>0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39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76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77"/>
        <v>0</v>
      </c>
      <c r="AF155" s="241">
        <f t="shared" si="78"/>
        <v>0</v>
      </c>
      <c r="AG155" s="241">
        <f t="shared" si="79"/>
        <v>0</v>
      </c>
      <c r="AH155" s="241">
        <f t="shared" si="80"/>
        <v>0</v>
      </c>
      <c r="AI155" s="241">
        <f t="shared" si="81"/>
        <v>0</v>
      </c>
      <c r="AJ155" s="241">
        <f t="shared" si="82"/>
        <v>0</v>
      </c>
      <c r="AK155" s="241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39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76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77"/>
        <v>0</v>
      </c>
      <c r="AF156" s="241">
        <f t="shared" si="78"/>
        <v>0</v>
      </c>
      <c r="AG156" s="241">
        <f t="shared" si="79"/>
        <v>0</v>
      </c>
      <c r="AH156" s="241">
        <f t="shared" si="80"/>
        <v>0</v>
      </c>
      <c r="AI156" s="241">
        <f t="shared" si="81"/>
        <v>0</v>
      </c>
      <c r="AJ156" s="241">
        <f t="shared" si="82"/>
        <v>0</v>
      </c>
      <c r="AK156" s="241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39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76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77"/>
        <v>0</v>
      </c>
      <c r="AF157" s="241">
        <f t="shared" si="78"/>
        <v>0</v>
      </c>
      <c r="AG157" s="241">
        <f t="shared" si="79"/>
        <v>0</v>
      </c>
      <c r="AH157" s="241">
        <f t="shared" si="80"/>
        <v>0</v>
      </c>
      <c r="AI157" s="241">
        <f t="shared" si="81"/>
        <v>0</v>
      </c>
      <c r="AJ157" s="241">
        <f t="shared" si="82"/>
        <v>0</v>
      </c>
      <c r="AK157" s="241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39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76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77"/>
        <v>0</v>
      </c>
      <c r="AF158" s="241">
        <f t="shared" si="78"/>
        <v>0</v>
      </c>
      <c r="AG158" s="241">
        <f t="shared" si="79"/>
        <v>0</v>
      </c>
      <c r="AH158" s="241">
        <f t="shared" si="80"/>
        <v>0</v>
      </c>
      <c r="AI158" s="241">
        <f t="shared" si="81"/>
        <v>0</v>
      </c>
      <c r="AJ158" s="241">
        <f t="shared" si="82"/>
        <v>0</v>
      </c>
      <c r="AK158" s="241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39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76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77"/>
        <v>0</v>
      </c>
      <c r="AF159" s="241">
        <f t="shared" si="78"/>
        <v>0</v>
      </c>
      <c r="AG159" s="241">
        <f t="shared" si="79"/>
        <v>0</v>
      </c>
      <c r="AH159" s="241">
        <f t="shared" si="80"/>
        <v>0</v>
      </c>
      <c r="AI159" s="241">
        <f t="shared" si="81"/>
        <v>0</v>
      </c>
      <c r="AJ159" s="241">
        <f t="shared" si="82"/>
        <v>0</v>
      </c>
      <c r="AK159" s="241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39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76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77"/>
        <v>0</v>
      </c>
      <c r="AF160" s="241">
        <f t="shared" si="78"/>
        <v>0</v>
      </c>
      <c r="AG160" s="241">
        <f t="shared" si="79"/>
        <v>0</v>
      </c>
      <c r="AH160" s="241">
        <f t="shared" si="80"/>
        <v>0</v>
      </c>
      <c r="AI160" s="241">
        <f t="shared" si="81"/>
        <v>0</v>
      </c>
      <c r="AJ160" s="241">
        <f t="shared" si="82"/>
        <v>0</v>
      </c>
      <c r="AK160" s="241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39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76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77"/>
        <v>0</v>
      </c>
      <c r="AF161" s="241">
        <f t="shared" si="78"/>
        <v>0</v>
      </c>
      <c r="AG161" s="241">
        <f t="shared" si="79"/>
        <v>0</v>
      </c>
      <c r="AH161" s="241">
        <f t="shared" si="80"/>
        <v>0</v>
      </c>
      <c r="AI161" s="241">
        <f t="shared" si="81"/>
        <v>0</v>
      </c>
      <c r="AJ161" s="241">
        <f t="shared" si="82"/>
        <v>0</v>
      </c>
      <c r="AK161" s="241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39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76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77"/>
        <v>0</v>
      </c>
      <c r="AF162" s="241">
        <f t="shared" si="78"/>
        <v>0</v>
      </c>
      <c r="AG162" s="241">
        <f t="shared" si="79"/>
        <v>0</v>
      </c>
      <c r="AH162" s="241">
        <f t="shared" si="80"/>
        <v>0</v>
      </c>
      <c r="AI162" s="241">
        <f t="shared" si="81"/>
        <v>0</v>
      </c>
      <c r="AJ162" s="241">
        <f t="shared" si="82"/>
        <v>0</v>
      </c>
      <c r="AK162" s="241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39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76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77"/>
        <v>0</v>
      </c>
      <c r="AF163" s="241">
        <f t="shared" si="78"/>
        <v>0</v>
      </c>
      <c r="AG163" s="241">
        <f t="shared" si="79"/>
        <v>0</v>
      </c>
      <c r="AH163" s="241">
        <f t="shared" si="80"/>
        <v>0</v>
      </c>
      <c r="AI163" s="241">
        <f t="shared" si="81"/>
        <v>0</v>
      </c>
      <c r="AJ163" s="241">
        <f t="shared" si="82"/>
        <v>0</v>
      </c>
      <c r="AK163" s="241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39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76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77"/>
        <v>0</v>
      </c>
      <c r="AF164" s="241">
        <f t="shared" si="78"/>
        <v>0</v>
      </c>
      <c r="AG164" s="241">
        <f t="shared" si="79"/>
        <v>0</v>
      </c>
      <c r="AH164" s="241">
        <f t="shared" si="80"/>
        <v>0</v>
      </c>
      <c r="AI164" s="241">
        <f t="shared" si="81"/>
        <v>0</v>
      </c>
      <c r="AJ164" s="241">
        <f t="shared" si="82"/>
        <v>0</v>
      </c>
      <c r="AK164" s="241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39"/>
      <c r="H165" s="240"/>
      <c r="I165" s="240"/>
      <c r="J165" s="240"/>
      <c r="K165" s="240"/>
      <c r="L165" s="240"/>
      <c r="M165" s="240"/>
      <c r="N165" s="240"/>
      <c r="O165" s="240"/>
      <c r="P165" s="452">
        <v>663.58938000000001</v>
      </c>
      <c r="Q165" s="240"/>
      <c r="R165" s="240"/>
      <c r="S165" s="328">
        <f t="shared" si="76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663.58938000000001</v>
      </c>
      <c r="AC165" s="329">
        <f>SUM($G165:Q165)</f>
        <v>663.58938000000001</v>
      </c>
      <c r="AD165" s="330">
        <f>SUM($G165:R165)</f>
        <v>663.58938000000001</v>
      </c>
      <c r="AE165" s="241">
        <f t="shared" si="77"/>
        <v>0</v>
      </c>
      <c r="AF165" s="241">
        <f t="shared" si="78"/>
        <v>0</v>
      </c>
      <c r="AG165" s="241">
        <f t="shared" si="79"/>
        <v>0</v>
      </c>
      <c r="AH165" s="241">
        <f t="shared" si="80"/>
        <v>663.58938000000001</v>
      </c>
      <c r="AI165" s="241">
        <f t="shared" si="81"/>
        <v>0</v>
      </c>
      <c r="AJ165" s="241">
        <f t="shared" si="82"/>
        <v>663.58938000000001</v>
      </c>
      <c r="AK165" s="241">
        <f t="shared" si="83"/>
        <v>663.58938000000001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39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76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77"/>
        <v>0</v>
      </c>
      <c r="AF166" s="241">
        <f t="shared" si="78"/>
        <v>0</v>
      </c>
      <c r="AG166" s="241">
        <f t="shared" si="79"/>
        <v>0</v>
      </c>
      <c r="AH166" s="241">
        <f t="shared" si="80"/>
        <v>0</v>
      </c>
      <c r="AI166" s="241">
        <f t="shared" si="81"/>
        <v>0</v>
      </c>
      <c r="AJ166" s="241">
        <f t="shared" si="82"/>
        <v>0</v>
      </c>
      <c r="AK166" s="241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39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76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77"/>
        <v>0</v>
      </c>
      <c r="AF167" s="241">
        <f t="shared" si="78"/>
        <v>0</v>
      </c>
      <c r="AG167" s="241">
        <f t="shared" si="79"/>
        <v>0</v>
      </c>
      <c r="AH167" s="241">
        <f t="shared" si="80"/>
        <v>0</v>
      </c>
      <c r="AI167" s="241">
        <f t="shared" si="81"/>
        <v>0</v>
      </c>
      <c r="AJ167" s="241">
        <f t="shared" si="82"/>
        <v>0</v>
      </c>
      <c r="AK167" s="241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39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>G168</f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>U168</f>
        <v>0</v>
      </c>
      <c r="AF168" s="241">
        <f>X168-AE168</f>
        <v>0</v>
      </c>
      <c r="AG168" s="241">
        <f>AA168-AF168-AE168</f>
        <v>0</v>
      </c>
      <c r="AH168" s="241">
        <f>AD168-AG168-AF168-AE168</f>
        <v>0</v>
      </c>
      <c r="AI168" s="241">
        <f>$AE168+$AF168</f>
        <v>0</v>
      </c>
      <c r="AJ168" s="241">
        <f>$AG168+$AH168</f>
        <v>0</v>
      </c>
      <c r="AK168" s="241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39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76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77"/>
        <v>0</v>
      </c>
      <c r="AF169" s="241">
        <f t="shared" si="78"/>
        <v>0</v>
      </c>
      <c r="AG169" s="241">
        <f t="shared" si="79"/>
        <v>0</v>
      </c>
      <c r="AH169" s="241">
        <f t="shared" si="80"/>
        <v>0</v>
      </c>
      <c r="AI169" s="241">
        <f t="shared" si="81"/>
        <v>0</v>
      </c>
      <c r="AJ169" s="241">
        <f t="shared" si="82"/>
        <v>0</v>
      </c>
      <c r="AK169" s="241">
        <f t="shared" si="83"/>
        <v>0</v>
      </c>
      <c r="AL169" s="173">
        <f t="shared" si="84"/>
        <v>0</v>
      </c>
    </row>
    <row r="170" spans="1:38" ht="24" hidden="1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39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76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77"/>
        <v>0</v>
      </c>
      <c r="AF170" s="241">
        <f t="shared" si="78"/>
        <v>0</v>
      </c>
      <c r="AG170" s="241">
        <f t="shared" si="79"/>
        <v>0</v>
      </c>
      <c r="AH170" s="241">
        <f t="shared" si="80"/>
        <v>0</v>
      </c>
      <c r="AI170" s="241">
        <f t="shared" si="81"/>
        <v>0</v>
      </c>
      <c r="AJ170" s="241">
        <f t="shared" si="82"/>
        <v>0</v>
      </c>
      <c r="AK170" s="241">
        <f t="shared" si="83"/>
        <v>0</v>
      </c>
      <c r="AL170" s="173">
        <f t="shared" si="84"/>
        <v>0</v>
      </c>
    </row>
    <row r="171" spans="1:38" ht="24" hidden="1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39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76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77"/>
        <v>0</v>
      </c>
      <c r="AF171" s="241">
        <f t="shared" si="78"/>
        <v>0</v>
      </c>
      <c r="AG171" s="241">
        <f t="shared" si="79"/>
        <v>0</v>
      </c>
      <c r="AH171" s="241">
        <f t="shared" si="80"/>
        <v>0</v>
      </c>
      <c r="AI171" s="241">
        <f t="shared" si="81"/>
        <v>0</v>
      </c>
      <c r="AJ171" s="241">
        <f t="shared" si="82"/>
        <v>0</v>
      </c>
      <c r="AK171" s="241">
        <f t="shared" si="83"/>
        <v>0</v>
      </c>
      <c r="AL171" s="173">
        <f t="shared" si="84"/>
        <v>0</v>
      </c>
    </row>
    <row r="172" spans="1:38" ht="24" hidden="1" customHeight="1" outlineLevel="1">
      <c r="A172" s="166" t="s">
        <v>257</v>
      </c>
      <c r="B172" s="444" t="s">
        <v>258</v>
      </c>
      <c r="C172" s="33"/>
      <c r="D172" s="34"/>
      <c r="E172" s="34"/>
      <c r="F172" s="34"/>
      <c r="G172" s="239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76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77"/>
        <v>0</v>
      </c>
      <c r="AF172" s="241">
        <f t="shared" si="78"/>
        <v>0</v>
      </c>
      <c r="AG172" s="241">
        <f t="shared" si="79"/>
        <v>0</v>
      </c>
      <c r="AH172" s="241">
        <f t="shared" si="80"/>
        <v>0</v>
      </c>
      <c r="AI172" s="241">
        <f t="shared" si="81"/>
        <v>0</v>
      </c>
      <c r="AJ172" s="241">
        <f t="shared" si="82"/>
        <v>0</v>
      </c>
      <c r="AK172" s="241">
        <f t="shared" si="83"/>
        <v>0</v>
      </c>
      <c r="AL172" s="173">
        <f t="shared" si="84"/>
        <v>0</v>
      </c>
    </row>
    <row r="173" spans="1:38" ht="24" hidden="1" customHeight="1" outlineLevel="1">
      <c r="A173" s="166" t="s">
        <v>257</v>
      </c>
      <c r="B173" s="444" t="s">
        <v>259</v>
      </c>
      <c r="C173" s="33"/>
      <c r="D173" s="34"/>
      <c r="E173" s="34"/>
      <c r="F173" s="34"/>
      <c r="G173" s="239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76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77"/>
        <v>0</v>
      </c>
      <c r="AF173" s="241">
        <f t="shared" si="78"/>
        <v>0</v>
      </c>
      <c r="AG173" s="241">
        <f t="shared" si="79"/>
        <v>0</v>
      </c>
      <c r="AH173" s="241">
        <f t="shared" si="80"/>
        <v>0</v>
      </c>
      <c r="AI173" s="241">
        <f t="shared" si="81"/>
        <v>0</v>
      </c>
      <c r="AJ173" s="241">
        <f t="shared" si="82"/>
        <v>0</v>
      </c>
      <c r="AK173" s="241">
        <f t="shared" si="83"/>
        <v>0</v>
      </c>
      <c r="AL173" s="173">
        <f t="shared" si="84"/>
        <v>0</v>
      </c>
    </row>
    <row r="174" spans="1:38" ht="24" hidden="1" customHeight="1" outlineLevel="1">
      <c r="A174" s="166" t="s">
        <v>257</v>
      </c>
      <c r="B174" s="444" t="s">
        <v>260</v>
      </c>
      <c r="C174" s="33"/>
      <c r="D174" s="34"/>
      <c r="E174" s="34"/>
      <c r="F174" s="34"/>
      <c r="G174" s="239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76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77"/>
        <v>0</v>
      </c>
      <c r="AF174" s="241">
        <f t="shared" si="78"/>
        <v>0</v>
      </c>
      <c r="AG174" s="241">
        <f t="shared" si="79"/>
        <v>0</v>
      </c>
      <c r="AH174" s="241">
        <f t="shared" si="80"/>
        <v>0</v>
      </c>
      <c r="AI174" s="241">
        <f t="shared" si="81"/>
        <v>0</v>
      </c>
      <c r="AJ174" s="241">
        <f t="shared" si="82"/>
        <v>0</v>
      </c>
      <c r="AK174" s="241">
        <f t="shared" si="83"/>
        <v>0</v>
      </c>
      <c r="AL174" s="173">
        <f t="shared" si="84"/>
        <v>0</v>
      </c>
    </row>
    <row r="175" spans="1:38" ht="24" hidden="1" customHeight="1" outlineLevel="1">
      <c r="A175" s="166" t="s">
        <v>257</v>
      </c>
      <c r="B175" s="444" t="s">
        <v>261</v>
      </c>
      <c r="C175" s="33"/>
      <c r="D175" s="34"/>
      <c r="E175" s="34"/>
      <c r="F175" s="34"/>
      <c r="G175" s="239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76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77"/>
        <v>0</v>
      </c>
      <c r="AF175" s="241">
        <f t="shared" si="78"/>
        <v>0</v>
      </c>
      <c r="AG175" s="241">
        <f t="shared" si="79"/>
        <v>0</v>
      </c>
      <c r="AH175" s="241">
        <f t="shared" si="80"/>
        <v>0</v>
      </c>
      <c r="AI175" s="241">
        <f t="shared" si="81"/>
        <v>0</v>
      </c>
      <c r="AJ175" s="241">
        <f t="shared" si="82"/>
        <v>0</v>
      </c>
      <c r="AK175" s="241">
        <f t="shared" si="83"/>
        <v>0</v>
      </c>
      <c r="AL175" s="173">
        <f t="shared" si="84"/>
        <v>0</v>
      </c>
    </row>
    <row r="176" spans="1:38" ht="24" hidden="1" customHeight="1" outlineLevel="1">
      <c r="A176" s="166" t="s">
        <v>257</v>
      </c>
      <c r="B176" s="444" t="s">
        <v>262</v>
      </c>
      <c r="C176" s="33"/>
      <c r="D176" s="34"/>
      <c r="E176" s="34"/>
      <c r="F176" s="34"/>
      <c r="G176" s="239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76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77"/>
        <v>0</v>
      </c>
      <c r="AF176" s="241">
        <f t="shared" si="78"/>
        <v>0</v>
      </c>
      <c r="AG176" s="241">
        <f t="shared" si="79"/>
        <v>0</v>
      </c>
      <c r="AH176" s="241">
        <f t="shared" si="80"/>
        <v>0</v>
      </c>
      <c r="AI176" s="241">
        <f t="shared" si="81"/>
        <v>0</v>
      </c>
      <c r="AJ176" s="241">
        <f t="shared" si="82"/>
        <v>0</v>
      </c>
      <c r="AK176" s="241">
        <f t="shared" si="83"/>
        <v>0</v>
      </c>
      <c r="AL176" s="173">
        <f t="shared" si="84"/>
        <v>0</v>
      </c>
    </row>
    <row r="177" spans="1:38" ht="24" hidden="1" customHeight="1" outlineLevel="1">
      <c r="A177" s="166" t="s">
        <v>257</v>
      </c>
      <c r="B177" s="444" t="s">
        <v>263</v>
      </c>
      <c r="C177" s="33"/>
      <c r="D177" s="34"/>
      <c r="E177" s="34"/>
      <c r="F177" s="34"/>
      <c r="G177" s="239"/>
      <c r="H177" s="240"/>
      <c r="I177" s="240"/>
      <c r="J177" s="240"/>
      <c r="K177" s="240"/>
      <c r="L177" s="240"/>
      <c r="M177" s="240"/>
      <c r="N177" s="240"/>
      <c r="O177" s="240"/>
      <c r="P177" s="240"/>
      <c r="Q177" s="240"/>
      <c r="R177" s="240"/>
      <c r="S177" s="328">
        <f t="shared" si="76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0</v>
      </c>
      <c r="Y177" s="329">
        <f>SUM($G177:M177)</f>
        <v>0</v>
      </c>
      <c r="Z177" s="329">
        <f>SUM($G177:N177)</f>
        <v>0</v>
      </c>
      <c r="AA177" s="329">
        <f>SUM($G177:O177)</f>
        <v>0</v>
      </c>
      <c r="AB177" s="329">
        <f>SUM($G177:P177)</f>
        <v>0</v>
      </c>
      <c r="AC177" s="329">
        <f>SUM($G177:Q177)</f>
        <v>0</v>
      </c>
      <c r="AD177" s="330">
        <f>SUM($G177:R177)</f>
        <v>0</v>
      </c>
      <c r="AE177" s="241">
        <f t="shared" si="77"/>
        <v>0</v>
      </c>
      <c r="AF177" s="241">
        <f t="shared" si="78"/>
        <v>0</v>
      </c>
      <c r="AG177" s="241">
        <f t="shared" si="79"/>
        <v>0</v>
      </c>
      <c r="AH177" s="241">
        <f t="shared" si="80"/>
        <v>0</v>
      </c>
      <c r="AI177" s="241">
        <f t="shared" si="81"/>
        <v>0</v>
      </c>
      <c r="AJ177" s="241">
        <f t="shared" si="82"/>
        <v>0</v>
      </c>
      <c r="AK177" s="241">
        <f t="shared" si="83"/>
        <v>0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39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76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77"/>
        <v>0</v>
      </c>
      <c r="AF178" s="241">
        <f t="shared" si="78"/>
        <v>0</v>
      </c>
      <c r="AG178" s="241">
        <f t="shared" si="79"/>
        <v>0</v>
      </c>
      <c r="AH178" s="241">
        <f t="shared" si="80"/>
        <v>0</v>
      </c>
      <c r="AI178" s="241">
        <f t="shared" si="81"/>
        <v>0</v>
      </c>
      <c r="AJ178" s="241">
        <f t="shared" si="82"/>
        <v>0</v>
      </c>
      <c r="AK178" s="241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39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76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77"/>
        <v>0</v>
      </c>
      <c r="AF179" s="241">
        <f t="shared" si="78"/>
        <v>0</v>
      </c>
      <c r="AG179" s="241">
        <f t="shared" si="79"/>
        <v>0</v>
      </c>
      <c r="AH179" s="241">
        <f t="shared" si="80"/>
        <v>0</v>
      </c>
      <c r="AI179" s="241">
        <f t="shared" si="81"/>
        <v>0</v>
      </c>
      <c r="AJ179" s="241">
        <f t="shared" si="82"/>
        <v>0</v>
      </c>
      <c r="AK179" s="241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39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76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77"/>
        <v>0</v>
      </c>
      <c r="AF180" s="241">
        <f t="shared" si="78"/>
        <v>0</v>
      </c>
      <c r="AG180" s="241">
        <f t="shared" si="79"/>
        <v>0</v>
      </c>
      <c r="AH180" s="241">
        <f t="shared" si="80"/>
        <v>0</v>
      </c>
      <c r="AI180" s="241">
        <f t="shared" si="81"/>
        <v>0</v>
      </c>
      <c r="AJ180" s="241">
        <f t="shared" si="82"/>
        <v>0</v>
      </c>
      <c r="AK180" s="241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39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62" si="95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62" si="96">U181</f>
        <v>0</v>
      </c>
      <c r="AF181" s="241">
        <f t="shared" ref="AF181:AF262" si="97">X181-AE181</f>
        <v>0</v>
      </c>
      <c r="AG181" s="241">
        <f t="shared" ref="AG181:AG262" si="98">AA181-AF181-AE181</f>
        <v>0</v>
      </c>
      <c r="AH181" s="241">
        <f t="shared" ref="AH181:AH262" si="99">AD181-AG181-AF181-AE181</f>
        <v>0</v>
      </c>
      <c r="AI181" s="241">
        <f t="shared" si="81"/>
        <v>0</v>
      </c>
      <c r="AJ181" s="241">
        <f t="shared" si="82"/>
        <v>0</v>
      </c>
      <c r="AK181" s="241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39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95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96"/>
        <v>0</v>
      </c>
      <c r="AF182" s="241">
        <f t="shared" si="97"/>
        <v>0</v>
      </c>
      <c r="AG182" s="241">
        <f t="shared" si="98"/>
        <v>0</v>
      </c>
      <c r="AH182" s="241">
        <f t="shared" si="99"/>
        <v>0</v>
      </c>
      <c r="AI182" s="241">
        <f t="shared" si="81"/>
        <v>0</v>
      </c>
      <c r="AJ182" s="241">
        <f t="shared" si="82"/>
        <v>0</v>
      </c>
      <c r="AK182" s="241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39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95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96"/>
        <v>0</v>
      </c>
      <c r="AF183" s="241">
        <f t="shared" si="97"/>
        <v>0</v>
      </c>
      <c r="AG183" s="241">
        <f t="shared" si="98"/>
        <v>0</v>
      </c>
      <c r="AH183" s="241">
        <f t="shared" si="99"/>
        <v>0</v>
      </c>
      <c r="AI183" s="241">
        <f t="shared" si="81"/>
        <v>0</v>
      </c>
      <c r="AJ183" s="241">
        <f t="shared" si="82"/>
        <v>0</v>
      </c>
      <c r="AK183" s="241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39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95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96"/>
        <v>0</v>
      </c>
      <c r="AF184" s="241">
        <f t="shared" si="97"/>
        <v>0</v>
      </c>
      <c r="AG184" s="241">
        <f t="shared" si="98"/>
        <v>0</v>
      </c>
      <c r="AH184" s="241">
        <f t="shared" si="99"/>
        <v>0</v>
      </c>
      <c r="AI184" s="241">
        <f t="shared" si="81"/>
        <v>0</v>
      </c>
      <c r="AJ184" s="241">
        <f t="shared" si="82"/>
        <v>0</v>
      </c>
      <c r="AK184" s="241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39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95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96"/>
        <v>0</v>
      </c>
      <c r="AF185" s="241">
        <f t="shared" si="97"/>
        <v>0</v>
      </c>
      <c r="AG185" s="241">
        <f t="shared" si="98"/>
        <v>0</v>
      </c>
      <c r="AH185" s="241">
        <f t="shared" si="99"/>
        <v>0</v>
      </c>
      <c r="AI185" s="241">
        <f t="shared" si="81"/>
        <v>0</v>
      </c>
      <c r="AJ185" s="241">
        <f t="shared" si="82"/>
        <v>0</v>
      </c>
      <c r="AK185" s="241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39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95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96"/>
        <v>0</v>
      </c>
      <c r="AF186" s="241">
        <f t="shared" si="97"/>
        <v>0</v>
      </c>
      <c r="AG186" s="241">
        <f t="shared" si="98"/>
        <v>0</v>
      </c>
      <c r="AH186" s="241">
        <f t="shared" si="99"/>
        <v>0</v>
      </c>
      <c r="AI186" s="241">
        <f t="shared" si="81"/>
        <v>0</v>
      </c>
      <c r="AJ186" s="241">
        <f t="shared" si="82"/>
        <v>0</v>
      </c>
      <c r="AK186" s="241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39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95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96"/>
        <v>0</v>
      </c>
      <c r="AF187" s="241">
        <f t="shared" si="97"/>
        <v>0</v>
      </c>
      <c r="AG187" s="241">
        <f t="shared" si="98"/>
        <v>0</v>
      </c>
      <c r="AH187" s="241">
        <f t="shared" si="99"/>
        <v>0</v>
      </c>
      <c r="AI187" s="241">
        <f t="shared" si="81"/>
        <v>0</v>
      </c>
      <c r="AJ187" s="241">
        <f t="shared" si="82"/>
        <v>0</v>
      </c>
      <c r="AK187" s="241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39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95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96"/>
        <v>0</v>
      </c>
      <c r="AF188" s="241">
        <f t="shared" si="97"/>
        <v>0</v>
      </c>
      <c r="AG188" s="241">
        <f t="shared" si="98"/>
        <v>0</v>
      </c>
      <c r="AH188" s="241">
        <f t="shared" si="99"/>
        <v>0</v>
      </c>
      <c r="AI188" s="241">
        <f t="shared" si="81"/>
        <v>0</v>
      </c>
      <c r="AJ188" s="241">
        <f t="shared" si="82"/>
        <v>0</v>
      </c>
      <c r="AK188" s="241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39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95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96"/>
        <v>0</v>
      </c>
      <c r="AF189" s="241">
        <f t="shared" si="97"/>
        <v>0</v>
      </c>
      <c r="AG189" s="241">
        <f t="shared" si="98"/>
        <v>0</v>
      </c>
      <c r="AH189" s="241">
        <f t="shared" si="99"/>
        <v>0</v>
      </c>
      <c r="AI189" s="241">
        <f t="shared" si="81"/>
        <v>0</v>
      </c>
      <c r="AJ189" s="241">
        <f t="shared" si="82"/>
        <v>0</v>
      </c>
      <c r="AK189" s="241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39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95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96"/>
        <v>0</v>
      </c>
      <c r="AF190" s="241">
        <f t="shared" si="97"/>
        <v>0</v>
      </c>
      <c r="AG190" s="241">
        <f t="shared" si="98"/>
        <v>0</v>
      </c>
      <c r="AH190" s="241">
        <f t="shared" si="99"/>
        <v>0</v>
      </c>
      <c r="AI190" s="241">
        <f t="shared" si="81"/>
        <v>0</v>
      </c>
      <c r="AJ190" s="241">
        <f t="shared" si="82"/>
        <v>0</v>
      </c>
      <c r="AK190" s="241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39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95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96"/>
        <v>0</v>
      </c>
      <c r="AF191" s="241">
        <f t="shared" si="97"/>
        <v>0</v>
      </c>
      <c r="AG191" s="241">
        <f t="shared" si="98"/>
        <v>0</v>
      </c>
      <c r="AH191" s="241">
        <f t="shared" si="99"/>
        <v>0</v>
      </c>
      <c r="AI191" s="241">
        <f t="shared" si="81"/>
        <v>0</v>
      </c>
      <c r="AJ191" s="241">
        <f t="shared" si="82"/>
        <v>0</v>
      </c>
      <c r="AK191" s="241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39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95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96"/>
        <v>0</v>
      </c>
      <c r="AF192" s="241">
        <f t="shared" si="97"/>
        <v>0</v>
      </c>
      <c r="AG192" s="241">
        <f t="shared" si="98"/>
        <v>0</v>
      </c>
      <c r="AH192" s="241">
        <f t="shared" si="99"/>
        <v>0</v>
      </c>
      <c r="AI192" s="241">
        <f t="shared" si="81"/>
        <v>0</v>
      </c>
      <c r="AJ192" s="241">
        <f t="shared" si="82"/>
        <v>0</v>
      </c>
      <c r="AK192" s="241">
        <f t="shared" si="83"/>
        <v>0</v>
      </c>
      <c r="AL192" s="173">
        <f t="shared" ref="AL192:AL266" si="100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39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95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96"/>
        <v>0</v>
      </c>
      <c r="AF193" s="241">
        <f t="shared" si="97"/>
        <v>0</v>
      </c>
      <c r="AG193" s="241">
        <f t="shared" si="98"/>
        <v>0</v>
      </c>
      <c r="AH193" s="241">
        <f t="shared" si="99"/>
        <v>0</v>
      </c>
      <c r="AI193" s="241">
        <f t="shared" si="81"/>
        <v>0</v>
      </c>
      <c r="AJ193" s="241">
        <f t="shared" si="82"/>
        <v>0</v>
      </c>
      <c r="AK193" s="241">
        <f t="shared" si="83"/>
        <v>0</v>
      </c>
      <c r="AL193" s="173">
        <f t="shared" si="100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39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95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96"/>
        <v>0</v>
      </c>
      <c r="AF194" s="241">
        <f t="shared" si="97"/>
        <v>0</v>
      </c>
      <c r="AG194" s="241">
        <f t="shared" si="98"/>
        <v>0</v>
      </c>
      <c r="AH194" s="241">
        <f t="shared" si="99"/>
        <v>0</v>
      </c>
      <c r="AI194" s="241">
        <f t="shared" si="81"/>
        <v>0</v>
      </c>
      <c r="AJ194" s="241">
        <f t="shared" si="82"/>
        <v>0</v>
      </c>
      <c r="AK194" s="241">
        <f t="shared" si="83"/>
        <v>0</v>
      </c>
      <c r="AL194" s="173">
        <f t="shared" si="100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39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95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96"/>
        <v>0</v>
      </c>
      <c r="AF195" s="241">
        <f t="shared" si="97"/>
        <v>0</v>
      </c>
      <c r="AG195" s="241">
        <f t="shared" si="98"/>
        <v>0</v>
      </c>
      <c r="AH195" s="241">
        <f t="shared" si="99"/>
        <v>0</v>
      </c>
      <c r="AI195" s="241">
        <f t="shared" si="81"/>
        <v>0</v>
      </c>
      <c r="AJ195" s="241">
        <f t="shared" si="82"/>
        <v>0</v>
      </c>
      <c r="AK195" s="241">
        <f t="shared" si="83"/>
        <v>0</v>
      </c>
      <c r="AL195" s="173">
        <f t="shared" si="100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39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95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96"/>
        <v>0</v>
      </c>
      <c r="AF196" s="241">
        <f t="shared" si="97"/>
        <v>0</v>
      </c>
      <c r="AG196" s="241">
        <f t="shared" si="98"/>
        <v>0</v>
      </c>
      <c r="AH196" s="241">
        <f t="shared" si="99"/>
        <v>0</v>
      </c>
      <c r="AI196" s="241">
        <f t="shared" si="81"/>
        <v>0</v>
      </c>
      <c r="AJ196" s="241">
        <f t="shared" si="82"/>
        <v>0</v>
      </c>
      <c r="AK196" s="241">
        <f t="shared" si="83"/>
        <v>0</v>
      </c>
      <c r="AL196" s="173">
        <f t="shared" si="100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39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95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96"/>
        <v>0</v>
      </c>
      <c r="AF197" s="241">
        <f t="shared" si="97"/>
        <v>0</v>
      </c>
      <c r="AG197" s="241">
        <f t="shared" si="98"/>
        <v>0</v>
      </c>
      <c r="AH197" s="241">
        <f t="shared" si="99"/>
        <v>0</v>
      </c>
      <c r="AI197" s="241">
        <f t="shared" si="81"/>
        <v>0</v>
      </c>
      <c r="AJ197" s="241">
        <f t="shared" si="82"/>
        <v>0</v>
      </c>
      <c r="AK197" s="241">
        <f t="shared" si="83"/>
        <v>0</v>
      </c>
      <c r="AL197" s="173">
        <f t="shared" si="100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39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95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96"/>
        <v>0</v>
      </c>
      <c r="AF198" s="241">
        <f t="shared" si="97"/>
        <v>0</v>
      </c>
      <c r="AG198" s="241">
        <f t="shared" si="98"/>
        <v>0</v>
      </c>
      <c r="AH198" s="241">
        <f t="shared" si="99"/>
        <v>0</v>
      </c>
      <c r="AI198" s="241">
        <f t="shared" si="81"/>
        <v>0</v>
      </c>
      <c r="AJ198" s="241">
        <f t="shared" si="82"/>
        <v>0</v>
      </c>
      <c r="AK198" s="241">
        <f t="shared" si="83"/>
        <v>0</v>
      </c>
      <c r="AL198" s="173">
        <f t="shared" si="100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39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95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96"/>
        <v>0</v>
      </c>
      <c r="AF199" s="241">
        <f t="shared" si="97"/>
        <v>0</v>
      </c>
      <c r="AG199" s="241">
        <f t="shared" si="98"/>
        <v>0</v>
      </c>
      <c r="AH199" s="241">
        <f t="shared" si="99"/>
        <v>0</v>
      </c>
      <c r="AI199" s="241">
        <f t="shared" si="81"/>
        <v>0</v>
      </c>
      <c r="AJ199" s="241">
        <f t="shared" si="82"/>
        <v>0</v>
      </c>
      <c r="AK199" s="241">
        <f t="shared" si="83"/>
        <v>0</v>
      </c>
      <c r="AL199" s="173">
        <f t="shared" si="100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39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95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96"/>
        <v>0</v>
      </c>
      <c r="AF200" s="241">
        <f t="shared" si="97"/>
        <v>0</v>
      </c>
      <c r="AG200" s="241">
        <f t="shared" si="98"/>
        <v>0</v>
      </c>
      <c r="AH200" s="241">
        <f t="shared" si="99"/>
        <v>0</v>
      </c>
      <c r="AI200" s="241">
        <f t="shared" si="81"/>
        <v>0</v>
      </c>
      <c r="AJ200" s="241">
        <f t="shared" si="82"/>
        <v>0</v>
      </c>
      <c r="AK200" s="241">
        <f t="shared" si="83"/>
        <v>0</v>
      </c>
      <c r="AL200" s="173">
        <f t="shared" si="100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39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95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96"/>
        <v>0</v>
      </c>
      <c r="AF201" s="241">
        <f t="shared" si="97"/>
        <v>0</v>
      </c>
      <c r="AG201" s="241">
        <f t="shared" si="98"/>
        <v>0</v>
      </c>
      <c r="AH201" s="241">
        <f t="shared" si="99"/>
        <v>0</v>
      </c>
      <c r="AI201" s="241">
        <f t="shared" si="81"/>
        <v>0</v>
      </c>
      <c r="AJ201" s="241">
        <f t="shared" si="82"/>
        <v>0</v>
      </c>
      <c r="AK201" s="241">
        <f t="shared" si="83"/>
        <v>0</v>
      </c>
      <c r="AL201" s="173">
        <f t="shared" si="100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39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95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96"/>
        <v>0</v>
      </c>
      <c r="AF202" s="241">
        <f t="shared" si="97"/>
        <v>0</v>
      </c>
      <c r="AG202" s="241">
        <f t="shared" si="98"/>
        <v>0</v>
      </c>
      <c r="AH202" s="241">
        <f t="shared" si="99"/>
        <v>0</v>
      </c>
      <c r="AI202" s="241">
        <f t="shared" si="81"/>
        <v>0</v>
      </c>
      <c r="AJ202" s="241">
        <f t="shared" si="82"/>
        <v>0</v>
      </c>
      <c r="AK202" s="241">
        <f t="shared" si="83"/>
        <v>0</v>
      </c>
      <c r="AL202" s="173">
        <f t="shared" si="100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39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95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96"/>
        <v>0</v>
      </c>
      <c r="AF203" s="241">
        <f t="shared" si="97"/>
        <v>0</v>
      </c>
      <c r="AG203" s="241">
        <f t="shared" si="98"/>
        <v>0</v>
      </c>
      <c r="AH203" s="241">
        <f t="shared" si="99"/>
        <v>0</v>
      </c>
      <c r="AI203" s="241">
        <f t="shared" si="81"/>
        <v>0</v>
      </c>
      <c r="AJ203" s="241">
        <f t="shared" si="82"/>
        <v>0</v>
      </c>
      <c r="AK203" s="241">
        <f t="shared" si="83"/>
        <v>0</v>
      </c>
      <c r="AL203" s="173">
        <f t="shared" si="100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39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>
        <f t="shared" si="95"/>
        <v>0</v>
      </c>
      <c r="T204" s="329">
        <f>SUM($G204:H204)</f>
        <v>0</v>
      </c>
      <c r="U204" s="329">
        <f>SUM($G204:I204)</f>
        <v>0</v>
      </c>
      <c r="V204" s="329">
        <f>SUM($G204:J204)</f>
        <v>0</v>
      </c>
      <c r="W204" s="329">
        <f>SUM($G204:K204)</f>
        <v>0</v>
      </c>
      <c r="X204" s="329">
        <f>SUM($G204:L204)</f>
        <v>0</v>
      </c>
      <c r="Y204" s="329">
        <f>SUM($G204:M204)</f>
        <v>0</v>
      </c>
      <c r="Z204" s="329">
        <f>SUM($G204:N204)</f>
        <v>0</v>
      </c>
      <c r="AA204" s="329">
        <f>SUM($G204:O204)</f>
        <v>0</v>
      </c>
      <c r="AB204" s="329">
        <f>SUM($G204:P204)</f>
        <v>0</v>
      </c>
      <c r="AC204" s="329">
        <f>SUM($G204:Q204)</f>
        <v>0</v>
      </c>
      <c r="AD204" s="330">
        <f>SUM($G204:R204)</f>
        <v>0</v>
      </c>
      <c r="AE204" s="241">
        <f t="shared" si="96"/>
        <v>0</v>
      </c>
      <c r="AF204" s="241">
        <f t="shared" si="97"/>
        <v>0</v>
      </c>
      <c r="AG204" s="241">
        <f t="shared" si="98"/>
        <v>0</v>
      </c>
      <c r="AH204" s="241">
        <f t="shared" si="99"/>
        <v>0</v>
      </c>
      <c r="AI204" s="241">
        <f t="shared" si="81"/>
        <v>0</v>
      </c>
      <c r="AJ204" s="241">
        <f t="shared" si="82"/>
        <v>0</v>
      </c>
      <c r="AK204" s="241">
        <f t="shared" si="83"/>
        <v>0</v>
      </c>
      <c r="AL204" s="173">
        <f t="shared" si="100"/>
        <v>0</v>
      </c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39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>
        <f t="shared" si="95"/>
        <v>0</v>
      </c>
      <c r="T205" s="329">
        <f>SUM($G205:H205)</f>
        <v>0</v>
      </c>
      <c r="U205" s="329">
        <f>SUM($G205:I205)</f>
        <v>0</v>
      </c>
      <c r="V205" s="329">
        <f>SUM($G205:J205)</f>
        <v>0</v>
      </c>
      <c r="W205" s="329">
        <f>SUM($G205:K205)</f>
        <v>0</v>
      </c>
      <c r="X205" s="329">
        <f>SUM($G205:L205)</f>
        <v>0</v>
      </c>
      <c r="Y205" s="329">
        <f>SUM($G205:M205)</f>
        <v>0</v>
      </c>
      <c r="Z205" s="329">
        <f>SUM($G205:N205)</f>
        <v>0</v>
      </c>
      <c r="AA205" s="329">
        <f>SUM($G205:O205)</f>
        <v>0</v>
      </c>
      <c r="AB205" s="329">
        <f>SUM($G205:P205)</f>
        <v>0</v>
      </c>
      <c r="AC205" s="329">
        <f>SUM($G205:Q205)</f>
        <v>0</v>
      </c>
      <c r="AD205" s="330">
        <f>SUM($G205:R205)</f>
        <v>0</v>
      </c>
      <c r="AE205" s="241">
        <f t="shared" si="96"/>
        <v>0</v>
      </c>
      <c r="AF205" s="241">
        <f t="shared" si="97"/>
        <v>0</v>
      </c>
      <c r="AG205" s="241">
        <f t="shared" si="98"/>
        <v>0</v>
      </c>
      <c r="AH205" s="241">
        <f t="shared" si="99"/>
        <v>0</v>
      </c>
      <c r="AI205" s="241">
        <f t="shared" si="81"/>
        <v>0</v>
      </c>
      <c r="AJ205" s="241">
        <f t="shared" si="82"/>
        <v>0</v>
      </c>
      <c r="AK205" s="241">
        <f t="shared" si="83"/>
        <v>0</v>
      </c>
      <c r="AL205" s="173">
        <f t="shared" si="100"/>
        <v>0</v>
      </c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39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39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39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39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39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39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30"/>
      <c r="AE211" s="241"/>
      <c r="AF211" s="241"/>
      <c r="AG211" s="241"/>
      <c r="AH211" s="241"/>
      <c r="AI211" s="241"/>
      <c r="AJ211" s="241"/>
      <c r="AK211" s="241"/>
      <c r="AL211" s="173"/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39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30"/>
      <c r="AE212" s="241"/>
      <c r="AF212" s="241"/>
      <c r="AG212" s="241"/>
      <c r="AH212" s="241"/>
      <c r="AI212" s="241"/>
      <c r="AJ212" s="241"/>
      <c r="AK212" s="241"/>
      <c r="AL212" s="173"/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39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95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96"/>
        <v>0</v>
      </c>
      <c r="AF213" s="241">
        <f t="shared" si="97"/>
        <v>0</v>
      </c>
      <c r="AG213" s="241">
        <f t="shared" si="98"/>
        <v>0</v>
      </c>
      <c r="AH213" s="241">
        <f t="shared" si="99"/>
        <v>0</v>
      </c>
      <c r="AI213" s="241">
        <f t="shared" si="81"/>
        <v>0</v>
      </c>
      <c r="AJ213" s="241">
        <f t="shared" si="82"/>
        <v>0</v>
      </c>
      <c r="AK213" s="241">
        <f t="shared" si="83"/>
        <v>0</v>
      </c>
      <c r="AL213" s="173">
        <f t="shared" si="100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39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95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96"/>
        <v>0</v>
      </c>
      <c r="AF214" s="241">
        <f t="shared" si="97"/>
        <v>0</v>
      </c>
      <c r="AG214" s="241">
        <f t="shared" si="98"/>
        <v>0</v>
      </c>
      <c r="AH214" s="241">
        <f t="shared" si="99"/>
        <v>0</v>
      </c>
      <c r="AI214" s="241">
        <f t="shared" si="81"/>
        <v>0</v>
      </c>
      <c r="AJ214" s="241">
        <f t="shared" si="82"/>
        <v>0</v>
      </c>
      <c r="AK214" s="241">
        <f t="shared" si="83"/>
        <v>0</v>
      </c>
      <c r="AL214" s="173">
        <f t="shared" si="100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39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95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96"/>
        <v>0</v>
      </c>
      <c r="AF215" s="241">
        <f t="shared" si="97"/>
        <v>0</v>
      </c>
      <c r="AG215" s="241">
        <f t="shared" si="98"/>
        <v>0</v>
      </c>
      <c r="AH215" s="241">
        <f t="shared" si="99"/>
        <v>0</v>
      </c>
      <c r="AI215" s="241">
        <f t="shared" si="81"/>
        <v>0</v>
      </c>
      <c r="AJ215" s="241">
        <f t="shared" si="82"/>
        <v>0</v>
      </c>
      <c r="AK215" s="241">
        <f t="shared" si="83"/>
        <v>0</v>
      </c>
      <c r="AL215" s="173">
        <f t="shared" si="100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39">
        <f>G35-SUM(G137:G215)</f>
        <v>0</v>
      </c>
      <c r="H216" s="240">
        <f t="shared" ref="H216:R216" si="101">H35-SUM(H137:H215)</f>
        <v>0</v>
      </c>
      <c r="I216" s="240">
        <f t="shared" si="101"/>
        <v>0</v>
      </c>
      <c r="J216" s="240">
        <f t="shared" si="101"/>
        <v>0</v>
      </c>
      <c r="K216" s="240">
        <f t="shared" si="101"/>
        <v>0</v>
      </c>
      <c r="L216" s="240">
        <f t="shared" si="101"/>
        <v>0</v>
      </c>
      <c r="M216" s="240">
        <f t="shared" si="101"/>
        <v>0</v>
      </c>
      <c r="N216" s="240">
        <f t="shared" si="101"/>
        <v>0</v>
      </c>
      <c r="O216" s="240">
        <f t="shared" si="101"/>
        <v>0</v>
      </c>
      <c r="P216" s="240">
        <f t="shared" si="101"/>
        <v>0</v>
      </c>
      <c r="Q216" s="240">
        <f t="shared" si="101"/>
        <v>0</v>
      </c>
      <c r="R216" s="240">
        <f t="shared" si="101"/>
        <v>0</v>
      </c>
      <c r="S216" s="328">
        <f t="shared" si="95"/>
        <v>0</v>
      </c>
      <c r="T216" s="329">
        <f>SUM($G216:H216)</f>
        <v>0</v>
      </c>
      <c r="U216" s="329">
        <f>SUM($G216:I216)</f>
        <v>0</v>
      </c>
      <c r="V216" s="329">
        <f>SUM($G216:J216)</f>
        <v>0</v>
      </c>
      <c r="W216" s="329">
        <f>SUM($G216:K216)</f>
        <v>0</v>
      </c>
      <c r="X216" s="329">
        <f>SUM($G216:L216)</f>
        <v>0</v>
      </c>
      <c r="Y216" s="329">
        <f>SUM($G216:M216)</f>
        <v>0</v>
      </c>
      <c r="Z216" s="329">
        <f>SUM($G216:N216)</f>
        <v>0</v>
      </c>
      <c r="AA216" s="329">
        <f>SUM($G216:O216)</f>
        <v>0</v>
      </c>
      <c r="AB216" s="329">
        <f>SUM($G216:P216)</f>
        <v>0</v>
      </c>
      <c r="AC216" s="329">
        <f>SUM($G216:Q216)</f>
        <v>0</v>
      </c>
      <c r="AD216" s="330">
        <f>SUM($G216:R216)</f>
        <v>0</v>
      </c>
      <c r="AE216" s="241">
        <f t="shared" si="96"/>
        <v>0</v>
      </c>
      <c r="AF216" s="241">
        <f t="shared" si="97"/>
        <v>0</v>
      </c>
      <c r="AG216" s="241">
        <f t="shared" si="98"/>
        <v>0</v>
      </c>
      <c r="AH216" s="241">
        <f t="shared" si="99"/>
        <v>0</v>
      </c>
      <c r="AI216" s="241">
        <f t="shared" si="81"/>
        <v>0</v>
      </c>
      <c r="AJ216" s="241">
        <f t="shared" si="82"/>
        <v>0</v>
      </c>
      <c r="AK216" s="241">
        <f t="shared" si="83"/>
        <v>0</v>
      </c>
      <c r="AL216" s="173">
        <f t="shared" si="100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3">
        <f t="shared" ref="G217:R217" si="102">SUM(G137:G216)</f>
        <v>40235.535299999872</v>
      </c>
      <c r="H217" s="333">
        <f t="shared" si="102"/>
        <v>27259.514219999906</v>
      </c>
      <c r="I217" s="333">
        <f t="shared" si="102"/>
        <v>25875.213000000131</v>
      </c>
      <c r="J217" s="333">
        <f t="shared" si="102"/>
        <v>47807.250482801071</v>
      </c>
      <c r="K217" s="333">
        <f t="shared" si="102"/>
        <v>66546.630199999985</v>
      </c>
      <c r="L217" s="333">
        <f t="shared" si="102"/>
        <v>90270.453601315137</v>
      </c>
      <c r="M217" s="333">
        <f t="shared" si="102"/>
        <v>67870.839376741496</v>
      </c>
      <c r="N217" s="333">
        <f t="shared" si="102"/>
        <v>41467.178929999936</v>
      </c>
      <c r="O217" s="333">
        <f t="shared" si="102"/>
        <v>56905.841300000116</v>
      </c>
      <c r="P217" s="333">
        <f t="shared" si="102"/>
        <v>51513.133269999969</v>
      </c>
      <c r="Q217" s="333">
        <f t="shared" si="102"/>
        <v>27983.152259999988</v>
      </c>
      <c r="R217" s="333">
        <f t="shared" si="102"/>
        <v>25515.000810000009</v>
      </c>
      <c r="S217" s="334">
        <f t="shared" si="95"/>
        <v>40235.535299999872</v>
      </c>
      <c r="T217" s="335">
        <f>SUM($G217:H217)</f>
        <v>67495.049519999782</v>
      </c>
      <c r="U217" s="335">
        <f>SUM($G217:I217)</f>
        <v>93370.262519999917</v>
      </c>
      <c r="V217" s="335">
        <f>SUM($G217:J217)</f>
        <v>141177.51300280099</v>
      </c>
      <c r="W217" s="335">
        <f>SUM($G217:K217)</f>
        <v>207724.14320280097</v>
      </c>
      <c r="X217" s="335">
        <f>SUM($G217:L217)</f>
        <v>297994.5968041161</v>
      </c>
      <c r="Y217" s="335">
        <f>SUM($G217:M217)</f>
        <v>365865.43618085759</v>
      </c>
      <c r="Z217" s="335">
        <f>SUM($G217:N217)</f>
        <v>407332.61511085753</v>
      </c>
      <c r="AA217" s="335">
        <f>SUM($G217:O217)</f>
        <v>464238.45641085762</v>
      </c>
      <c r="AB217" s="335">
        <f>SUM($G217:P217)</f>
        <v>515751.58968085761</v>
      </c>
      <c r="AC217" s="335">
        <f>SUM($G217:Q217)</f>
        <v>543734.74194085761</v>
      </c>
      <c r="AD217" s="336">
        <f>SUM($G217:R217)</f>
        <v>569249.74275085761</v>
      </c>
      <c r="AE217" s="260">
        <f t="shared" si="96"/>
        <v>93370.262519999917</v>
      </c>
      <c r="AF217" s="260">
        <f t="shared" si="97"/>
        <v>204624.33428411616</v>
      </c>
      <c r="AG217" s="260">
        <f t="shared" si="98"/>
        <v>166243.85960674152</v>
      </c>
      <c r="AH217" s="260">
        <f t="shared" si="99"/>
        <v>105011.28634000001</v>
      </c>
      <c r="AI217" s="260">
        <f t="shared" si="81"/>
        <v>297994.5968041161</v>
      </c>
      <c r="AJ217" s="260">
        <f t="shared" si="82"/>
        <v>271255.14594674151</v>
      </c>
      <c r="AK217" s="260">
        <f t="shared" si="83"/>
        <v>569249.74275085761</v>
      </c>
      <c r="AL217" s="173">
        <f t="shared" si="100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39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95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96"/>
        <v>0</v>
      </c>
      <c r="AF218" s="241">
        <f t="shared" si="97"/>
        <v>0</v>
      </c>
      <c r="AG218" s="241">
        <f t="shared" si="98"/>
        <v>0</v>
      </c>
      <c r="AH218" s="241">
        <f t="shared" si="99"/>
        <v>0</v>
      </c>
      <c r="AI218" s="241">
        <f t="shared" si="81"/>
        <v>0</v>
      </c>
      <c r="AJ218" s="241">
        <f t="shared" si="82"/>
        <v>0</v>
      </c>
      <c r="AK218" s="241">
        <f t="shared" si="83"/>
        <v>0</v>
      </c>
      <c r="AL218" s="173">
        <f t="shared" si="100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39">
        <f>G150</f>
        <v>0</v>
      </c>
      <c r="H219" s="240">
        <f t="shared" ref="H219:R219" si="103">H150</f>
        <v>0</v>
      </c>
      <c r="I219" s="240">
        <f t="shared" si="103"/>
        <v>0</v>
      </c>
      <c r="J219" s="240">
        <f t="shared" si="103"/>
        <v>0</v>
      </c>
      <c r="K219" s="240">
        <f t="shared" si="103"/>
        <v>0</v>
      </c>
      <c r="L219" s="240">
        <f t="shared" si="103"/>
        <v>0</v>
      </c>
      <c r="M219" s="240">
        <f t="shared" si="103"/>
        <v>0</v>
      </c>
      <c r="N219" s="240">
        <f t="shared" si="103"/>
        <v>0</v>
      </c>
      <c r="O219" s="240">
        <f t="shared" si="103"/>
        <v>0</v>
      </c>
      <c r="P219" s="240">
        <f t="shared" si="103"/>
        <v>0</v>
      </c>
      <c r="Q219" s="240">
        <f t="shared" si="103"/>
        <v>0</v>
      </c>
      <c r="R219" s="240">
        <f t="shared" si="103"/>
        <v>0</v>
      </c>
      <c r="S219" s="328">
        <f>G219</f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>U219</f>
        <v>0</v>
      </c>
      <c r="AF219" s="241">
        <f>X219-AE219</f>
        <v>0</v>
      </c>
      <c r="AG219" s="241">
        <f>AA219-AF219-AE219</f>
        <v>0</v>
      </c>
      <c r="AH219" s="241">
        <f>AD219-AG219-AF219-AE219</f>
        <v>0</v>
      </c>
      <c r="AI219" s="241">
        <f>$AE219+$AF219</f>
        <v>0</v>
      </c>
      <c r="AJ219" s="241">
        <f>$AG219+$AH219</f>
        <v>0</v>
      </c>
      <c r="AK219" s="241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39">
        <f>G151*(1-$R$1)</f>
        <v>0</v>
      </c>
      <c r="H220" s="240">
        <f t="shared" ref="H220:R220" si="104">H151*(1-$R$1)</f>
        <v>0</v>
      </c>
      <c r="I220" s="240">
        <f t="shared" si="104"/>
        <v>0</v>
      </c>
      <c r="J220" s="240">
        <f t="shared" si="104"/>
        <v>0</v>
      </c>
      <c r="K220" s="240">
        <f t="shared" si="104"/>
        <v>0</v>
      </c>
      <c r="L220" s="240">
        <f t="shared" si="104"/>
        <v>0</v>
      </c>
      <c r="M220" s="240">
        <f t="shared" si="104"/>
        <v>0</v>
      </c>
      <c r="N220" s="240">
        <f t="shared" si="104"/>
        <v>0</v>
      </c>
      <c r="O220" s="240">
        <f t="shared" si="104"/>
        <v>0</v>
      </c>
      <c r="P220" s="240">
        <f t="shared" si="104"/>
        <v>0</v>
      </c>
      <c r="Q220" s="240">
        <f t="shared" si="104"/>
        <v>0</v>
      </c>
      <c r="R220" s="240">
        <f t="shared" si="104"/>
        <v>0</v>
      </c>
      <c r="S220" s="328">
        <f>G220</f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>U220</f>
        <v>0</v>
      </c>
      <c r="AF220" s="241">
        <f>X220-AE220</f>
        <v>0</v>
      </c>
      <c r="AG220" s="241">
        <f>AA220-AF220-AE220</f>
        <v>0</v>
      </c>
      <c r="AH220" s="241">
        <f>AD220-AG220-AF220-AE220</f>
        <v>0</v>
      </c>
      <c r="AI220" s="241">
        <f>$AE220+$AF220</f>
        <v>0</v>
      </c>
      <c r="AJ220" s="241">
        <f>$AG220+$AH220</f>
        <v>0</v>
      </c>
      <c r="AK220" s="241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39">
        <f>G153*(1-$R$1)</f>
        <v>0</v>
      </c>
      <c r="H221" s="240">
        <f t="shared" ref="H221:R222" si="105">H153*(1-$R$1)</f>
        <v>0</v>
      </c>
      <c r="I221" s="240">
        <f t="shared" si="105"/>
        <v>0</v>
      </c>
      <c r="J221" s="240">
        <f t="shared" si="105"/>
        <v>0</v>
      </c>
      <c r="K221" s="240">
        <f t="shared" si="105"/>
        <v>0</v>
      </c>
      <c r="L221" s="240">
        <f t="shared" si="105"/>
        <v>0</v>
      </c>
      <c r="M221" s="240">
        <f t="shared" si="105"/>
        <v>0</v>
      </c>
      <c r="N221" s="240">
        <f t="shared" si="105"/>
        <v>0</v>
      </c>
      <c r="O221" s="240">
        <f t="shared" si="105"/>
        <v>0</v>
      </c>
      <c r="P221" s="240">
        <f t="shared" si="105"/>
        <v>0</v>
      </c>
      <c r="Q221" s="240">
        <f t="shared" si="105"/>
        <v>0</v>
      </c>
      <c r="R221" s="240">
        <f t="shared" si="105"/>
        <v>0</v>
      </c>
      <c r="S221" s="328">
        <f>G221</f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>U221</f>
        <v>0</v>
      </c>
      <c r="AF221" s="241">
        <f>X221-AE221</f>
        <v>0</v>
      </c>
      <c r="AG221" s="241">
        <f>AA221-AF221-AE221</f>
        <v>0</v>
      </c>
      <c r="AH221" s="241">
        <f>AD221-AG221-AF221-AE221</f>
        <v>0</v>
      </c>
      <c r="AI221" s="241">
        <f>$AE221+$AF221</f>
        <v>0</v>
      </c>
      <c r="AJ221" s="241">
        <f>$AG221+$AH221</f>
        <v>0</v>
      </c>
      <c r="AK221" s="241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239">
        <f>G154*(1-$R$1)</f>
        <v>0</v>
      </c>
      <c r="H222" s="240">
        <f t="shared" si="105"/>
        <v>0</v>
      </c>
      <c r="I222" s="240">
        <f t="shared" si="105"/>
        <v>0</v>
      </c>
      <c r="J222" s="240">
        <f t="shared" si="105"/>
        <v>0</v>
      </c>
      <c r="K222" s="240">
        <f t="shared" si="105"/>
        <v>0</v>
      </c>
      <c r="L222" s="240">
        <f t="shared" si="105"/>
        <v>0</v>
      </c>
      <c r="M222" s="240">
        <f t="shared" si="105"/>
        <v>0</v>
      </c>
      <c r="N222" s="240">
        <f t="shared" si="105"/>
        <v>0</v>
      </c>
      <c r="O222" s="240">
        <f t="shared" si="105"/>
        <v>0</v>
      </c>
      <c r="P222" s="240">
        <f t="shared" si="105"/>
        <v>0</v>
      </c>
      <c r="Q222" s="240">
        <f t="shared" si="105"/>
        <v>0</v>
      </c>
      <c r="R222" s="240">
        <f t="shared" si="105"/>
        <v>0</v>
      </c>
      <c r="S222" s="328">
        <f t="shared" si="95"/>
        <v>0</v>
      </c>
      <c r="T222" s="329">
        <f>SUM($G222:H222)</f>
        <v>0</v>
      </c>
      <c r="U222" s="329">
        <f>SUM($G222:I222)</f>
        <v>0</v>
      </c>
      <c r="V222" s="329">
        <f>SUM($G222:J222)</f>
        <v>0</v>
      </c>
      <c r="W222" s="329">
        <f>SUM($G222:K222)</f>
        <v>0</v>
      </c>
      <c r="X222" s="329">
        <f>SUM($G222:L222)</f>
        <v>0</v>
      </c>
      <c r="Y222" s="329">
        <f>SUM($G222:M222)</f>
        <v>0</v>
      </c>
      <c r="Z222" s="329">
        <f>SUM($G222:N222)</f>
        <v>0</v>
      </c>
      <c r="AA222" s="329">
        <f>SUM($G222:O222)</f>
        <v>0</v>
      </c>
      <c r="AB222" s="329">
        <f>SUM($G222:P222)</f>
        <v>0</v>
      </c>
      <c r="AC222" s="329">
        <f>SUM($G222:Q222)</f>
        <v>0</v>
      </c>
      <c r="AD222" s="330">
        <f>SUM($G222:R222)</f>
        <v>0</v>
      </c>
      <c r="AE222" s="241">
        <f t="shared" si="96"/>
        <v>0</v>
      </c>
      <c r="AF222" s="241">
        <f t="shared" si="97"/>
        <v>0</v>
      </c>
      <c r="AG222" s="241">
        <f t="shared" si="98"/>
        <v>0</v>
      </c>
      <c r="AH222" s="241">
        <f t="shared" si="99"/>
        <v>0</v>
      </c>
      <c r="AI222" s="241">
        <f t="shared" si="81"/>
        <v>0</v>
      </c>
      <c r="AJ222" s="241">
        <f t="shared" si="82"/>
        <v>0</v>
      </c>
      <c r="AK222" s="241">
        <f t="shared" si="83"/>
        <v>0</v>
      </c>
      <c r="AL222" s="173">
        <f t="shared" si="100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39">
        <f t="shared" ref="G223:R224" si="106">G164*(1-$R$1)</f>
        <v>0</v>
      </c>
      <c r="H223" s="240">
        <f t="shared" si="106"/>
        <v>0</v>
      </c>
      <c r="I223" s="240">
        <f t="shared" si="106"/>
        <v>0</v>
      </c>
      <c r="J223" s="240">
        <f t="shared" si="106"/>
        <v>0</v>
      </c>
      <c r="K223" s="240">
        <f t="shared" si="106"/>
        <v>0</v>
      </c>
      <c r="L223" s="240">
        <f t="shared" si="106"/>
        <v>0</v>
      </c>
      <c r="M223" s="240">
        <f t="shared" si="106"/>
        <v>0</v>
      </c>
      <c r="N223" s="240">
        <f t="shared" si="106"/>
        <v>0</v>
      </c>
      <c r="O223" s="240">
        <f t="shared" si="106"/>
        <v>0</v>
      </c>
      <c r="P223" s="240">
        <f t="shared" si="106"/>
        <v>0</v>
      </c>
      <c r="Q223" s="240">
        <f t="shared" si="106"/>
        <v>0</v>
      </c>
      <c r="R223" s="240">
        <f t="shared" si="106"/>
        <v>0</v>
      </c>
      <c r="S223" s="328">
        <f>G223</f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>U223</f>
        <v>0</v>
      </c>
      <c r="AF223" s="241">
        <f>X223-AE223</f>
        <v>0</v>
      </c>
      <c r="AG223" s="241">
        <f>AA223-AF223-AE223</f>
        <v>0</v>
      </c>
      <c r="AH223" s="241">
        <f>AD223-AG223-AF223-AE223</f>
        <v>0</v>
      </c>
      <c r="AI223" s="241">
        <f>$AE223+$AF223</f>
        <v>0</v>
      </c>
      <c r="AJ223" s="241">
        <f>$AG223+$AH223</f>
        <v>0</v>
      </c>
      <c r="AK223" s="241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39">
        <f t="shared" si="106"/>
        <v>0</v>
      </c>
      <c r="H224" s="240">
        <f t="shared" si="106"/>
        <v>0</v>
      </c>
      <c r="I224" s="240">
        <f t="shared" si="106"/>
        <v>0</v>
      </c>
      <c r="J224" s="240">
        <f t="shared" si="106"/>
        <v>0</v>
      </c>
      <c r="K224" s="240">
        <f t="shared" si="106"/>
        <v>0</v>
      </c>
      <c r="L224" s="240">
        <f t="shared" si="106"/>
        <v>0</v>
      </c>
      <c r="M224" s="240">
        <f t="shared" si="106"/>
        <v>0</v>
      </c>
      <c r="N224" s="240">
        <f t="shared" si="106"/>
        <v>0</v>
      </c>
      <c r="O224" s="240">
        <f t="shared" si="106"/>
        <v>0</v>
      </c>
      <c r="P224" s="240">
        <f t="shared" si="106"/>
        <v>530.87150400000007</v>
      </c>
      <c r="Q224" s="240">
        <f t="shared" si="106"/>
        <v>0</v>
      </c>
      <c r="R224" s="240">
        <f t="shared" si="106"/>
        <v>0</v>
      </c>
      <c r="S224" s="328">
        <f>G224</f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530.87150400000007</v>
      </c>
      <c r="AC224" s="329">
        <f>SUM($G224:Q224)</f>
        <v>530.87150400000007</v>
      </c>
      <c r="AD224" s="330">
        <f>SUM($G224:R224)</f>
        <v>530.87150400000007</v>
      </c>
      <c r="AE224" s="241">
        <f>U224</f>
        <v>0</v>
      </c>
      <c r="AF224" s="241">
        <f>X224-AE224</f>
        <v>0</v>
      </c>
      <c r="AG224" s="241">
        <f>AA224-AF224-AE224</f>
        <v>0</v>
      </c>
      <c r="AH224" s="241">
        <f>AD224-AG224-AF224-AE224</f>
        <v>530.87150400000007</v>
      </c>
      <c r="AI224" s="241">
        <f>$AE224+$AF224</f>
        <v>0</v>
      </c>
      <c r="AJ224" s="241">
        <f>$AG224+$AH224</f>
        <v>530.87150400000007</v>
      </c>
      <c r="AK224" s="241">
        <f>$AI224+$AJ224</f>
        <v>530.87150400000007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39">
        <f t="shared" ref="G225:R227" si="107">G167*(1-$R$1)</f>
        <v>0</v>
      </c>
      <c r="H225" s="240">
        <f t="shared" si="107"/>
        <v>0</v>
      </c>
      <c r="I225" s="240">
        <f t="shared" si="107"/>
        <v>0</v>
      </c>
      <c r="J225" s="240">
        <f t="shared" si="107"/>
        <v>0</v>
      </c>
      <c r="K225" s="240">
        <f t="shared" si="107"/>
        <v>0</v>
      </c>
      <c r="L225" s="240">
        <f t="shared" si="107"/>
        <v>0</v>
      </c>
      <c r="M225" s="240">
        <f t="shared" si="107"/>
        <v>0</v>
      </c>
      <c r="N225" s="240">
        <f t="shared" si="107"/>
        <v>0</v>
      </c>
      <c r="O225" s="240">
        <f t="shared" si="107"/>
        <v>0</v>
      </c>
      <c r="P225" s="240">
        <f t="shared" si="107"/>
        <v>0</v>
      </c>
      <c r="Q225" s="240">
        <f t="shared" si="107"/>
        <v>0</v>
      </c>
      <c r="R225" s="240">
        <f t="shared" si="107"/>
        <v>0</v>
      </c>
      <c r="S225" s="328">
        <f>G225</f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>U225</f>
        <v>0</v>
      </c>
      <c r="AF225" s="241">
        <f>X225-AE225</f>
        <v>0</v>
      </c>
      <c r="AG225" s="241">
        <f>AA225-AF225-AE225</f>
        <v>0</v>
      </c>
      <c r="AH225" s="241">
        <f>AD225-AG225-AF225-AE225</f>
        <v>0</v>
      </c>
      <c r="AI225" s="241">
        <f>$AE225+$AF225</f>
        <v>0</v>
      </c>
      <c r="AJ225" s="241">
        <f>$AG225+$AH225</f>
        <v>0</v>
      </c>
      <c r="AK225" s="241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39">
        <f t="shared" si="107"/>
        <v>0</v>
      </c>
      <c r="H226" s="240">
        <f t="shared" si="107"/>
        <v>0</v>
      </c>
      <c r="I226" s="240">
        <f t="shared" si="107"/>
        <v>0</v>
      </c>
      <c r="J226" s="240">
        <f t="shared" si="107"/>
        <v>0</v>
      </c>
      <c r="K226" s="240">
        <f t="shared" si="107"/>
        <v>0</v>
      </c>
      <c r="L226" s="240">
        <f t="shared" si="107"/>
        <v>0</v>
      </c>
      <c r="M226" s="240">
        <f t="shared" si="107"/>
        <v>0</v>
      </c>
      <c r="N226" s="240">
        <f t="shared" si="107"/>
        <v>0</v>
      </c>
      <c r="O226" s="240">
        <f t="shared" si="107"/>
        <v>0</v>
      </c>
      <c r="P226" s="240">
        <f t="shared" si="107"/>
        <v>0</v>
      </c>
      <c r="Q226" s="240">
        <f t="shared" si="107"/>
        <v>0</v>
      </c>
      <c r="R226" s="240">
        <f t="shared" si="107"/>
        <v>0</v>
      </c>
      <c r="S226" s="328">
        <f t="shared" si="95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96"/>
        <v>0</v>
      </c>
      <c r="AF226" s="241">
        <f t="shared" si="97"/>
        <v>0</v>
      </c>
      <c r="AG226" s="241">
        <f t="shared" si="98"/>
        <v>0</v>
      </c>
      <c r="AH226" s="241">
        <f t="shared" si="99"/>
        <v>0</v>
      </c>
      <c r="AI226" s="241">
        <f t="shared" ref="AI226:AI299" si="108">$AE226+$AF226</f>
        <v>0</v>
      </c>
      <c r="AJ226" s="241">
        <f t="shared" ref="AJ226:AJ299" si="109">$AG226+$AH226</f>
        <v>0</v>
      </c>
      <c r="AK226" s="241">
        <f t="shared" ref="AK226:AK299" si="110">$AI226+$AJ226</f>
        <v>0</v>
      </c>
      <c r="AL226" s="173">
        <f t="shared" si="100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39">
        <f t="shared" si="107"/>
        <v>0</v>
      </c>
      <c r="H227" s="240">
        <f t="shared" si="107"/>
        <v>0</v>
      </c>
      <c r="I227" s="240">
        <f t="shared" si="107"/>
        <v>0</v>
      </c>
      <c r="J227" s="240">
        <f t="shared" si="107"/>
        <v>0</v>
      </c>
      <c r="K227" s="240">
        <f t="shared" si="107"/>
        <v>0</v>
      </c>
      <c r="L227" s="240">
        <f t="shared" si="107"/>
        <v>0</v>
      </c>
      <c r="M227" s="240">
        <f t="shared" si="107"/>
        <v>0</v>
      </c>
      <c r="N227" s="240">
        <f t="shared" si="107"/>
        <v>0</v>
      </c>
      <c r="O227" s="240">
        <f t="shared" si="107"/>
        <v>0</v>
      </c>
      <c r="P227" s="240">
        <f t="shared" si="107"/>
        <v>0</v>
      </c>
      <c r="Q227" s="240">
        <f t="shared" si="107"/>
        <v>0</v>
      </c>
      <c r="R227" s="240">
        <f t="shared" si="107"/>
        <v>0</v>
      </c>
      <c r="S227" s="328">
        <f t="shared" si="95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96"/>
        <v>0</v>
      </c>
      <c r="AF227" s="241">
        <f t="shared" si="97"/>
        <v>0</v>
      </c>
      <c r="AG227" s="241">
        <f t="shared" si="98"/>
        <v>0</v>
      </c>
      <c r="AH227" s="241">
        <f t="shared" si="99"/>
        <v>0</v>
      </c>
      <c r="AI227" s="241">
        <f t="shared" si="108"/>
        <v>0</v>
      </c>
      <c r="AJ227" s="241">
        <f t="shared" si="109"/>
        <v>0</v>
      </c>
      <c r="AK227" s="241">
        <f t="shared" si="110"/>
        <v>0</v>
      </c>
      <c r="AL227" s="173">
        <f t="shared" si="100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39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95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96"/>
        <v>0</v>
      </c>
      <c r="AF228" s="241">
        <f t="shared" si="97"/>
        <v>0</v>
      </c>
      <c r="AG228" s="241">
        <f t="shared" si="98"/>
        <v>0</v>
      </c>
      <c r="AH228" s="241">
        <f t="shared" si="99"/>
        <v>0</v>
      </c>
      <c r="AI228" s="241">
        <f t="shared" si="108"/>
        <v>0</v>
      </c>
      <c r="AJ228" s="241">
        <f t="shared" si="109"/>
        <v>0</v>
      </c>
      <c r="AK228" s="241">
        <f t="shared" si="110"/>
        <v>0</v>
      </c>
      <c r="AL228" s="173">
        <f t="shared" si="100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39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95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96"/>
        <v>0</v>
      </c>
      <c r="AF229" s="241">
        <f t="shared" si="97"/>
        <v>0</v>
      </c>
      <c r="AG229" s="241">
        <f t="shared" si="98"/>
        <v>0</v>
      </c>
      <c r="AH229" s="241">
        <f t="shared" si="99"/>
        <v>0</v>
      </c>
      <c r="AI229" s="241">
        <f t="shared" si="108"/>
        <v>0</v>
      </c>
      <c r="AJ229" s="241">
        <f t="shared" si="109"/>
        <v>0</v>
      </c>
      <c r="AK229" s="241">
        <f t="shared" si="110"/>
        <v>0</v>
      </c>
      <c r="AL229" s="173">
        <f t="shared" si="100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39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95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96"/>
        <v>0</v>
      </c>
      <c r="AF230" s="241">
        <f t="shared" si="97"/>
        <v>0</v>
      </c>
      <c r="AG230" s="241">
        <f t="shared" si="98"/>
        <v>0</v>
      </c>
      <c r="AH230" s="241">
        <f t="shared" si="99"/>
        <v>0</v>
      </c>
      <c r="AI230" s="241">
        <f t="shared" si="108"/>
        <v>0</v>
      </c>
      <c r="AJ230" s="241">
        <f t="shared" si="109"/>
        <v>0</v>
      </c>
      <c r="AK230" s="241">
        <f t="shared" si="110"/>
        <v>0</v>
      </c>
      <c r="AL230" s="173">
        <f t="shared" si="100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39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95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96"/>
        <v>0</v>
      </c>
      <c r="AF231" s="241">
        <f t="shared" si="97"/>
        <v>0</v>
      </c>
      <c r="AG231" s="241">
        <f t="shared" si="98"/>
        <v>0</v>
      </c>
      <c r="AH231" s="241">
        <f t="shared" si="99"/>
        <v>0</v>
      </c>
      <c r="AI231" s="241">
        <f t="shared" si="108"/>
        <v>0</v>
      </c>
      <c r="AJ231" s="241">
        <f t="shared" si="109"/>
        <v>0</v>
      </c>
      <c r="AK231" s="241">
        <f t="shared" si="110"/>
        <v>0</v>
      </c>
      <c r="AL231" s="173">
        <f t="shared" si="100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39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95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96"/>
        <v>0</v>
      </c>
      <c r="AF232" s="241">
        <f t="shared" si="97"/>
        <v>0</v>
      </c>
      <c r="AG232" s="241">
        <f t="shared" si="98"/>
        <v>0</v>
      </c>
      <c r="AH232" s="241">
        <f t="shared" si="99"/>
        <v>0</v>
      </c>
      <c r="AI232" s="241">
        <f t="shared" si="108"/>
        <v>0</v>
      </c>
      <c r="AJ232" s="241">
        <f t="shared" si="109"/>
        <v>0</v>
      </c>
      <c r="AK232" s="241">
        <f t="shared" si="110"/>
        <v>0</v>
      </c>
      <c r="AL232" s="173">
        <f t="shared" si="100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39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95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96"/>
        <v>0</v>
      </c>
      <c r="AF233" s="241">
        <f t="shared" si="97"/>
        <v>0</v>
      </c>
      <c r="AG233" s="241">
        <f t="shared" si="98"/>
        <v>0</v>
      </c>
      <c r="AH233" s="241">
        <f t="shared" si="99"/>
        <v>0</v>
      </c>
      <c r="AI233" s="241">
        <f t="shared" si="108"/>
        <v>0</v>
      </c>
      <c r="AJ233" s="241">
        <f t="shared" si="109"/>
        <v>0</v>
      </c>
      <c r="AK233" s="241">
        <f t="shared" si="110"/>
        <v>0</v>
      </c>
      <c r="AL233" s="173">
        <f t="shared" si="100"/>
        <v>0</v>
      </c>
    </row>
    <row r="234" spans="1:38" ht="24" hidden="1" customHeight="1" outlineLevel="1">
      <c r="A234" s="166" t="s">
        <v>257</v>
      </c>
      <c r="B234" s="444" t="s">
        <v>325</v>
      </c>
      <c r="C234" s="33"/>
      <c r="D234" s="34"/>
      <c r="E234" s="34"/>
      <c r="F234" s="34"/>
      <c r="G234" s="239"/>
      <c r="H234" s="240"/>
      <c r="I234" s="240"/>
      <c r="J234" s="240"/>
      <c r="K234" s="240"/>
      <c r="L234" s="240"/>
      <c r="M234" s="240"/>
      <c r="N234" s="240"/>
      <c r="O234" s="240"/>
      <c r="P234" s="240"/>
      <c r="Q234" s="240"/>
      <c r="R234" s="240"/>
      <c r="S234" s="328">
        <f t="shared" si="95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0</v>
      </c>
      <c r="Y234" s="329">
        <f>SUM($G234:M234)</f>
        <v>0</v>
      </c>
      <c r="Z234" s="329">
        <f>SUM($G234:N234)</f>
        <v>0</v>
      </c>
      <c r="AA234" s="329">
        <f>SUM($G234:O234)</f>
        <v>0</v>
      </c>
      <c r="AB234" s="329">
        <f>SUM($G234:P234)</f>
        <v>0</v>
      </c>
      <c r="AC234" s="329">
        <f>SUM($G234:Q234)</f>
        <v>0</v>
      </c>
      <c r="AD234" s="330">
        <f>SUM($G234:R234)</f>
        <v>0</v>
      </c>
      <c r="AE234" s="241">
        <f t="shared" si="96"/>
        <v>0</v>
      </c>
      <c r="AF234" s="241">
        <f t="shared" si="97"/>
        <v>0</v>
      </c>
      <c r="AG234" s="241">
        <f t="shared" si="98"/>
        <v>0</v>
      </c>
      <c r="AH234" s="241">
        <f t="shared" si="99"/>
        <v>0</v>
      </c>
      <c r="AI234" s="241">
        <f t="shared" si="108"/>
        <v>0</v>
      </c>
      <c r="AJ234" s="241">
        <f t="shared" si="109"/>
        <v>0</v>
      </c>
      <c r="AK234" s="241">
        <f t="shared" si="110"/>
        <v>0</v>
      </c>
      <c r="AL234" s="173">
        <f t="shared" si="100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39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95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96"/>
        <v>0</v>
      </c>
      <c r="AF235" s="241">
        <f t="shared" si="97"/>
        <v>0</v>
      </c>
      <c r="AG235" s="241">
        <f t="shared" si="98"/>
        <v>0</v>
      </c>
      <c r="AH235" s="241">
        <f t="shared" si="99"/>
        <v>0</v>
      </c>
      <c r="AI235" s="241">
        <f t="shared" si="108"/>
        <v>0</v>
      </c>
      <c r="AJ235" s="241">
        <f t="shared" si="109"/>
        <v>0</v>
      </c>
      <c r="AK235" s="241">
        <f t="shared" si="110"/>
        <v>0</v>
      </c>
      <c r="AL235" s="173">
        <f t="shared" si="100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39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95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96"/>
        <v>0</v>
      </c>
      <c r="AF236" s="241">
        <f t="shared" si="97"/>
        <v>0</v>
      </c>
      <c r="AG236" s="241">
        <f t="shared" si="98"/>
        <v>0</v>
      </c>
      <c r="AH236" s="241">
        <f t="shared" si="99"/>
        <v>0</v>
      </c>
      <c r="AI236" s="241">
        <f t="shared" si="108"/>
        <v>0</v>
      </c>
      <c r="AJ236" s="241">
        <f t="shared" si="109"/>
        <v>0</v>
      </c>
      <c r="AK236" s="241">
        <f t="shared" si="110"/>
        <v>0</v>
      </c>
      <c r="AL236" s="173">
        <f t="shared" si="100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39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95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96"/>
        <v>0</v>
      </c>
      <c r="AF237" s="241">
        <f t="shared" si="97"/>
        <v>0</v>
      </c>
      <c r="AG237" s="241">
        <f t="shared" si="98"/>
        <v>0</v>
      </c>
      <c r="AH237" s="241">
        <f t="shared" si="99"/>
        <v>0</v>
      </c>
      <c r="AI237" s="241">
        <f t="shared" si="108"/>
        <v>0</v>
      </c>
      <c r="AJ237" s="241">
        <f t="shared" si="109"/>
        <v>0</v>
      </c>
      <c r="AK237" s="241">
        <f t="shared" si="110"/>
        <v>0</v>
      </c>
      <c r="AL237" s="173">
        <f t="shared" si="100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39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95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96"/>
        <v>0</v>
      </c>
      <c r="AF238" s="241">
        <f t="shared" si="97"/>
        <v>0</v>
      </c>
      <c r="AG238" s="241">
        <f t="shared" si="98"/>
        <v>0</v>
      </c>
      <c r="AH238" s="241">
        <f t="shared" si="99"/>
        <v>0</v>
      </c>
      <c r="AI238" s="241">
        <f t="shared" si="108"/>
        <v>0</v>
      </c>
      <c r="AJ238" s="241">
        <f t="shared" si="109"/>
        <v>0</v>
      </c>
      <c r="AK238" s="241">
        <f t="shared" si="110"/>
        <v>0</v>
      </c>
      <c r="AL238" s="173">
        <f t="shared" si="100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39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95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96"/>
        <v>0</v>
      </c>
      <c r="AF239" s="241">
        <f t="shared" si="97"/>
        <v>0</v>
      </c>
      <c r="AG239" s="241">
        <f t="shared" si="98"/>
        <v>0</v>
      </c>
      <c r="AH239" s="241">
        <f t="shared" si="99"/>
        <v>0</v>
      </c>
      <c r="AI239" s="241">
        <f t="shared" si="108"/>
        <v>0</v>
      </c>
      <c r="AJ239" s="241">
        <f t="shared" si="109"/>
        <v>0</v>
      </c>
      <c r="AK239" s="241">
        <f t="shared" si="110"/>
        <v>0</v>
      </c>
      <c r="AL239" s="173">
        <f t="shared" si="100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39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95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96"/>
        <v>0</v>
      </c>
      <c r="AF240" s="241">
        <f t="shared" si="97"/>
        <v>0</v>
      </c>
      <c r="AG240" s="241">
        <f t="shared" si="98"/>
        <v>0</v>
      </c>
      <c r="AH240" s="241">
        <f t="shared" si="99"/>
        <v>0</v>
      </c>
      <c r="AI240" s="241">
        <f t="shared" si="108"/>
        <v>0</v>
      </c>
      <c r="AJ240" s="241">
        <f t="shared" si="109"/>
        <v>0</v>
      </c>
      <c r="AK240" s="241">
        <f t="shared" si="110"/>
        <v>0</v>
      </c>
      <c r="AL240" s="173">
        <f t="shared" si="100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39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95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96"/>
        <v>0</v>
      </c>
      <c r="AF241" s="241">
        <f t="shared" si="97"/>
        <v>0</v>
      </c>
      <c r="AG241" s="241">
        <f t="shared" si="98"/>
        <v>0</v>
      </c>
      <c r="AH241" s="241">
        <f t="shared" si="99"/>
        <v>0</v>
      </c>
      <c r="AI241" s="241">
        <f t="shared" si="108"/>
        <v>0</v>
      </c>
      <c r="AJ241" s="241">
        <f t="shared" si="109"/>
        <v>0</v>
      </c>
      <c r="AK241" s="241">
        <f t="shared" si="110"/>
        <v>0</v>
      </c>
      <c r="AL241" s="173">
        <f t="shared" si="100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39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95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96"/>
        <v>0</v>
      </c>
      <c r="AF242" s="241">
        <f t="shared" si="97"/>
        <v>0</v>
      </c>
      <c r="AG242" s="241">
        <f t="shared" si="98"/>
        <v>0</v>
      </c>
      <c r="AH242" s="241">
        <f t="shared" si="99"/>
        <v>0</v>
      </c>
      <c r="AI242" s="241">
        <f t="shared" si="108"/>
        <v>0</v>
      </c>
      <c r="AJ242" s="241">
        <f t="shared" si="109"/>
        <v>0</v>
      </c>
      <c r="AK242" s="241">
        <f t="shared" si="110"/>
        <v>0</v>
      </c>
      <c r="AL242" s="173">
        <f t="shared" si="100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39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95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96"/>
        <v>0</v>
      </c>
      <c r="AF243" s="241">
        <f t="shared" si="97"/>
        <v>0</v>
      </c>
      <c r="AG243" s="241">
        <f t="shared" si="98"/>
        <v>0</v>
      </c>
      <c r="AH243" s="241">
        <f t="shared" si="99"/>
        <v>0</v>
      </c>
      <c r="AI243" s="241">
        <f t="shared" si="108"/>
        <v>0</v>
      </c>
      <c r="AJ243" s="241">
        <f t="shared" si="109"/>
        <v>0</v>
      </c>
      <c r="AK243" s="241">
        <f t="shared" si="110"/>
        <v>0</v>
      </c>
      <c r="AL243" s="173">
        <f t="shared" si="100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39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95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96"/>
        <v>0</v>
      </c>
      <c r="AF244" s="241">
        <f t="shared" si="97"/>
        <v>0</v>
      </c>
      <c r="AG244" s="241">
        <f t="shared" si="98"/>
        <v>0</v>
      </c>
      <c r="AH244" s="241">
        <f t="shared" si="99"/>
        <v>0</v>
      </c>
      <c r="AI244" s="241">
        <f t="shared" si="108"/>
        <v>0</v>
      </c>
      <c r="AJ244" s="241">
        <f t="shared" si="109"/>
        <v>0</v>
      </c>
      <c r="AK244" s="241">
        <f t="shared" si="110"/>
        <v>0</v>
      </c>
      <c r="AL244" s="173">
        <f t="shared" si="100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39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95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96"/>
        <v>0</v>
      </c>
      <c r="AF245" s="241">
        <f t="shared" si="97"/>
        <v>0</v>
      </c>
      <c r="AG245" s="241">
        <f t="shared" si="98"/>
        <v>0</v>
      </c>
      <c r="AH245" s="241">
        <f t="shared" si="99"/>
        <v>0</v>
      </c>
      <c r="AI245" s="241">
        <f t="shared" si="108"/>
        <v>0</v>
      </c>
      <c r="AJ245" s="241">
        <f t="shared" si="109"/>
        <v>0</v>
      </c>
      <c r="AK245" s="241">
        <f t="shared" si="110"/>
        <v>0</v>
      </c>
      <c r="AL245" s="173">
        <f t="shared" si="100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39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95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96"/>
        <v>0</v>
      </c>
      <c r="AF246" s="241">
        <f t="shared" si="97"/>
        <v>0</v>
      </c>
      <c r="AG246" s="241">
        <f t="shared" si="98"/>
        <v>0</v>
      </c>
      <c r="AH246" s="241">
        <f t="shared" si="99"/>
        <v>0</v>
      </c>
      <c r="AI246" s="241">
        <f t="shared" si="108"/>
        <v>0</v>
      </c>
      <c r="AJ246" s="241">
        <f t="shared" si="109"/>
        <v>0</v>
      </c>
      <c r="AK246" s="241">
        <f t="shared" si="110"/>
        <v>0</v>
      </c>
      <c r="AL246" s="173">
        <f t="shared" si="100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39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95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96"/>
        <v>0</v>
      </c>
      <c r="AF247" s="241">
        <f t="shared" si="97"/>
        <v>0</v>
      </c>
      <c r="AG247" s="241">
        <f t="shared" si="98"/>
        <v>0</v>
      </c>
      <c r="AH247" s="241">
        <f t="shared" si="99"/>
        <v>0</v>
      </c>
      <c r="AI247" s="241">
        <f t="shared" si="108"/>
        <v>0</v>
      </c>
      <c r="AJ247" s="241">
        <f t="shared" si="109"/>
        <v>0</v>
      </c>
      <c r="AK247" s="241">
        <f t="shared" si="110"/>
        <v>0</v>
      </c>
      <c r="AL247" s="173">
        <f t="shared" si="100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39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95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96"/>
        <v>0</v>
      </c>
      <c r="AF248" s="241">
        <f t="shared" si="97"/>
        <v>0</v>
      </c>
      <c r="AG248" s="241">
        <f t="shared" si="98"/>
        <v>0</v>
      </c>
      <c r="AH248" s="241">
        <f t="shared" si="99"/>
        <v>0</v>
      </c>
      <c r="AI248" s="241">
        <f t="shared" si="108"/>
        <v>0</v>
      </c>
      <c r="AJ248" s="241">
        <f t="shared" si="109"/>
        <v>0</v>
      </c>
      <c r="AK248" s="241">
        <f t="shared" si="110"/>
        <v>0</v>
      </c>
      <c r="AL248" s="173">
        <f t="shared" si="100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333">
        <f>SUM(G218:G248)</f>
        <v>0</v>
      </c>
      <c r="H249" s="337">
        <f t="shared" ref="H249:R249" si="111">SUM(H218:H248)</f>
        <v>0</v>
      </c>
      <c r="I249" s="337">
        <f t="shared" si="111"/>
        <v>0</v>
      </c>
      <c r="J249" s="337">
        <f t="shared" si="111"/>
        <v>0</v>
      </c>
      <c r="K249" s="337">
        <f t="shared" si="111"/>
        <v>0</v>
      </c>
      <c r="L249" s="337">
        <f t="shared" si="111"/>
        <v>0</v>
      </c>
      <c r="M249" s="337">
        <f t="shared" si="111"/>
        <v>0</v>
      </c>
      <c r="N249" s="337">
        <f t="shared" si="111"/>
        <v>0</v>
      </c>
      <c r="O249" s="337">
        <f t="shared" si="111"/>
        <v>0</v>
      </c>
      <c r="P249" s="337">
        <f t="shared" si="111"/>
        <v>530.87150400000007</v>
      </c>
      <c r="Q249" s="337">
        <f t="shared" si="111"/>
        <v>0</v>
      </c>
      <c r="R249" s="337">
        <f t="shared" si="111"/>
        <v>0</v>
      </c>
      <c r="S249" s="334">
        <f t="shared" si="95"/>
        <v>0</v>
      </c>
      <c r="T249" s="335">
        <f>SUM($G249:H249)</f>
        <v>0</v>
      </c>
      <c r="U249" s="335">
        <f>SUM($G249:I249)</f>
        <v>0</v>
      </c>
      <c r="V249" s="335">
        <f>SUM($G249:J249)</f>
        <v>0</v>
      </c>
      <c r="W249" s="335">
        <f>SUM($G249:K249)</f>
        <v>0</v>
      </c>
      <c r="X249" s="335">
        <f>SUM($G249:L249)</f>
        <v>0</v>
      </c>
      <c r="Y249" s="335">
        <f>SUM($G249:M249)</f>
        <v>0</v>
      </c>
      <c r="Z249" s="335">
        <f>SUM($G249:N249)</f>
        <v>0</v>
      </c>
      <c r="AA249" s="335">
        <f>SUM($G249:O249)</f>
        <v>0</v>
      </c>
      <c r="AB249" s="335">
        <f>SUM($G249:P249)</f>
        <v>530.87150400000007</v>
      </c>
      <c r="AC249" s="335">
        <f>SUM($G249:Q249)</f>
        <v>530.87150400000007</v>
      </c>
      <c r="AD249" s="336">
        <f>SUM($G249:R249)</f>
        <v>530.87150400000007</v>
      </c>
      <c r="AE249" s="260">
        <f t="shared" si="96"/>
        <v>0</v>
      </c>
      <c r="AF249" s="260">
        <f t="shared" si="97"/>
        <v>0</v>
      </c>
      <c r="AG249" s="260">
        <f t="shared" si="98"/>
        <v>0</v>
      </c>
      <c r="AH249" s="260">
        <f t="shared" si="99"/>
        <v>530.87150400000007</v>
      </c>
      <c r="AI249" s="260">
        <f t="shared" si="108"/>
        <v>0</v>
      </c>
      <c r="AJ249" s="260">
        <f t="shared" si="109"/>
        <v>530.87150400000007</v>
      </c>
      <c r="AK249" s="260">
        <f t="shared" si="110"/>
        <v>530.87150400000007</v>
      </c>
      <c r="AL249" s="173">
        <f t="shared" si="100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3">
        <f>G217-G249</f>
        <v>40235.535299999872</v>
      </c>
      <c r="H250" s="337">
        <f t="shared" ref="H250:R250" si="112">H217-H249</f>
        <v>27259.514219999906</v>
      </c>
      <c r="I250" s="337">
        <f t="shared" si="112"/>
        <v>25875.213000000131</v>
      </c>
      <c r="J250" s="337">
        <f t="shared" si="112"/>
        <v>47807.250482801071</v>
      </c>
      <c r="K250" s="337">
        <f t="shared" si="112"/>
        <v>66546.630199999985</v>
      </c>
      <c r="L250" s="337">
        <f t="shared" si="112"/>
        <v>90270.453601315137</v>
      </c>
      <c r="M250" s="337">
        <f t="shared" si="112"/>
        <v>67870.839376741496</v>
      </c>
      <c r="N250" s="337">
        <f t="shared" si="112"/>
        <v>41467.178929999936</v>
      </c>
      <c r="O250" s="337">
        <f t="shared" si="112"/>
        <v>56905.841300000116</v>
      </c>
      <c r="P250" s="337">
        <f t="shared" si="112"/>
        <v>50982.261765999967</v>
      </c>
      <c r="Q250" s="337">
        <f t="shared" si="112"/>
        <v>27983.152259999988</v>
      </c>
      <c r="R250" s="337">
        <f t="shared" si="112"/>
        <v>25515.000810000009</v>
      </c>
      <c r="S250" s="334">
        <f t="shared" si="95"/>
        <v>40235.535299999872</v>
      </c>
      <c r="T250" s="335">
        <f>SUM($G250:H250)</f>
        <v>67495.049519999782</v>
      </c>
      <c r="U250" s="335">
        <f>SUM($G250:I250)</f>
        <v>93370.262519999917</v>
      </c>
      <c r="V250" s="335">
        <f>SUM($G250:J250)</f>
        <v>141177.51300280099</v>
      </c>
      <c r="W250" s="335">
        <f>SUM($G250:K250)</f>
        <v>207724.14320280097</v>
      </c>
      <c r="X250" s="335">
        <f>SUM($G250:L250)</f>
        <v>297994.5968041161</v>
      </c>
      <c r="Y250" s="335">
        <f>SUM($G250:M250)</f>
        <v>365865.43618085759</v>
      </c>
      <c r="Z250" s="335">
        <f>SUM($G250:N250)</f>
        <v>407332.61511085753</v>
      </c>
      <c r="AA250" s="335">
        <f>SUM($G250:O250)</f>
        <v>464238.45641085762</v>
      </c>
      <c r="AB250" s="335">
        <f>SUM($G250:P250)</f>
        <v>515220.71817685757</v>
      </c>
      <c r="AC250" s="335">
        <f>SUM($G250:Q250)</f>
        <v>543203.87043685757</v>
      </c>
      <c r="AD250" s="336">
        <f>SUM($G250:R250)</f>
        <v>568718.87124685757</v>
      </c>
      <c r="AE250" s="260">
        <f t="shared" si="96"/>
        <v>93370.262519999917</v>
      </c>
      <c r="AF250" s="260">
        <f t="shared" si="97"/>
        <v>204624.33428411616</v>
      </c>
      <c r="AG250" s="260">
        <f t="shared" si="98"/>
        <v>166243.85960674152</v>
      </c>
      <c r="AH250" s="260">
        <f t="shared" si="99"/>
        <v>104480.41483599997</v>
      </c>
      <c r="AI250" s="260">
        <f t="shared" si="108"/>
        <v>297994.5968041161</v>
      </c>
      <c r="AJ250" s="260">
        <f t="shared" si="109"/>
        <v>270724.27444274147</v>
      </c>
      <c r="AK250" s="260">
        <f t="shared" si="110"/>
        <v>568718.87124685757</v>
      </c>
      <c r="AL250" s="173">
        <f t="shared" si="100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39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95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96"/>
        <v>0</v>
      </c>
      <c r="AF251" s="241">
        <f t="shared" si="97"/>
        <v>0</v>
      </c>
      <c r="AG251" s="241">
        <f t="shared" si="98"/>
        <v>0</v>
      </c>
      <c r="AH251" s="241">
        <f t="shared" si="99"/>
        <v>0</v>
      </c>
      <c r="AI251" s="241">
        <f t="shared" si="108"/>
        <v>0</v>
      </c>
      <c r="AJ251" s="241">
        <f t="shared" si="109"/>
        <v>0</v>
      </c>
      <c r="AK251" s="241">
        <f t="shared" si="110"/>
        <v>0</v>
      </c>
      <c r="AL251" s="173">
        <f t="shared" si="100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39">
        <f>G155*(1-$R$1)</f>
        <v>0</v>
      </c>
      <c r="H252" s="240">
        <f t="shared" ref="H252:R252" si="113">H155*(1-$R$1)</f>
        <v>0</v>
      </c>
      <c r="I252" s="240">
        <f t="shared" si="113"/>
        <v>0</v>
      </c>
      <c r="J252" s="240">
        <f t="shared" si="113"/>
        <v>0</v>
      </c>
      <c r="K252" s="240">
        <f t="shared" si="113"/>
        <v>0</v>
      </c>
      <c r="L252" s="240">
        <f t="shared" si="113"/>
        <v>0</v>
      </c>
      <c r="M252" s="240">
        <f t="shared" si="113"/>
        <v>0</v>
      </c>
      <c r="N252" s="240">
        <f t="shared" si="113"/>
        <v>0</v>
      </c>
      <c r="O252" s="240">
        <f t="shared" si="113"/>
        <v>0</v>
      </c>
      <c r="P252" s="240">
        <f t="shared" si="113"/>
        <v>0</v>
      </c>
      <c r="Q252" s="240">
        <f t="shared" si="113"/>
        <v>0</v>
      </c>
      <c r="R252" s="240">
        <f t="shared" si="113"/>
        <v>0</v>
      </c>
      <c r="S252" s="328">
        <f t="shared" si="95"/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si="96"/>
        <v>0</v>
      </c>
      <c r="AF252" s="241">
        <f t="shared" si="97"/>
        <v>0</v>
      </c>
      <c r="AG252" s="241">
        <f t="shared" si="98"/>
        <v>0</v>
      </c>
      <c r="AH252" s="241">
        <f t="shared" si="99"/>
        <v>0</v>
      </c>
      <c r="AI252" s="241">
        <f t="shared" si="108"/>
        <v>0</v>
      </c>
      <c r="AJ252" s="241">
        <f t="shared" si="109"/>
        <v>0</v>
      </c>
      <c r="AK252" s="241">
        <f t="shared" si="110"/>
        <v>0</v>
      </c>
      <c r="AL252" s="173">
        <f t="shared" si="100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239">
        <f>G222</f>
        <v>0</v>
      </c>
      <c r="H253" s="240">
        <f t="shared" ref="H253:R253" si="114">H222</f>
        <v>0</v>
      </c>
      <c r="I253" s="240">
        <f t="shared" si="114"/>
        <v>0</v>
      </c>
      <c r="J253" s="240">
        <f t="shared" si="114"/>
        <v>0</v>
      </c>
      <c r="K253" s="240">
        <f t="shared" si="114"/>
        <v>0</v>
      </c>
      <c r="L253" s="240">
        <f t="shared" si="114"/>
        <v>0</v>
      </c>
      <c r="M253" s="240">
        <f t="shared" si="114"/>
        <v>0</v>
      </c>
      <c r="N253" s="240">
        <f t="shared" si="114"/>
        <v>0</v>
      </c>
      <c r="O253" s="240">
        <f t="shared" si="114"/>
        <v>0</v>
      </c>
      <c r="P253" s="240">
        <f t="shared" si="114"/>
        <v>0</v>
      </c>
      <c r="Q253" s="240">
        <f t="shared" si="114"/>
        <v>0</v>
      </c>
      <c r="R253" s="240">
        <f t="shared" si="114"/>
        <v>0</v>
      </c>
      <c r="S253" s="328">
        <f t="shared" si="95"/>
        <v>0</v>
      </c>
      <c r="T253" s="329">
        <f>SUM($G253:H253)</f>
        <v>0</v>
      </c>
      <c r="U253" s="329">
        <f>SUM($G253:I253)</f>
        <v>0</v>
      </c>
      <c r="V253" s="329">
        <f>SUM($G253:J253)</f>
        <v>0</v>
      </c>
      <c r="W253" s="329">
        <f>SUM($G253:K253)</f>
        <v>0</v>
      </c>
      <c r="X253" s="329">
        <f>SUM($G253:L253)</f>
        <v>0</v>
      </c>
      <c r="Y253" s="329">
        <f>SUM($G253:M253)</f>
        <v>0</v>
      </c>
      <c r="Z253" s="329">
        <f>SUM($G253:N253)</f>
        <v>0</v>
      </c>
      <c r="AA253" s="329">
        <f>SUM($G253:O253)</f>
        <v>0</v>
      </c>
      <c r="AB253" s="329">
        <f>SUM($G253:P253)</f>
        <v>0</v>
      </c>
      <c r="AC253" s="329">
        <f>SUM($G253:Q253)</f>
        <v>0</v>
      </c>
      <c r="AD253" s="330">
        <f>SUM($G253:R253)</f>
        <v>0</v>
      </c>
      <c r="AE253" s="241">
        <f t="shared" si="96"/>
        <v>0</v>
      </c>
      <c r="AF253" s="241">
        <f t="shared" si="97"/>
        <v>0</v>
      </c>
      <c r="AG253" s="241">
        <f t="shared" si="98"/>
        <v>0</v>
      </c>
      <c r="AH253" s="241">
        <f t="shared" si="99"/>
        <v>0</v>
      </c>
      <c r="AI253" s="241">
        <f t="shared" si="108"/>
        <v>0</v>
      </c>
      <c r="AJ253" s="241">
        <f t="shared" si="109"/>
        <v>0</v>
      </c>
      <c r="AK253" s="241">
        <f t="shared" si="110"/>
        <v>0</v>
      </c>
      <c r="AL253" s="173">
        <f t="shared" si="100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39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95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96"/>
        <v>0</v>
      </c>
      <c r="AF254" s="241">
        <f t="shared" si="97"/>
        <v>0</v>
      </c>
      <c r="AG254" s="241">
        <f t="shared" si="98"/>
        <v>0</v>
      </c>
      <c r="AH254" s="241">
        <f t="shared" si="99"/>
        <v>0</v>
      </c>
      <c r="AI254" s="241">
        <f t="shared" si="108"/>
        <v>0</v>
      </c>
      <c r="AJ254" s="241">
        <f t="shared" si="109"/>
        <v>0</v>
      </c>
      <c r="AK254" s="241">
        <f t="shared" si="110"/>
        <v>0</v>
      </c>
      <c r="AL254" s="173">
        <f t="shared" si="100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39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95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96"/>
        <v>0</v>
      </c>
      <c r="AF255" s="241">
        <f t="shared" si="97"/>
        <v>0</v>
      </c>
      <c r="AG255" s="241">
        <f t="shared" si="98"/>
        <v>0</v>
      </c>
      <c r="AH255" s="241">
        <f t="shared" si="99"/>
        <v>0</v>
      </c>
      <c r="AI255" s="241">
        <f t="shared" si="108"/>
        <v>0</v>
      </c>
      <c r="AJ255" s="241">
        <f t="shared" si="109"/>
        <v>0</v>
      </c>
      <c r="AK255" s="241">
        <f t="shared" si="110"/>
        <v>0</v>
      </c>
      <c r="AL255" s="173">
        <f t="shared" ref="AL255:AL259" si="115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39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95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96"/>
        <v>0</v>
      </c>
      <c r="AF256" s="241">
        <f t="shared" si="97"/>
        <v>0</v>
      </c>
      <c r="AG256" s="241">
        <f t="shared" si="98"/>
        <v>0</v>
      </c>
      <c r="AH256" s="241">
        <f t="shared" si="99"/>
        <v>0</v>
      </c>
      <c r="AI256" s="241">
        <f t="shared" si="108"/>
        <v>0</v>
      </c>
      <c r="AJ256" s="241">
        <f t="shared" si="109"/>
        <v>0</v>
      </c>
      <c r="AK256" s="241">
        <f t="shared" si="110"/>
        <v>0</v>
      </c>
      <c r="AL256" s="173">
        <f t="shared" si="115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39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95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96"/>
        <v>0</v>
      </c>
      <c r="AF257" s="241">
        <f t="shared" si="97"/>
        <v>0</v>
      </c>
      <c r="AG257" s="241">
        <f t="shared" si="98"/>
        <v>0</v>
      </c>
      <c r="AH257" s="241">
        <f t="shared" si="99"/>
        <v>0</v>
      </c>
      <c r="AI257" s="241">
        <f t="shared" si="108"/>
        <v>0</v>
      </c>
      <c r="AJ257" s="241">
        <f t="shared" si="109"/>
        <v>0</v>
      </c>
      <c r="AK257" s="241">
        <f t="shared" si="110"/>
        <v>0</v>
      </c>
      <c r="AL257" s="173">
        <f t="shared" si="115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39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95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96"/>
        <v>0</v>
      </c>
      <c r="AF258" s="241">
        <f t="shared" si="97"/>
        <v>0</v>
      </c>
      <c r="AG258" s="241">
        <f t="shared" si="98"/>
        <v>0</v>
      </c>
      <c r="AH258" s="241">
        <f t="shared" si="99"/>
        <v>0</v>
      </c>
      <c r="AI258" s="241">
        <f t="shared" si="108"/>
        <v>0</v>
      </c>
      <c r="AJ258" s="241">
        <f t="shared" si="109"/>
        <v>0</v>
      </c>
      <c r="AK258" s="241">
        <f t="shared" si="110"/>
        <v>0</v>
      </c>
      <c r="AL258" s="173">
        <f t="shared" si="115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39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95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96"/>
        <v>0</v>
      </c>
      <c r="AF259" s="241">
        <f t="shared" si="97"/>
        <v>0</v>
      </c>
      <c r="AG259" s="241">
        <f t="shared" si="98"/>
        <v>0</v>
      </c>
      <c r="AH259" s="241">
        <f t="shared" si="99"/>
        <v>0</v>
      </c>
      <c r="AI259" s="241">
        <f t="shared" si="108"/>
        <v>0</v>
      </c>
      <c r="AJ259" s="241">
        <f t="shared" si="109"/>
        <v>0</v>
      </c>
      <c r="AK259" s="241">
        <f t="shared" si="110"/>
        <v>0</v>
      </c>
      <c r="AL259" s="173">
        <f t="shared" si="115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39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95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96"/>
        <v>0</v>
      </c>
      <c r="AF260" s="241">
        <f t="shared" si="97"/>
        <v>0</v>
      </c>
      <c r="AG260" s="241">
        <f t="shared" si="98"/>
        <v>0</v>
      </c>
      <c r="AH260" s="241">
        <f t="shared" si="99"/>
        <v>0</v>
      </c>
      <c r="AI260" s="241">
        <f t="shared" si="108"/>
        <v>0</v>
      </c>
      <c r="AJ260" s="241">
        <f t="shared" si="109"/>
        <v>0</v>
      </c>
      <c r="AK260" s="241">
        <f t="shared" si="110"/>
        <v>0</v>
      </c>
      <c r="AL260" s="173">
        <f t="shared" si="100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39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95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96"/>
        <v>0</v>
      </c>
      <c r="AF261" s="241">
        <f t="shared" si="97"/>
        <v>0</v>
      </c>
      <c r="AG261" s="241">
        <f t="shared" si="98"/>
        <v>0</v>
      </c>
      <c r="AH261" s="241">
        <f t="shared" si="99"/>
        <v>0</v>
      </c>
      <c r="AI261" s="241">
        <f t="shared" si="108"/>
        <v>0</v>
      </c>
      <c r="AJ261" s="241">
        <f t="shared" si="109"/>
        <v>0</v>
      </c>
      <c r="AK261" s="241">
        <f t="shared" si="110"/>
        <v>0</v>
      </c>
      <c r="AL261" s="173">
        <f t="shared" si="100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39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95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96"/>
        <v>0</v>
      </c>
      <c r="AF262" s="241">
        <f t="shared" si="97"/>
        <v>0</v>
      </c>
      <c r="AG262" s="241">
        <f t="shared" si="98"/>
        <v>0</v>
      </c>
      <c r="AH262" s="241">
        <f t="shared" si="99"/>
        <v>0</v>
      </c>
      <c r="AI262" s="241">
        <f t="shared" si="108"/>
        <v>0</v>
      </c>
      <c r="AJ262" s="241">
        <f t="shared" si="109"/>
        <v>0</v>
      </c>
      <c r="AK262" s="241">
        <f t="shared" si="110"/>
        <v>0</v>
      </c>
      <c r="AL262" s="173">
        <f t="shared" si="100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39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ref="S263:S328" si="116">G263</f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ref="AE263:AE328" si="117">U263</f>
        <v>0</v>
      </c>
      <c r="AF263" s="241">
        <f t="shared" ref="AF263:AF328" si="118">X263-AE263</f>
        <v>0</v>
      </c>
      <c r="AG263" s="241">
        <f t="shared" ref="AG263:AG328" si="119">AA263-AF263-AE263</f>
        <v>0</v>
      </c>
      <c r="AH263" s="241">
        <f t="shared" ref="AH263:AH328" si="120">AD263-AG263-AF263-AE263</f>
        <v>0</v>
      </c>
      <c r="AI263" s="241">
        <f t="shared" si="108"/>
        <v>0</v>
      </c>
      <c r="AJ263" s="241">
        <f t="shared" si="109"/>
        <v>0</v>
      </c>
      <c r="AK263" s="241">
        <f t="shared" si="110"/>
        <v>0</v>
      </c>
      <c r="AL263" s="173">
        <f t="shared" si="100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39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16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17"/>
        <v>0</v>
      </c>
      <c r="AF264" s="241">
        <f t="shared" si="118"/>
        <v>0</v>
      </c>
      <c r="AG264" s="241">
        <f t="shared" si="119"/>
        <v>0</v>
      </c>
      <c r="AH264" s="241">
        <f t="shared" si="120"/>
        <v>0</v>
      </c>
      <c r="AI264" s="241">
        <f t="shared" si="108"/>
        <v>0</v>
      </c>
      <c r="AJ264" s="241">
        <f t="shared" si="109"/>
        <v>0</v>
      </c>
      <c r="AK264" s="241">
        <f t="shared" si="110"/>
        <v>0</v>
      </c>
      <c r="AL264" s="173">
        <f t="shared" si="100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39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16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17"/>
        <v>0</v>
      </c>
      <c r="AF265" s="241">
        <f t="shared" si="118"/>
        <v>0</v>
      </c>
      <c r="AG265" s="241">
        <f t="shared" si="119"/>
        <v>0</v>
      </c>
      <c r="AH265" s="241">
        <f t="shared" si="120"/>
        <v>0</v>
      </c>
      <c r="AI265" s="241">
        <f t="shared" si="108"/>
        <v>0</v>
      </c>
      <c r="AJ265" s="241">
        <f t="shared" si="109"/>
        <v>0</v>
      </c>
      <c r="AK265" s="241">
        <f t="shared" si="110"/>
        <v>0</v>
      </c>
      <c r="AL265" s="173">
        <f t="shared" si="100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39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16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17"/>
        <v>0</v>
      </c>
      <c r="AF266" s="241">
        <f t="shared" si="118"/>
        <v>0</v>
      </c>
      <c r="AG266" s="241">
        <f t="shared" si="119"/>
        <v>0</v>
      </c>
      <c r="AH266" s="241">
        <f t="shared" si="120"/>
        <v>0</v>
      </c>
      <c r="AI266" s="241">
        <f t="shared" si="108"/>
        <v>0</v>
      </c>
      <c r="AJ266" s="241">
        <f t="shared" si="109"/>
        <v>0</v>
      </c>
      <c r="AK266" s="241">
        <f t="shared" si="110"/>
        <v>0</v>
      </c>
      <c r="AL266" s="173">
        <f t="shared" si="100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39">
        <f>G166</f>
        <v>0</v>
      </c>
      <c r="H267" s="240">
        <f t="shared" ref="H267:R267" si="121">H166</f>
        <v>0</v>
      </c>
      <c r="I267" s="240">
        <f t="shared" si="121"/>
        <v>0</v>
      </c>
      <c r="J267" s="240">
        <f t="shared" si="121"/>
        <v>0</v>
      </c>
      <c r="K267" s="240">
        <f t="shared" si="121"/>
        <v>0</v>
      </c>
      <c r="L267" s="240">
        <f t="shared" si="121"/>
        <v>0</v>
      </c>
      <c r="M267" s="240">
        <f t="shared" si="121"/>
        <v>0</v>
      </c>
      <c r="N267" s="240">
        <f t="shared" si="121"/>
        <v>0</v>
      </c>
      <c r="O267" s="240">
        <f t="shared" si="121"/>
        <v>0</v>
      </c>
      <c r="P267" s="240">
        <f t="shared" si="121"/>
        <v>0</v>
      </c>
      <c r="Q267" s="240">
        <f t="shared" si="121"/>
        <v>0</v>
      </c>
      <c r="R267" s="240">
        <f t="shared" si="121"/>
        <v>0</v>
      </c>
      <c r="S267" s="328">
        <f t="shared" si="116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17"/>
        <v>0</v>
      </c>
      <c r="AF267" s="241">
        <f t="shared" si="118"/>
        <v>0</v>
      </c>
      <c r="AG267" s="241">
        <f t="shared" si="119"/>
        <v>0</v>
      </c>
      <c r="AH267" s="241">
        <f t="shared" si="120"/>
        <v>0</v>
      </c>
      <c r="AI267" s="241">
        <f t="shared" si="108"/>
        <v>0</v>
      </c>
      <c r="AJ267" s="241">
        <f t="shared" si="109"/>
        <v>0</v>
      </c>
      <c r="AK267" s="241">
        <f t="shared" si="110"/>
        <v>0</v>
      </c>
      <c r="AL267" s="173">
        <f t="shared" ref="AL267:AL328" si="122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39">
        <f>G228</f>
        <v>0</v>
      </c>
      <c r="H268" s="240">
        <f t="shared" ref="H268:R268" si="123">H228</f>
        <v>0</v>
      </c>
      <c r="I268" s="240">
        <f t="shared" si="123"/>
        <v>0</v>
      </c>
      <c r="J268" s="240">
        <f t="shared" si="123"/>
        <v>0</v>
      </c>
      <c r="K268" s="240">
        <f t="shared" si="123"/>
        <v>0</v>
      </c>
      <c r="L268" s="240">
        <f t="shared" si="123"/>
        <v>0</v>
      </c>
      <c r="M268" s="240">
        <f t="shared" si="123"/>
        <v>0</v>
      </c>
      <c r="N268" s="240">
        <f t="shared" si="123"/>
        <v>0</v>
      </c>
      <c r="O268" s="240">
        <f t="shared" si="123"/>
        <v>0</v>
      </c>
      <c r="P268" s="240">
        <f t="shared" si="123"/>
        <v>0</v>
      </c>
      <c r="Q268" s="240">
        <f t="shared" si="123"/>
        <v>0</v>
      </c>
      <c r="R268" s="240">
        <f t="shared" si="123"/>
        <v>0</v>
      </c>
      <c r="S268" s="328">
        <f t="shared" si="116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17"/>
        <v>0</v>
      </c>
      <c r="AF268" s="241">
        <f t="shared" si="118"/>
        <v>0</v>
      </c>
      <c r="AG268" s="241">
        <f t="shared" si="119"/>
        <v>0</v>
      </c>
      <c r="AH268" s="241">
        <f t="shared" si="120"/>
        <v>0</v>
      </c>
      <c r="AI268" s="241">
        <f t="shared" si="108"/>
        <v>0</v>
      </c>
      <c r="AJ268" s="241">
        <f t="shared" si="109"/>
        <v>0</v>
      </c>
      <c r="AK268" s="241">
        <f t="shared" si="110"/>
        <v>0</v>
      </c>
      <c r="AL268" s="173">
        <f t="shared" si="122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39">
        <f>G224</f>
        <v>0</v>
      </c>
      <c r="H269" s="240">
        <f t="shared" ref="H269:R269" si="124">H224</f>
        <v>0</v>
      </c>
      <c r="I269" s="240">
        <f t="shared" si="124"/>
        <v>0</v>
      </c>
      <c r="J269" s="240">
        <f t="shared" si="124"/>
        <v>0</v>
      </c>
      <c r="K269" s="240">
        <f t="shared" si="124"/>
        <v>0</v>
      </c>
      <c r="L269" s="240">
        <f t="shared" si="124"/>
        <v>0</v>
      </c>
      <c r="M269" s="240">
        <f t="shared" si="124"/>
        <v>0</v>
      </c>
      <c r="N269" s="240">
        <f t="shared" si="124"/>
        <v>0</v>
      </c>
      <c r="O269" s="240">
        <f t="shared" si="124"/>
        <v>0</v>
      </c>
      <c r="P269" s="240">
        <f t="shared" si="124"/>
        <v>530.87150400000007</v>
      </c>
      <c r="Q269" s="240">
        <f t="shared" si="124"/>
        <v>0</v>
      </c>
      <c r="R269" s="240">
        <f t="shared" si="124"/>
        <v>0</v>
      </c>
      <c r="S269" s="328">
        <f t="shared" si="116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530.87150400000007</v>
      </c>
      <c r="AC269" s="329">
        <f>SUM($G269:Q269)</f>
        <v>530.87150400000007</v>
      </c>
      <c r="AD269" s="330">
        <f>SUM($G269:R269)</f>
        <v>530.87150400000007</v>
      </c>
      <c r="AE269" s="241">
        <f t="shared" si="117"/>
        <v>0</v>
      </c>
      <c r="AF269" s="241">
        <f t="shared" si="118"/>
        <v>0</v>
      </c>
      <c r="AG269" s="241">
        <f t="shared" si="119"/>
        <v>0</v>
      </c>
      <c r="AH269" s="241">
        <f t="shared" si="120"/>
        <v>530.87150400000007</v>
      </c>
      <c r="AI269" s="241">
        <f t="shared" si="108"/>
        <v>0</v>
      </c>
      <c r="AJ269" s="241">
        <f t="shared" si="109"/>
        <v>530.87150400000007</v>
      </c>
      <c r="AK269" s="241">
        <f t="shared" si="110"/>
        <v>530.87150400000007</v>
      </c>
      <c r="AL269" s="173">
        <f t="shared" si="122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39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16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17"/>
        <v>0</v>
      </c>
      <c r="AF270" s="241">
        <f t="shared" si="118"/>
        <v>0</v>
      </c>
      <c r="AG270" s="241">
        <f t="shared" si="119"/>
        <v>0</v>
      </c>
      <c r="AH270" s="241">
        <f t="shared" si="120"/>
        <v>0</v>
      </c>
      <c r="AI270" s="241">
        <f t="shared" si="108"/>
        <v>0</v>
      </c>
      <c r="AJ270" s="241">
        <f t="shared" si="109"/>
        <v>0</v>
      </c>
      <c r="AK270" s="241">
        <f t="shared" si="110"/>
        <v>0</v>
      </c>
      <c r="AL270" s="173">
        <f t="shared" ref="AL270:AL274" si="125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39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16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17"/>
        <v>0</v>
      </c>
      <c r="AF271" s="241">
        <f t="shared" si="118"/>
        <v>0</v>
      </c>
      <c r="AG271" s="241">
        <f t="shared" si="119"/>
        <v>0</v>
      </c>
      <c r="AH271" s="241">
        <f t="shared" si="120"/>
        <v>0</v>
      </c>
      <c r="AI271" s="241">
        <f t="shared" si="108"/>
        <v>0</v>
      </c>
      <c r="AJ271" s="241">
        <f t="shared" si="109"/>
        <v>0</v>
      </c>
      <c r="AK271" s="241">
        <f t="shared" si="110"/>
        <v>0</v>
      </c>
      <c r="AL271" s="173">
        <f t="shared" si="125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39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16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17"/>
        <v>0</v>
      </c>
      <c r="AF272" s="241">
        <f t="shared" si="118"/>
        <v>0</v>
      </c>
      <c r="AG272" s="241">
        <f t="shared" si="119"/>
        <v>0</v>
      </c>
      <c r="AH272" s="241">
        <f t="shared" si="120"/>
        <v>0</v>
      </c>
      <c r="AI272" s="241">
        <f t="shared" si="108"/>
        <v>0</v>
      </c>
      <c r="AJ272" s="241">
        <f t="shared" si="109"/>
        <v>0</v>
      </c>
      <c r="AK272" s="241">
        <f t="shared" si="110"/>
        <v>0</v>
      </c>
      <c r="AL272" s="173">
        <f t="shared" si="125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39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16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17"/>
        <v>0</v>
      </c>
      <c r="AF273" s="241">
        <f t="shared" si="118"/>
        <v>0</v>
      </c>
      <c r="AG273" s="241">
        <f t="shared" si="119"/>
        <v>0</v>
      </c>
      <c r="AH273" s="241">
        <f t="shared" si="120"/>
        <v>0</v>
      </c>
      <c r="AI273" s="241">
        <f t="shared" si="108"/>
        <v>0</v>
      </c>
      <c r="AJ273" s="241">
        <f t="shared" si="109"/>
        <v>0</v>
      </c>
      <c r="AK273" s="241">
        <f t="shared" si="110"/>
        <v>0</v>
      </c>
      <c r="AL273" s="173">
        <f t="shared" si="125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39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16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17"/>
        <v>0</v>
      </c>
      <c r="AF274" s="241">
        <f t="shared" si="118"/>
        <v>0</v>
      </c>
      <c r="AG274" s="241">
        <f t="shared" si="119"/>
        <v>0</v>
      </c>
      <c r="AH274" s="241">
        <f t="shared" si="120"/>
        <v>0</v>
      </c>
      <c r="AI274" s="241">
        <f t="shared" si="108"/>
        <v>0</v>
      </c>
      <c r="AJ274" s="241">
        <f t="shared" si="109"/>
        <v>0</v>
      </c>
      <c r="AK274" s="241">
        <f t="shared" si="110"/>
        <v>0</v>
      </c>
      <c r="AL274" s="173">
        <f t="shared" si="125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39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16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17"/>
        <v>0</v>
      </c>
      <c r="AF275" s="241">
        <f t="shared" si="118"/>
        <v>0</v>
      </c>
      <c r="AG275" s="241">
        <f t="shared" si="119"/>
        <v>0</v>
      </c>
      <c r="AH275" s="241">
        <f t="shared" si="120"/>
        <v>0</v>
      </c>
      <c r="AI275" s="241">
        <f t="shared" si="108"/>
        <v>0</v>
      </c>
      <c r="AJ275" s="241">
        <f t="shared" si="109"/>
        <v>0</v>
      </c>
      <c r="AK275" s="241">
        <f t="shared" si="110"/>
        <v>0</v>
      </c>
      <c r="AL275" s="173">
        <f t="shared" si="122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39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16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17"/>
        <v>0</v>
      </c>
      <c r="AF276" s="241">
        <f t="shared" si="118"/>
        <v>0</v>
      </c>
      <c r="AG276" s="241">
        <f t="shared" si="119"/>
        <v>0</v>
      </c>
      <c r="AH276" s="241">
        <f t="shared" si="120"/>
        <v>0</v>
      </c>
      <c r="AI276" s="241">
        <f t="shared" si="108"/>
        <v>0</v>
      </c>
      <c r="AJ276" s="241">
        <f t="shared" si="109"/>
        <v>0</v>
      </c>
      <c r="AK276" s="241">
        <f t="shared" si="110"/>
        <v>0</v>
      </c>
      <c r="AL276" s="173">
        <f t="shared" si="122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39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16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17"/>
        <v>0</v>
      </c>
      <c r="AF277" s="241">
        <f t="shared" si="118"/>
        <v>0</v>
      </c>
      <c r="AG277" s="241">
        <f t="shared" si="119"/>
        <v>0</v>
      </c>
      <c r="AH277" s="241">
        <f t="shared" si="120"/>
        <v>0</v>
      </c>
      <c r="AI277" s="241">
        <f t="shared" si="108"/>
        <v>0</v>
      </c>
      <c r="AJ277" s="241">
        <f t="shared" si="109"/>
        <v>0</v>
      </c>
      <c r="AK277" s="241">
        <f t="shared" si="110"/>
        <v>0</v>
      </c>
      <c r="AL277" s="173">
        <f t="shared" si="122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39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16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17"/>
        <v>0</v>
      </c>
      <c r="AF278" s="241">
        <f t="shared" si="118"/>
        <v>0</v>
      </c>
      <c r="AG278" s="241">
        <f t="shared" si="119"/>
        <v>0</v>
      </c>
      <c r="AH278" s="241">
        <f t="shared" si="120"/>
        <v>0</v>
      </c>
      <c r="AI278" s="241">
        <f t="shared" si="108"/>
        <v>0</v>
      </c>
      <c r="AJ278" s="241">
        <f t="shared" si="109"/>
        <v>0</v>
      </c>
      <c r="AK278" s="241">
        <f t="shared" si="110"/>
        <v>0</v>
      </c>
      <c r="AL278" s="173">
        <f t="shared" si="122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39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16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17"/>
        <v>0</v>
      </c>
      <c r="AF279" s="241">
        <f t="shared" si="118"/>
        <v>0</v>
      </c>
      <c r="AG279" s="241">
        <f t="shared" si="119"/>
        <v>0</v>
      </c>
      <c r="AH279" s="241">
        <f t="shared" si="120"/>
        <v>0</v>
      </c>
      <c r="AI279" s="241">
        <f t="shared" si="108"/>
        <v>0</v>
      </c>
      <c r="AJ279" s="241">
        <f t="shared" si="109"/>
        <v>0</v>
      </c>
      <c r="AK279" s="241">
        <f t="shared" si="110"/>
        <v>0</v>
      </c>
      <c r="AL279" s="173">
        <f t="shared" si="122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39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16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17"/>
        <v>0</v>
      </c>
      <c r="AF280" s="241">
        <f t="shared" si="118"/>
        <v>0</v>
      </c>
      <c r="AG280" s="241">
        <f t="shared" si="119"/>
        <v>0</v>
      </c>
      <c r="AH280" s="241">
        <f t="shared" si="120"/>
        <v>0</v>
      </c>
      <c r="AI280" s="241">
        <f t="shared" si="108"/>
        <v>0</v>
      </c>
      <c r="AJ280" s="241">
        <f t="shared" si="109"/>
        <v>0</v>
      </c>
      <c r="AK280" s="241">
        <f t="shared" si="110"/>
        <v>0</v>
      </c>
      <c r="AL280" s="173">
        <f t="shared" si="122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39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16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17"/>
        <v>0</v>
      </c>
      <c r="AF281" s="241">
        <f t="shared" si="118"/>
        <v>0</v>
      </c>
      <c r="AG281" s="241">
        <f t="shared" si="119"/>
        <v>0</v>
      </c>
      <c r="AH281" s="241">
        <f t="shared" si="120"/>
        <v>0</v>
      </c>
      <c r="AI281" s="241">
        <f t="shared" si="108"/>
        <v>0</v>
      </c>
      <c r="AJ281" s="241">
        <f t="shared" si="109"/>
        <v>0</v>
      </c>
      <c r="AK281" s="241">
        <f t="shared" si="110"/>
        <v>0</v>
      </c>
      <c r="AL281" s="173">
        <f t="shared" si="122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39">
        <f>G229</f>
        <v>0</v>
      </c>
      <c r="H282" s="240">
        <f t="shared" ref="H282:R282" si="126">H229</f>
        <v>0</v>
      </c>
      <c r="I282" s="240">
        <f t="shared" si="126"/>
        <v>0</v>
      </c>
      <c r="J282" s="240">
        <f t="shared" si="126"/>
        <v>0</v>
      </c>
      <c r="K282" s="240">
        <f t="shared" si="126"/>
        <v>0</v>
      </c>
      <c r="L282" s="240">
        <f t="shared" si="126"/>
        <v>0</v>
      </c>
      <c r="M282" s="240">
        <f t="shared" si="126"/>
        <v>0</v>
      </c>
      <c r="N282" s="240">
        <f t="shared" si="126"/>
        <v>0</v>
      </c>
      <c r="O282" s="240">
        <f t="shared" si="126"/>
        <v>0</v>
      </c>
      <c r="P282" s="240">
        <f t="shared" si="126"/>
        <v>0</v>
      </c>
      <c r="Q282" s="240">
        <f t="shared" si="126"/>
        <v>0</v>
      </c>
      <c r="R282" s="240">
        <f t="shared" si="126"/>
        <v>0</v>
      </c>
      <c r="S282" s="328">
        <f t="shared" si="116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17"/>
        <v>0</v>
      </c>
      <c r="AF282" s="241">
        <f t="shared" si="118"/>
        <v>0</v>
      </c>
      <c r="AG282" s="241">
        <f t="shared" si="119"/>
        <v>0</v>
      </c>
      <c r="AH282" s="241">
        <f t="shared" si="120"/>
        <v>0</v>
      </c>
      <c r="AI282" s="241">
        <f t="shared" si="108"/>
        <v>0</v>
      </c>
      <c r="AJ282" s="241">
        <f t="shared" si="109"/>
        <v>0</v>
      </c>
      <c r="AK282" s="241">
        <f t="shared" si="110"/>
        <v>0</v>
      </c>
      <c r="AL282" s="173">
        <f t="shared" si="122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39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16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17"/>
        <v>0</v>
      </c>
      <c r="AF283" s="241">
        <f t="shared" si="118"/>
        <v>0</v>
      </c>
      <c r="AG283" s="241">
        <f t="shared" si="119"/>
        <v>0</v>
      </c>
      <c r="AH283" s="241">
        <f t="shared" si="120"/>
        <v>0</v>
      </c>
      <c r="AI283" s="241">
        <f t="shared" si="108"/>
        <v>0</v>
      </c>
      <c r="AJ283" s="241">
        <f t="shared" si="109"/>
        <v>0</v>
      </c>
      <c r="AK283" s="241">
        <f t="shared" si="110"/>
        <v>0</v>
      </c>
      <c r="AL283" s="173">
        <f t="shared" si="122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39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16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17"/>
        <v>0</v>
      </c>
      <c r="AF284" s="241">
        <f t="shared" si="118"/>
        <v>0</v>
      </c>
      <c r="AG284" s="241">
        <f t="shared" si="119"/>
        <v>0</v>
      </c>
      <c r="AH284" s="241">
        <f t="shared" si="120"/>
        <v>0</v>
      </c>
      <c r="AI284" s="241">
        <f t="shared" si="108"/>
        <v>0</v>
      </c>
      <c r="AJ284" s="241">
        <f t="shared" si="109"/>
        <v>0</v>
      </c>
      <c r="AK284" s="241">
        <f t="shared" si="110"/>
        <v>0</v>
      </c>
      <c r="AL284" s="173">
        <f t="shared" ref="AL284:AL288" si="127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39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16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17"/>
        <v>0</v>
      </c>
      <c r="AF285" s="241">
        <f t="shared" si="118"/>
        <v>0</v>
      </c>
      <c r="AG285" s="241">
        <f t="shared" si="119"/>
        <v>0</v>
      </c>
      <c r="AH285" s="241">
        <f t="shared" si="120"/>
        <v>0</v>
      </c>
      <c r="AI285" s="241">
        <f t="shared" si="108"/>
        <v>0</v>
      </c>
      <c r="AJ285" s="241">
        <f t="shared" si="109"/>
        <v>0</v>
      </c>
      <c r="AK285" s="241">
        <f t="shared" si="110"/>
        <v>0</v>
      </c>
      <c r="AL285" s="173">
        <f t="shared" si="127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39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16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17"/>
        <v>0</v>
      </c>
      <c r="AF286" s="241">
        <f t="shared" si="118"/>
        <v>0</v>
      </c>
      <c r="AG286" s="241">
        <f t="shared" si="119"/>
        <v>0</v>
      </c>
      <c r="AH286" s="241">
        <f t="shared" si="120"/>
        <v>0</v>
      </c>
      <c r="AI286" s="241">
        <f t="shared" si="108"/>
        <v>0</v>
      </c>
      <c r="AJ286" s="241">
        <f t="shared" si="109"/>
        <v>0</v>
      </c>
      <c r="AK286" s="241">
        <f t="shared" si="110"/>
        <v>0</v>
      </c>
      <c r="AL286" s="173">
        <f t="shared" si="127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39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16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17"/>
        <v>0</v>
      </c>
      <c r="AF287" s="241">
        <f t="shared" si="118"/>
        <v>0</v>
      </c>
      <c r="AG287" s="241">
        <f t="shared" si="119"/>
        <v>0</v>
      </c>
      <c r="AH287" s="241">
        <f t="shared" si="120"/>
        <v>0</v>
      </c>
      <c r="AI287" s="241">
        <f t="shared" si="108"/>
        <v>0</v>
      </c>
      <c r="AJ287" s="241">
        <f t="shared" si="109"/>
        <v>0</v>
      </c>
      <c r="AK287" s="241">
        <f t="shared" si="110"/>
        <v>0</v>
      </c>
      <c r="AL287" s="173">
        <f t="shared" si="127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39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16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17"/>
        <v>0</v>
      </c>
      <c r="AF288" s="241">
        <f t="shared" si="118"/>
        <v>0</v>
      </c>
      <c r="AG288" s="241">
        <f t="shared" si="119"/>
        <v>0</v>
      </c>
      <c r="AH288" s="241">
        <f t="shared" si="120"/>
        <v>0</v>
      </c>
      <c r="AI288" s="241">
        <f t="shared" si="108"/>
        <v>0</v>
      </c>
      <c r="AJ288" s="241">
        <f t="shared" si="109"/>
        <v>0</v>
      </c>
      <c r="AK288" s="241">
        <f t="shared" si="110"/>
        <v>0</v>
      </c>
      <c r="AL288" s="173">
        <f t="shared" si="127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39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16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17"/>
        <v>0</v>
      </c>
      <c r="AF289" s="241">
        <f t="shared" si="118"/>
        <v>0</v>
      </c>
      <c r="AG289" s="241">
        <f t="shared" si="119"/>
        <v>0</v>
      </c>
      <c r="AH289" s="241">
        <f t="shared" si="120"/>
        <v>0</v>
      </c>
      <c r="AI289" s="241">
        <f t="shared" si="108"/>
        <v>0</v>
      </c>
      <c r="AJ289" s="241">
        <f t="shared" si="109"/>
        <v>0</v>
      </c>
      <c r="AK289" s="241">
        <f t="shared" si="110"/>
        <v>0</v>
      </c>
      <c r="AL289" s="173">
        <f t="shared" si="122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39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16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17"/>
        <v>0</v>
      </c>
      <c r="AF290" s="241">
        <f t="shared" si="118"/>
        <v>0</v>
      </c>
      <c r="AG290" s="241">
        <f t="shared" si="119"/>
        <v>0</v>
      </c>
      <c r="AH290" s="241">
        <f t="shared" si="120"/>
        <v>0</v>
      </c>
      <c r="AI290" s="241">
        <f t="shared" si="108"/>
        <v>0</v>
      </c>
      <c r="AJ290" s="241">
        <f t="shared" si="109"/>
        <v>0</v>
      </c>
      <c r="AK290" s="241">
        <f t="shared" si="110"/>
        <v>0</v>
      </c>
      <c r="AL290" s="173">
        <f t="shared" si="122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39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16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17"/>
        <v>0</v>
      </c>
      <c r="AF291" s="241">
        <f t="shared" si="118"/>
        <v>0</v>
      </c>
      <c r="AG291" s="241">
        <f t="shared" si="119"/>
        <v>0</v>
      </c>
      <c r="AH291" s="241">
        <f t="shared" si="120"/>
        <v>0</v>
      </c>
      <c r="AI291" s="241">
        <f t="shared" si="108"/>
        <v>0</v>
      </c>
      <c r="AJ291" s="241">
        <f t="shared" si="109"/>
        <v>0</v>
      </c>
      <c r="AK291" s="241">
        <f t="shared" si="110"/>
        <v>0</v>
      </c>
      <c r="AL291" s="173">
        <f t="shared" si="122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39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16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17"/>
        <v>0</v>
      </c>
      <c r="AF292" s="241">
        <f t="shared" si="118"/>
        <v>0</v>
      </c>
      <c r="AG292" s="241">
        <f t="shared" si="119"/>
        <v>0</v>
      </c>
      <c r="AH292" s="241">
        <f t="shared" si="120"/>
        <v>0</v>
      </c>
      <c r="AI292" s="241">
        <f t="shared" si="108"/>
        <v>0</v>
      </c>
      <c r="AJ292" s="241">
        <f t="shared" si="109"/>
        <v>0</v>
      </c>
      <c r="AK292" s="241">
        <f t="shared" si="110"/>
        <v>0</v>
      </c>
      <c r="AL292" s="173">
        <f t="shared" si="122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39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16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17"/>
        <v>0</v>
      </c>
      <c r="AF293" s="241">
        <f t="shared" si="118"/>
        <v>0</v>
      </c>
      <c r="AG293" s="241">
        <f t="shared" si="119"/>
        <v>0</v>
      </c>
      <c r="AH293" s="241">
        <f t="shared" si="120"/>
        <v>0</v>
      </c>
      <c r="AI293" s="241">
        <f t="shared" si="108"/>
        <v>0</v>
      </c>
      <c r="AJ293" s="241">
        <f t="shared" si="109"/>
        <v>0</v>
      </c>
      <c r="AK293" s="241">
        <f t="shared" si="110"/>
        <v>0</v>
      </c>
      <c r="AL293" s="173">
        <f t="shared" si="122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39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16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17"/>
        <v>0</v>
      </c>
      <c r="AF294" s="241">
        <f t="shared" si="118"/>
        <v>0</v>
      </c>
      <c r="AG294" s="241">
        <f t="shared" si="119"/>
        <v>0</v>
      </c>
      <c r="AH294" s="241">
        <f t="shared" si="120"/>
        <v>0</v>
      </c>
      <c r="AI294" s="241">
        <f t="shared" si="108"/>
        <v>0</v>
      </c>
      <c r="AJ294" s="241">
        <f t="shared" si="109"/>
        <v>0</v>
      </c>
      <c r="AK294" s="241">
        <f t="shared" si="110"/>
        <v>0</v>
      </c>
      <c r="AL294" s="173">
        <f t="shared" si="122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39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16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17"/>
        <v>0</v>
      </c>
      <c r="AF295" s="241">
        <f t="shared" si="118"/>
        <v>0</v>
      </c>
      <c r="AG295" s="241">
        <f t="shared" si="119"/>
        <v>0</v>
      </c>
      <c r="AH295" s="241">
        <f t="shared" si="120"/>
        <v>0</v>
      </c>
      <c r="AI295" s="241">
        <f t="shared" si="108"/>
        <v>0</v>
      </c>
      <c r="AJ295" s="241">
        <f t="shared" si="109"/>
        <v>0</v>
      </c>
      <c r="AK295" s="241">
        <f t="shared" si="110"/>
        <v>0</v>
      </c>
      <c r="AL295" s="173">
        <f t="shared" si="122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39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16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17"/>
        <v>0</v>
      </c>
      <c r="AF296" s="241">
        <f t="shared" si="118"/>
        <v>0</v>
      </c>
      <c r="AG296" s="241">
        <f t="shared" si="119"/>
        <v>0</v>
      </c>
      <c r="AH296" s="241">
        <f t="shared" si="120"/>
        <v>0</v>
      </c>
      <c r="AI296" s="241">
        <f t="shared" si="108"/>
        <v>0</v>
      </c>
      <c r="AJ296" s="241">
        <f t="shared" si="109"/>
        <v>0</v>
      </c>
      <c r="AK296" s="241">
        <f t="shared" si="110"/>
        <v>0</v>
      </c>
      <c r="AL296" s="173">
        <f t="shared" si="122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39">
        <f>G219</f>
        <v>0</v>
      </c>
      <c r="H297" s="240">
        <f t="shared" ref="H297:R297" si="128">H219</f>
        <v>0</v>
      </c>
      <c r="I297" s="240">
        <f t="shared" si="128"/>
        <v>0</v>
      </c>
      <c r="J297" s="240">
        <f t="shared" si="128"/>
        <v>0</v>
      </c>
      <c r="K297" s="240">
        <f t="shared" si="128"/>
        <v>0</v>
      </c>
      <c r="L297" s="240">
        <f t="shared" si="128"/>
        <v>0</v>
      </c>
      <c r="M297" s="240">
        <f t="shared" si="128"/>
        <v>0</v>
      </c>
      <c r="N297" s="240">
        <f t="shared" si="128"/>
        <v>0</v>
      </c>
      <c r="O297" s="240">
        <f t="shared" si="128"/>
        <v>0</v>
      </c>
      <c r="P297" s="240">
        <f t="shared" si="128"/>
        <v>0</v>
      </c>
      <c r="Q297" s="240">
        <f t="shared" si="128"/>
        <v>0</v>
      </c>
      <c r="R297" s="240">
        <f t="shared" si="128"/>
        <v>0</v>
      </c>
      <c r="S297" s="328">
        <f t="shared" si="116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17"/>
        <v>0</v>
      </c>
      <c r="AF297" s="241">
        <f t="shared" si="118"/>
        <v>0</v>
      </c>
      <c r="AG297" s="241">
        <f t="shared" si="119"/>
        <v>0</v>
      </c>
      <c r="AH297" s="241">
        <f t="shared" si="120"/>
        <v>0</v>
      </c>
      <c r="AI297" s="241">
        <f t="shared" si="108"/>
        <v>0</v>
      </c>
      <c r="AJ297" s="241">
        <f t="shared" si="109"/>
        <v>0</v>
      </c>
      <c r="AK297" s="241">
        <f t="shared" si="110"/>
        <v>0</v>
      </c>
      <c r="AL297" s="173">
        <f t="shared" si="122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39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16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17"/>
        <v>0</v>
      </c>
      <c r="AF298" s="241">
        <f t="shared" si="118"/>
        <v>0</v>
      </c>
      <c r="AG298" s="241">
        <f t="shared" si="119"/>
        <v>0</v>
      </c>
      <c r="AH298" s="241">
        <f t="shared" si="120"/>
        <v>0</v>
      </c>
      <c r="AI298" s="241">
        <f t="shared" si="108"/>
        <v>0</v>
      </c>
      <c r="AJ298" s="241">
        <f t="shared" si="109"/>
        <v>0</v>
      </c>
      <c r="AK298" s="241">
        <f t="shared" si="110"/>
        <v>0</v>
      </c>
      <c r="AL298" s="173">
        <f t="shared" si="122"/>
        <v>0</v>
      </c>
    </row>
    <row r="299" spans="1:38" ht="24" hidden="1" customHeight="1" outlineLevel="1">
      <c r="A299" s="166" t="s">
        <v>257</v>
      </c>
      <c r="B299" s="444" t="s">
        <v>407</v>
      </c>
      <c r="C299" s="33"/>
      <c r="D299" s="34"/>
      <c r="E299" s="34"/>
      <c r="F299" s="34"/>
      <c r="G299" s="239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16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17"/>
        <v>0</v>
      </c>
      <c r="AF299" s="241">
        <f t="shared" si="118"/>
        <v>0</v>
      </c>
      <c r="AG299" s="241">
        <f t="shared" si="119"/>
        <v>0</v>
      </c>
      <c r="AH299" s="241">
        <f t="shared" si="120"/>
        <v>0</v>
      </c>
      <c r="AI299" s="241">
        <f t="shared" si="108"/>
        <v>0</v>
      </c>
      <c r="AJ299" s="241">
        <f t="shared" si="109"/>
        <v>0</v>
      </c>
      <c r="AK299" s="241">
        <f t="shared" si="110"/>
        <v>0</v>
      </c>
      <c r="AL299" s="173">
        <f t="shared" si="122"/>
        <v>0</v>
      </c>
    </row>
    <row r="300" spans="1:38" ht="24" hidden="1" customHeight="1" outlineLevel="1">
      <c r="A300" s="166" t="s">
        <v>257</v>
      </c>
      <c r="B300" s="444" t="s">
        <v>408</v>
      </c>
      <c r="C300" s="33"/>
      <c r="D300" s="34"/>
      <c r="E300" s="34"/>
      <c r="F300" s="34"/>
      <c r="G300" s="239"/>
      <c r="H300" s="240"/>
      <c r="I300" s="240"/>
      <c r="J300" s="240"/>
      <c r="K300" s="240"/>
      <c r="L300" s="240"/>
      <c r="M300" s="240"/>
      <c r="N300" s="240"/>
      <c r="O300" s="240"/>
      <c r="P300" s="240"/>
      <c r="Q300" s="240"/>
      <c r="R300" s="240"/>
      <c r="S300" s="328">
        <f t="shared" si="116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0</v>
      </c>
      <c r="Y300" s="329">
        <f>SUM($G300:M300)</f>
        <v>0</v>
      </c>
      <c r="Z300" s="329">
        <f>SUM($G300:N300)</f>
        <v>0</v>
      </c>
      <c r="AA300" s="329">
        <f>SUM($G300:O300)</f>
        <v>0</v>
      </c>
      <c r="AB300" s="329">
        <f>SUM($G300:P300)</f>
        <v>0</v>
      </c>
      <c r="AC300" s="329">
        <f>SUM($G300:Q300)</f>
        <v>0</v>
      </c>
      <c r="AD300" s="330">
        <f>SUM($G300:R300)</f>
        <v>0</v>
      </c>
      <c r="AE300" s="241">
        <f t="shared" si="117"/>
        <v>0</v>
      </c>
      <c r="AF300" s="241">
        <f t="shared" si="118"/>
        <v>0</v>
      </c>
      <c r="AG300" s="241">
        <f t="shared" si="119"/>
        <v>0</v>
      </c>
      <c r="AH300" s="241">
        <f t="shared" si="120"/>
        <v>0</v>
      </c>
      <c r="AI300" s="241">
        <f t="shared" ref="AI300:AI328" si="129">$AE300+$AF300</f>
        <v>0</v>
      </c>
      <c r="AJ300" s="241">
        <f t="shared" ref="AJ300:AJ328" si="130">$AG300+$AH300</f>
        <v>0</v>
      </c>
      <c r="AK300" s="241">
        <f t="shared" ref="AK300:AK328" si="131">$AI300+$AJ300</f>
        <v>0</v>
      </c>
      <c r="AL300" s="173">
        <f t="shared" si="122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39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16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17"/>
        <v>0</v>
      </c>
      <c r="AF301" s="241">
        <f t="shared" si="118"/>
        <v>0</v>
      </c>
      <c r="AG301" s="241">
        <f t="shared" si="119"/>
        <v>0</v>
      </c>
      <c r="AH301" s="241">
        <f t="shared" si="120"/>
        <v>0</v>
      </c>
      <c r="AI301" s="241">
        <f t="shared" si="129"/>
        <v>0</v>
      </c>
      <c r="AJ301" s="241">
        <f t="shared" si="130"/>
        <v>0</v>
      </c>
      <c r="AK301" s="241">
        <f t="shared" si="131"/>
        <v>0</v>
      </c>
      <c r="AL301" s="173">
        <f t="shared" si="122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39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16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17"/>
        <v>0</v>
      </c>
      <c r="AF302" s="241">
        <f t="shared" si="118"/>
        <v>0</v>
      </c>
      <c r="AG302" s="241">
        <f t="shared" si="119"/>
        <v>0</v>
      </c>
      <c r="AH302" s="241">
        <f t="shared" si="120"/>
        <v>0</v>
      </c>
      <c r="AI302" s="241">
        <f t="shared" si="129"/>
        <v>0</v>
      </c>
      <c r="AJ302" s="241">
        <f t="shared" si="130"/>
        <v>0</v>
      </c>
      <c r="AK302" s="241">
        <f t="shared" si="131"/>
        <v>0</v>
      </c>
      <c r="AL302" s="173">
        <f t="shared" si="122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39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16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17"/>
        <v>0</v>
      </c>
      <c r="AF303" s="241">
        <f t="shared" si="118"/>
        <v>0</v>
      </c>
      <c r="AG303" s="241">
        <f t="shared" si="119"/>
        <v>0</v>
      </c>
      <c r="AH303" s="241">
        <f t="shared" si="120"/>
        <v>0</v>
      </c>
      <c r="AI303" s="241">
        <f t="shared" si="129"/>
        <v>0</v>
      </c>
      <c r="AJ303" s="241">
        <f t="shared" si="130"/>
        <v>0</v>
      </c>
      <c r="AK303" s="241">
        <f t="shared" si="131"/>
        <v>0</v>
      </c>
      <c r="AL303" s="173">
        <f t="shared" ref="AL303:AL307" si="132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39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16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17"/>
        <v>0</v>
      </c>
      <c r="AF304" s="241">
        <f t="shared" si="118"/>
        <v>0</v>
      </c>
      <c r="AG304" s="241">
        <f t="shared" si="119"/>
        <v>0</v>
      </c>
      <c r="AH304" s="241">
        <f t="shared" si="120"/>
        <v>0</v>
      </c>
      <c r="AI304" s="241">
        <f t="shared" si="129"/>
        <v>0</v>
      </c>
      <c r="AJ304" s="241">
        <f t="shared" si="130"/>
        <v>0</v>
      </c>
      <c r="AK304" s="241">
        <f t="shared" si="131"/>
        <v>0</v>
      </c>
      <c r="AL304" s="173">
        <f t="shared" si="132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39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16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17"/>
        <v>0</v>
      </c>
      <c r="AF305" s="241">
        <f t="shared" si="118"/>
        <v>0</v>
      </c>
      <c r="AG305" s="241">
        <f t="shared" si="119"/>
        <v>0</v>
      </c>
      <c r="AH305" s="241">
        <f t="shared" si="120"/>
        <v>0</v>
      </c>
      <c r="AI305" s="241">
        <f t="shared" si="129"/>
        <v>0</v>
      </c>
      <c r="AJ305" s="241">
        <f t="shared" si="130"/>
        <v>0</v>
      </c>
      <c r="AK305" s="241">
        <f t="shared" si="131"/>
        <v>0</v>
      </c>
      <c r="AL305" s="173">
        <f t="shared" si="132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39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16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17"/>
        <v>0</v>
      </c>
      <c r="AF306" s="241">
        <f t="shared" si="118"/>
        <v>0</v>
      </c>
      <c r="AG306" s="241">
        <f t="shared" si="119"/>
        <v>0</v>
      </c>
      <c r="AH306" s="241">
        <f t="shared" si="120"/>
        <v>0</v>
      </c>
      <c r="AI306" s="241">
        <f t="shared" si="129"/>
        <v>0</v>
      </c>
      <c r="AJ306" s="241">
        <f t="shared" si="130"/>
        <v>0</v>
      </c>
      <c r="AK306" s="241">
        <f t="shared" si="131"/>
        <v>0</v>
      </c>
      <c r="AL306" s="173">
        <f t="shared" si="132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39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16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17"/>
        <v>0</v>
      </c>
      <c r="AF307" s="241">
        <f t="shared" si="118"/>
        <v>0</v>
      </c>
      <c r="AG307" s="241">
        <f t="shared" si="119"/>
        <v>0</v>
      </c>
      <c r="AH307" s="241">
        <f t="shared" si="120"/>
        <v>0</v>
      </c>
      <c r="AI307" s="241">
        <f t="shared" si="129"/>
        <v>0</v>
      </c>
      <c r="AJ307" s="241">
        <f t="shared" si="130"/>
        <v>0</v>
      </c>
      <c r="AK307" s="241">
        <f t="shared" si="131"/>
        <v>0</v>
      </c>
      <c r="AL307" s="173">
        <f t="shared" si="132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39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16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17"/>
        <v>0</v>
      </c>
      <c r="AF308" s="241">
        <f t="shared" si="118"/>
        <v>0</v>
      </c>
      <c r="AG308" s="241">
        <f t="shared" si="119"/>
        <v>0</v>
      </c>
      <c r="AH308" s="241">
        <f t="shared" si="120"/>
        <v>0</v>
      </c>
      <c r="AI308" s="241">
        <f t="shared" si="129"/>
        <v>0</v>
      </c>
      <c r="AJ308" s="241">
        <f t="shared" si="130"/>
        <v>0</v>
      </c>
      <c r="AK308" s="241">
        <f t="shared" si="131"/>
        <v>0</v>
      </c>
      <c r="AL308" s="173">
        <f t="shared" si="122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39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16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17"/>
        <v>0</v>
      </c>
      <c r="AF309" s="241">
        <f t="shared" si="118"/>
        <v>0</v>
      </c>
      <c r="AG309" s="241">
        <f t="shared" si="119"/>
        <v>0</v>
      </c>
      <c r="AH309" s="241">
        <f t="shared" si="120"/>
        <v>0</v>
      </c>
      <c r="AI309" s="241">
        <f t="shared" si="129"/>
        <v>0</v>
      </c>
      <c r="AJ309" s="241">
        <f t="shared" si="130"/>
        <v>0</v>
      </c>
      <c r="AK309" s="241">
        <f t="shared" si="131"/>
        <v>0</v>
      </c>
      <c r="AL309" s="173">
        <f t="shared" si="122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39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16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17"/>
        <v>0</v>
      </c>
      <c r="AF310" s="241">
        <f t="shared" si="118"/>
        <v>0</v>
      </c>
      <c r="AG310" s="241">
        <f t="shared" si="119"/>
        <v>0</v>
      </c>
      <c r="AH310" s="241">
        <f t="shared" si="120"/>
        <v>0</v>
      </c>
      <c r="AI310" s="241">
        <f t="shared" si="129"/>
        <v>0</v>
      </c>
      <c r="AJ310" s="241">
        <f t="shared" si="130"/>
        <v>0</v>
      </c>
      <c r="AK310" s="241">
        <f t="shared" si="131"/>
        <v>0</v>
      </c>
      <c r="AL310" s="173">
        <f t="shared" si="122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39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16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17"/>
        <v>0</v>
      </c>
      <c r="AF311" s="241">
        <f t="shared" si="118"/>
        <v>0</v>
      </c>
      <c r="AG311" s="241">
        <f t="shared" si="119"/>
        <v>0</v>
      </c>
      <c r="AH311" s="241">
        <f t="shared" si="120"/>
        <v>0</v>
      </c>
      <c r="AI311" s="241">
        <f t="shared" si="129"/>
        <v>0</v>
      </c>
      <c r="AJ311" s="241">
        <f t="shared" si="130"/>
        <v>0</v>
      </c>
      <c r="AK311" s="241">
        <f t="shared" si="131"/>
        <v>0</v>
      </c>
      <c r="AL311" s="173">
        <f t="shared" si="122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39">
        <f>G160*(1-$R$1)</f>
        <v>0</v>
      </c>
      <c r="H312" s="240">
        <f t="shared" ref="H312:R312" si="133">H160*(1-$R$1)</f>
        <v>0</v>
      </c>
      <c r="I312" s="240">
        <f t="shared" si="133"/>
        <v>0</v>
      </c>
      <c r="J312" s="240">
        <f t="shared" si="133"/>
        <v>0</v>
      </c>
      <c r="K312" s="240">
        <f t="shared" si="133"/>
        <v>0</v>
      </c>
      <c r="L312" s="240">
        <f t="shared" si="133"/>
        <v>0</v>
      </c>
      <c r="M312" s="240">
        <f t="shared" si="133"/>
        <v>0</v>
      </c>
      <c r="N312" s="240">
        <f t="shared" si="133"/>
        <v>0</v>
      </c>
      <c r="O312" s="240">
        <f t="shared" si="133"/>
        <v>0</v>
      </c>
      <c r="P312" s="240">
        <f t="shared" si="133"/>
        <v>0</v>
      </c>
      <c r="Q312" s="240">
        <f t="shared" si="133"/>
        <v>0</v>
      </c>
      <c r="R312" s="240">
        <f t="shared" si="133"/>
        <v>0</v>
      </c>
      <c r="S312" s="328">
        <f t="shared" si="116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17"/>
        <v>0</v>
      </c>
      <c r="AF312" s="241">
        <f t="shared" si="118"/>
        <v>0</v>
      </c>
      <c r="AG312" s="241">
        <f t="shared" si="119"/>
        <v>0</v>
      </c>
      <c r="AH312" s="241">
        <f t="shared" si="120"/>
        <v>0</v>
      </c>
      <c r="AI312" s="241">
        <f t="shared" si="129"/>
        <v>0</v>
      </c>
      <c r="AJ312" s="241">
        <f t="shared" si="130"/>
        <v>0</v>
      </c>
      <c r="AK312" s="241">
        <f t="shared" si="131"/>
        <v>0</v>
      </c>
      <c r="AL312" s="173">
        <f t="shared" si="122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39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16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17"/>
        <v>0</v>
      </c>
      <c r="AF313" s="241">
        <f t="shared" si="118"/>
        <v>0</v>
      </c>
      <c r="AG313" s="241">
        <f t="shared" si="119"/>
        <v>0</v>
      </c>
      <c r="AH313" s="241">
        <f t="shared" si="120"/>
        <v>0</v>
      </c>
      <c r="AI313" s="241">
        <f t="shared" si="129"/>
        <v>0</v>
      </c>
      <c r="AJ313" s="241">
        <f t="shared" si="130"/>
        <v>0</v>
      </c>
      <c r="AK313" s="241">
        <f t="shared" si="131"/>
        <v>0</v>
      </c>
      <c r="AL313" s="173">
        <f t="shared" si="122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39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16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17"/>
        <v>0</v>
      </c>
      <c r="AF314" s="241">
        <f t="shared" si="118"/>
        <v>0</v>
      </c>
      <c r="AG314" s="241">
        <f t="shared" si="119"/>
        <v>0</v>
      </c>
      <c r="AH314" s="241">
        <f t="shared" si="120"/>
        <v>0</v>
      </c>
      <c r="AI314" s="241">
        <f t="shared" si="129"/>
        <v>0</v>
      </c>
      <c r="AJ314" s="241">
        <f t="shared" si="130"/>
        <v>0</v>
      </c>
      <c r="AK314" s="241">
        <f t="shared" si="131"/>
        <v>0</v>
      </c>
      <c r="AL314" s="173">
        <f t="shared" si="122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39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16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17"/>
        <v>0</v>
      </c>
      <c r="AF315" s="241">
        <f t="shared" si="118"/>
        <v>0</v>
      </c>
      <c r="AG315" s="241">
        <f t="shared" si="119"/>
        <v>0</v>
      </c>
      <c r="AH315" s="241">
        <f t="shared" si="120"/>
        <v>0</v>
      </c>
      <c r="AI315" s="241">
        <f t="shared" si="129"/>
        <v>0</v>
      </c>
      <c r="AJ315" s="241">
        <f t="shared" si="130"/>
        <v>0</v>
      </c>
      <c r="AK315" s="241">
        <f t="shared" si="131"/>
        <v>0</v>
      </c>
      <c r="AL315" s="173">
        <f t="shared" ref="AL315:AL320" si="134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39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si="116"/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si="117"/>
        <v>0</v>
      </c>
      <c r="AF316" s="241">
        <f t="shared" si="118"/>
        <v>0</v>
      </c>
      <c r="AG316" s="241">
        <f t="shared" si="119"/>
        <v>0</v>
      </c>
      <c r="AH316" s="241">
        <f t="shared" si="120"/>
        <v>0</v>
      </c>
      <c r="AI316" s="241">
        <f t="shared" si="129"/>
        <v>0</v>
      </c>
      <c r="AJ316" s="241">
        <f t="shared" si="130"/>
        <v>0</v>
      </c>
      <c r="AK316" s="241">
        <f t="shared" si="131"/>
        <v>0</v>
      </c>
      <c r="AL316" s="173">
        <f t="shared" si="134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39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16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17"/>
        <v>0</v>
      </c>
      <c r="AF317" s="241">
        <f t="shared" si="118"/>
        <v>0</v>
      </c>
      <c r="AG317" s="241">
        <f t="shared" si="119"/>
        <v>0</v>
      </c>
      <c r="AH317" s="241">
        <f t="shared" si="120"/>
        <v>0</v>
      </c>
      <c r="AI317" s="241">
        <f t="shared" si="129"/>
        <v>0</v>
      </c>
      <c r="AJ317" s="241">
        <f t="shared" si="130"/>
        <v>0</v>
      </c>
      <c r="AK317" s="241">
        <f t="shared" si="131"/>
        <v>0</v>
      </c>
      <c r="AL317" s="173">
        <f t="shared" si="134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39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16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17"/>
        <v>0</v>
      </c>
      <c r="AF318" s="241">
        <f t="shared" si="118"/>
        <v>0</v>
      </c>
      <c r="AG318" s="241">
        <f t="shared" si="119"/>
        <v>0</v>
      </c>
      <c r="AH318" s="241">
        <f t="shared" si="120"/>
        <v>0</v>
      </c>
      <c r="AI318" s="241">
        <f t="shared" si="129"/>
        <v>0</v>
      </c>
      <c r="AJ318" s="241">
        <f t="shared" si="130"/>
        <v>0</v>
      </c>
      <c r="AK318" s="241">
        <f t="shared" si="131"/>
        <v>0</v>
      </c>
      <c r="AL318" s="173">
        <f t="shared" si="134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39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16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17"/>
        <v>0</v>
      </c>
      <c r="AF319" s="241">
        <f t="shared" si="118"/>
        <v>0</v>
      </c>
      <c r="AG319" s="241">
        <f t="shared" si="119"/>
        <v>0</v>
      </c>
      <c r="AH319" s="241">
        <f t="shared" si="120"/>
        <v>0</v>
      </c>
      <c r="AI319" s="241">
        <f t="shared" si="129"/>
        <v>0</v>
      </c>
      <c r="AJ319" s="241">
        <f t="shared" si="130"/>
        <v>0</v>
      </c>
      <c r="AK319" s="241">
        <f t="shared" si="131"/>
        <v>0</v>
      </c>
      <c r="AL319" s="173">
        <f t="shared" si="134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39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16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17"/>
        <v>0</v>
      </c>
      <c r="AF320" s="241">
        <f t="shared" si="118"/>
        <v>0</v>
      </c>
      <c r="AG320" s="241">
        <f t="shared" si="119"/>
        <v>0</v>
      </c>
      <c r="AH320" s="241">
        <f t="shared" si="120"/>
        <v>0</v>
      </c>
      <c r="AI320" s="241">
        <f t="shared" si="129"/>
        <v>0</v>
      </c>
      <c r="AJ320" s="241">
        <f t="shared" si="130"/>
        <v>0</v>
      </c>
      <c r="AK320" s="241">
        <f t="shared" si="131"/>
        <v>0</v>
      </c>
      <c r="AL320" s="173">
        <f t="shared" si="134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39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16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17"/>
        <v>0</v>
      </c>
      <c r="AF321" s="241">
        <f t="shared" si="118"/>
        <v>0</v>
      </c>
      <c r="AG321" s="241">
        <f t="shared" si="119"/>
        <v>0</v>
      </c>
      <c r="AH321" s="241">
        <f t="shared" si="120"/>
        <v>0</v>
      </c>
      <c r="AI321" s="241">
        <f t="shared" si="129"/>
        <v>0</v>
      </c>
      <c r="AJ321" s="241">
        <f t="shared" si="130"/>
        <v>0</v>
      </c>
      <c r="AK321" s="241">
        <f t="shared" si="131"/>
        <v>0</v>
      </c>
      <c r="AL321" s="173">
        <f t="shared" si="122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39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16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17"/>
        <v>0</v>
      </c>
      <c r="AF322" s="241">
        <f t="shared" si="118"/>
        <v>0</v>
      </c>
      <c r="AG322" s="241">
        <f t="shared" si="119"/>
        <v>0</v>
      </c>
      <c r="AH322" s="241">
        <f t="shared" si="120"/>
        <v>0</v>
      </c>
      <c r="AI322" s="241">
        <f t="shared" si="129"/>
        <v>0</v>
      </c>
      <c r="AJ322" s="241">
        <f t="shared" si="130"/>
        <v>0</v>
      </c>
      <c r="AK322" s="241">
        <f t="shared" si="131"/>
        <v>0</v>
      </c>
      <c r="AL322" s="173">
        <f t="shared" si="122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39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16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17"/>
        <v>0</v>
      </c>
      <c r="AF323" s="241">
        <f t="shared" si="118"/>
        <v>0</v>
      </c>
      <c r="AG323" s="241">
        <f t="shared" si="119"/>
        <v>0</v>
      </c>
      <c r="AH323" s="241">
        <f t="shared" si="120"/>
        <v>0</v>
      </c>
      <c r="AI323" s="241">
        <f t="shared" si="129"/>
        <v>0</v>
      </c>
      <c r="AJ323" s="241">
        <f t="shared" si="130"/>
        <v>0</v>
      </c>
      <c r="AK323" s="241">
        <f t="shared" si="131"/>
        <v>0</v>
      </c>
      <c r="AL323" s="173">
        <f t="shared" si="122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39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16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17"/>
        <v>0</v>
      </c>
      <c r="AF324" s="241">
        <f t="shared" si="118"/>
        <v>0</v>
      </c>
      <c r="AG324" s="241">
        <f t="shared" si="119"/>
        <v>0</v>
      </c>
      <c r="AH324" s="241">
        <f t="shared" si="120"/>
        <v>0</v>
      </c>
      <c r="AI324" s="241">
        <f t="shared" si="129"/>
        <v>0</v>
      </c>
      <c r="AJ324" s="241">
        <f t="shared" si="130"/>
        <v>0</v>
      </c>
      <c r="AK324" s="241">
        <f t="shared" si="131"/>
        <v>0</v>
      </c>
      <c r="AL324" s="173">
        <f t="shared" si="122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39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16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17"/>
        <v>0</v>
      </c>
      <c r="AF325" s="241">
        <f t="shared" si="118"/>
        <v>0</v>
      </c>
      <c r="AG325" s="241">
        <f t="shared" si="119"/>
        <v>0</v>
      </c>
      <c r="AH325" s="241">
        <f t="shared" si="120"/>
        <v>0</v>
      </c>
      <c r="AI325" s="241">
        <f t="shared" si="129"/>
        <v>0</v>
      </c>
      <c r="AJ325" s="241">
        <f t="shared" si="130"/>
        <v>0</v>
      </c>
      <c r="AK325" s="241">
        <f t="shared" si="131"/>
        <v>0</v>
      </c>
      <c r="AL325" s="173">
        <f t="shared" si="122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39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16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17"/>
        <v>0</v>
      </c>
      <c r="AF326" s="241">
        <f t="shared" si="118"/>
        <v>0</v>
      </c>
      <c r="AG326" s="241">
        <f t="shared" si="119"/>
        <v>0</v>
      </c>
      <c r="AH326" s="241">
        <f t="shared" si="120"/>
        <v>0</v>
      </c>
      <c r="AI326" s="241">
        <f t="shared" si="129"/>
        <v>0</v>
      </c>
      <c r="AJ326" s="241">
        <f t="shared" si="130"/>
        <v>0</v>
      </c>
      <c r="AK326" s="241">
        <f t="shared" si="131"/>
        <v>0</v>
      </c>
      <c r="AL326" s="173">
        <f t="shared" si="122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333">
        <f>SUM(G251:G326)</f>
        <v>0</v>
      </c>
      <c r="H327" s="337">
        <f t="shared" ref="H327:R327" si="135">SUM(H251:H326)</f>
        <v>0</v>
      </c>
      <c r="I327" s="337">
        <f t="shared" si="135"/>
        <v>0</v>
      </c>
      <c r="J327" s="337">
        <f t="shared" si="135"/>
        <v>0</v>
      </c>
      <c r="K327" s="337">
        <f t="shared" si="135"/>
        <v>0</v>
      </c>
      <c r="L327" s="337">
        <f t="shared" si="135"/>
        <v>0</v>
      </c>
      <c r="M327" s="337">
        <f t="shared" si="135"/>
        <v>0</v>
      </c>
      <c r="N327" s="337">
        <f t="shared" si="135"/>
        <v>0</v>
      </c>
      <c r="O327" s="337">
        <f t="shared" si="135"/>
        <v>0</v>
      </c>
      <c r="P327" s="337">
        <f t="shared" si="135"/>
        <v>530.87150400000007</v>
      </c>
      <c r="Q327" s="337">
        <f t="shared" si="135"/>
        <v>0</v>
      </c>
      <c r="R327" s="337">
        <f t="shared" si="135"/>
        <v>0</v>
      </c>
      <c r="S327" s="334">
        <f t="shared" si="116"/>
        <v>0</v>
      </c>
      <c r="T327" s="335">
        <f>SUM($G327:H327)</f>
        <v>0</v>
      </c>
      <c r="U327" s="335">
        <f>SUM($G327:I327)</f>
        <v>0</v>
      </c>
      <c r="V327" s="335">
        <f>SUM($G327:J327)</f>
        <v>0</v>
      </c>
      <c r="W327" s="335">
        <f>SUM($G327:K327)</f>
        <v>0</v>
      </c>
      <c r="X327" s="335">
        <f>SUM($G327:L327)</f>
        <v>0</v>
      </c>
      <c r="Y327" s="335">
        <f>SUM($G327:M327)</f>
        <v>0</v>
      </c>
      <c r="Z327" s="335">
        <f>SUM($G327:N327)</f>
        <v>0</v>
      </c>
      <c r="AA327" s="335">
        <f>SUM($G327:O327)</f>
        <v>0</v>
      </c>
      <c r="AB327" s="335">
        <f>SUM($G327:P327)</f>
        <v>530.87150400000007</v>
      </c>
      <c r="AC327" s="335">
        <f>SUM($G327:Q327)</f>
        <v>530.87150400000007</v>
      </c>
      <c r="AD327" s="336">
        <f>SUM($G327:R327)</f>
        <v>530.87150400000007</v>
      </c>
      <c r="AE327" s="260">
        <f t="shared" si="117"/>
        <v>0</v>
      </c>
      <c r="AF327" s="260">
        <f t="shared" si="118"/>
        <v>0</v>
      </c>
      <c r="AG327" s="260">
        <f t="shared" si="119"/>
        <v>0</v>
      </c>
      <c r="AH327" s="260">
        <f t="shared" si="120"/>
        <v>530.87150400000007</v>
      </c>
      <c r="AI327" s="260">
        <f t="shared" si="129"/>
        <v>0</v>
      </c>
      <c r="AJ327" s="260">
        <f t="shared" si="130"/>
        <v>530.87150400000007</v>
      </c>
      <c r="AK327" s="260">
        <f t="shared" si="131"/>
        <v>530.87150400000007</v>
      </c>
      <c r="AL327" s="173">
        <f t="shared" ref="AL327" si="136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3">
        <f>G217-G327</f>
        <v>40235.535299999872</v>
      </c>
      <c r="H328" s="337">
        <f t="shared" ref="H328:R328" si="137">H217-H327</f>
        <v>27259.514219999906</v>
      </c>
      <c r="I328" s="337">
        <f t="shared" si="137"/>
        <v>25875.213000000131</v>
      </c>
      <c r="J328" s="337">
        <f t="shared" si="137"/>
        <v>47807.250482801071</v>
      </c>
      <c r="K328" s="337">
        <f t="shared" si="137"/>
        <v>66546.630199999985</v>
      </c>
      <c r="L328" s="337">
        <f t="shared" si="137"/>
        <v>90270.453601315137</v>
      </c>
      <c r="M328" s="337">
        <f t="shared" si="137"/>
        <v>67870.839376741496</v>
      </c>
      <c r="N328" s="337">
        <f t="shared" si="137"/>
        <v>41467.178929999936</v>
      </c>
      <c r="O328" s="337">
        <f t="shared" si="137"/>
        <v>56905.841300000116</v>
      </c>
      <c r="P328" s="337">
        <f t="shared" si="137"/>
        <v>50982.261765999967</v>
      </c>
      <c r="Q328" s="337">
        <f t="shared" si="137"/>
        <v>27983.152259999988</v>
      </c>
      <c r="R328" s="337">
        <f t="shared" si="137"/>
        <v>25515.000810000009</v>
      </c>
      <c r="S328" s="334">
        <f t="shared" si="116"/>
        <v>40235.535299999872</v>
      </c>
      <c r="T328" s="335">
        <f>SUM($G328:H328)</f>
        <v>67495.049519999782</v>
      </c>
      <c r="U328" s="335">
        <f>SUM($G328:I328)</f>
        <v>93370.262519999917</v>
      </c>
      <c r="V328" s="335">
        <f>SUM($G328:J328)</f>
        <v>141177.51300280099</v>
      </c>
      <c r="W328" s="335">
        <f>SUM($G328:K328)</f>
        <v>207724.14320280097</v>
      </c>
      <c r="X328" s="335">
        <f>SUM($G328:L328)</f>
        <v>297994.5968041161</v>
      </c>
      <c r="Y328" s="335">
        <f>SUM($G328:M328)</f>
        <v>365865.43618085759</v>
      </c>
      <c r="Z328" s="335">
        <f>SUM($G328:N328)</f>
        <v>407332.61511085753</v>
      </c>
      <c r="AA328" s="335">
        <f>SUM($G328:O328)</f>
        <v>464238.45641085762</v>
      </c>
      <c r="AB328" s="335">
        <f>SUM($G328:P328)</f>
        <v>515220.71817685757</v>
      </c>
      <c r="AC328" s="335">
        <f>SUM($G328:Q328)</f>
        <v>543203.87043685757</v>
      </c>
      <c r="AD328" s="336">
        <f>SUM($G328:R328)</f>
        <v>568718.87124685757</v>
      </c>
      <c r="AE328" s="260">
        <f t="shared" si="117"/>
        <v>93370.262519999917</v>
      </c>
      <c r="AF328" s="260">
        <f t="shared" si="118"/>
        <v>204624.33428411616</v>
      </c>
      <c r="AG328" s="260">
        <f t="shared" si="119"/>
        <v>166243.85960674152</v>
      </c>
      <c r="AH328" s="260">
        <f t="shared" si="120"/>
        <v>104480.41483599997</v>
      </c>
      <c r="AI328" s="260">
        <f t="shared" si="129"/>
        <v>297994.5968041161</v>
      </c>
      <c r="AJ328" s="260">
        <f t="shared" si="130"/>
        <v>270724.27444274147</v>
      </c>
      <c r="AK328" s="260">
        <f t="shared" si="131"/>
        <v>568718.87124685757</v>
      </c>
      <c r="AL328" s="173">
        <f t="shared" si="122"/>
        <v>0</v>
      </c>
    </row>
    <row r="330" spans="1:38" s="339" customFormat="1" ht="24.75" customHeight="1">
      <c r="A330" s="326"/>
      <c r="B330" s="338"/>
      <c r="C330" s="234" t="s">
        <v>442</v>
      </c>
      <c r="D330" s="235"/>
      <c r="E330" s="235"/>
      <c r="F330" s="235"/>
      <c r="G330" s="173">
        <f t="shared" ref="G330:AK330" si="138">G137-G41</f>
        <v>0</v>
      </c>
      <c r="H330" s="173">
        <f t="shared" si="138"/>
        <v>0</v>
      </c>
      <c r="I330" s="173">
        <f t="shared" si="138"/>
        <v>0</v>
      </c>
      <c r="J330" s="173">
        <f t="shared" si="138"/>
        <v>0</v>
      </c>
      <c r="K330" s="173">
        <f t="shared" si="138"/>
        <v>0</v>
      </c>
      <c r="L330" s="173">
        <f t="shared" si="138"/>
        <v>0</v>
      </c>
      <c r="M330" s="173">
        <f t="shared" si="138"/>
        <v>0</v>
      </c>
      <c r="N330" s="173">
        <f t="shared" si="138"/>
        <v>0</v>
      </c>
      <c r="O330" s="173">
        <f t="shared" si="138"/>
        <v>0</v>
      </c>
      <c r="P330" s="173">
        <f t="shared" si="138"/>
        <v>0</v>
      </c>
      <c r="Q330" s="173">
        <f t="shared" si="138"/>
        <v>0</v>
      </c>
      <c r="R330" s="173">
        <f t="shared" si="138"/>
        <v>0</v>
      </c>
      <c r="S330" s="173">
        <f t="shared" si="138"/>
        <v>0</v>
      </c>
      <c r="T330" s="173">
        <f t="shared" si="138"/>
        <v>0</v>
      </c>
      <c r="U330" s="173">
        <f t="shared" si="138"/>
        <v>0</v>
      </c>
      <c r="V330" s="173">
        <f t="shared" si="138"/>
        <v>0</v>
      </c>
      <c r="W330" s="173">
        <f t="shared" si="138"/>
        <v>0</v>
      </c>
      <c r="X330" s="173">
        <f t="shared" si="138"/>
        <v>0</v>
      </c>
      <c r="Y330" s="173">
        <f t="shared" si="138"/>
        <v>0</v>
      </c>
      <c r="Z330" s="173">
        <f t="shared" si="138"/>
        <v>0</v>
      </c>
      <c r="AA330" s="173">
        <f t="shared" si="138"/>
        <v>0</v>
      </c>
      <c r="AB330" s="173">
        <f t="shared" si="138"/>
        <v>0</v>
      </c>
      <c r="AC330" s="173">
        <f t="shared" si="138"/>
        <v>0</v>
      </c>
      <c r="AD330" s="173">
        <f t="shared" si="138"/>
        <v>0</v>
      </c>
      <c r="AE330" s="173">
        <f t="shared" si="138"/>
        <v>0</v>
      </c>
      <c r="AF330" s="173">
        <f t="shared" si="138"/>
        <v>0</v>
      </c>
      <c r="AG330" s="173">
        <f t="shared" si="138"/>
        <v>0</v>
      </c>
      <c r="AH330" s="173">
        <f t="shared" si="138"/>
        <v>0</v>
      </c>
      <c r="AI330" s="173">
        <f t="shared" si="138"/>
        <v>0</v>
      </c>
      <c r="AJ330" s="173">
        <f t="shared" si="138"/>
        <v>0</v>
      </c>
      <c r="AK330" s="173">
        <f t="shared" si="138"/>
        <v>0</v>
      </c>
    </row>
    <row r="331" spans="1:38" s="339" customFormat="1" ht="24.75" customHeight="1">
      <c r="A331" s="326"/>
      <c r="B331" s="338"/>
      <c r="C331" s="234" t="s">
        <v>443</v>
      </c>
      <c r="D331" s="235"/>
      <c r="E331" s="235"/>
      <c r="F331" s="235"/>
      <c r="G331" s="237">
        <f t="shared" ref="G331:AK331" si="139">G217-G35</f>
        <v>0</v>
      </c>
      <c r="H331" s="237">
        <f t="shared" si="139"/>
        <v>0</v>
      </c>
      <c r="I331" s="237">
        <f t="shared" si="139"/>
        <v>0</v>
      </c>
      <c r="J331" s="237">
        <f t="shared" si="139"/>
        <v>0</v>
      </c>
      <c r="K331" s="237">
        <f t="shared" si="139"/>
        <v>0</v>
      </c>
      <c r="L331" s="237">
        <f t="shared" si="139"/>
        <v>0</v>
      </c>
      <c r="M331" s="237">
        <f t="shared" si="139"/>
        <v>0</v>
      </c>
      <c r="N331" s="237">
        <f t="shared" si="139"/>
        <v>0</v>
      </c>
      <c r="O331" s="237">
        <f t="shared" si="139"/>
        <v>0</v>
      </c>
      <c r="P331" s="237">
        <f t="shared" si="139"/>
        <v>0</v>
      </c>
      <c r="Q331" s="237">
        <f t="shared" si="139"/>
        <v>0</v>
      </c>
      <c r="R331" s="237">
        <f t="shared" si="139"/>
        <v>0</v>
      </c>
      <c r="S331" s="173">
        <f t="shared" si="139"/>
        <v>0</v>
      </c>
      <c r="T331" s="173">
        <f t="shared" si="139"/>
        <v>0</v>
      </c>
      <c r="U331" s="173">
        <f t="shared" si="139"/>
        <v>0</v>
      </c>
      <c r="V331" s="173">
        <f t="shared" si="139"/>
        <v>0</v>
      </c>
      <c r="W331" s="173">
        <f t="shared" si="139"/>
        <v>0</v>
      </c>
      <c r="X331" s="173">
        <f t="shared" si="139"/>
        <v>0</v>
      </c>
      <c r="Y331" s="173">
        <f t="shared" si="139"/>
        <v>0</v>
      </c>
      <c r="Z331" s="173">
        <f t="shared" si="139"/>
        <v>0</v>
      </c>
      <c r="AA331" s="173">
        <f t="shared" si="139"/>
        <v>0</v>
      </c>
      <c r="AB331" s="173">
        <f t="shared" si="139"/>
        <v>0</v>
      </c>
      <c r="AC331" s="173">
        <f t="shared" si="139"/>
        <v>0</v>
      </c>
      <c r="AD331" s="173">
        <f t="shared" si="139"/>
        <v>0</v>
      </c>
      <c r="AE331" s="173">
        <f t="shared" si="139"/>
        <v>0</v>
      </c>
      <c r="AF331" s="173">
        <f t="shared" si="139"/>
        <v>0</v>
      </c>
      <c r="AG331" s="173">
        <f t="shared" si="139"/>
        <v>0</v>
      </c>
      <c r="AH331" s="173">
        <f t="shared" si="139"/>
        <v>0</v>
      </c>
      <c r="AI331" s="173">
        <f t="shared" si="139"/>
        <v>0</v>
      </c>
      <c r="AJ331" s="173">
        <f t="shared" si="139"/>
        <v>0</v>
      </c>
      <c r="AK331" s="173">
        <f t="shared" si="139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L331"/>
  <sheetViews>
    <sheetView showGridLines="0" showZeros="0" zoomScale="70" zoomScaleNormal="70" workbookViewId="0">
      <pane xSplit="6" ySplit="5" topLeftCell="G7" activePane="bottomRight" state="frozen"/>
      <selection pane="bottomRight" activeCell="G7" sqref="G7"/>
      <selection pane="bottomLeft" activeCell="A6" sqref="A6"/>
      <selection pane="topRight" activeCell="G1" sqref="G1"/>
    </sheetView>
  </sheetViews>
  <sheetFormatPr defaultColWidth="8.125" defaultRowHeight="24.75" customHeight="1" outlineLevelRow="1" outlineLevelCol="1"/>
  <cols>
    <col min="1" max="1" width="6" style="326" hidden="1" customWidth="1"/>
    <col min="2" max="2" width="7.7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456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0</v>
      </c>
      <c r="H6" s="240">
        <v>0</v>
      </c>
      <c r="I6" s="240">
        <v>0</v>
      </c>
      <c r="J6" s="240">
        <v>0</v>
      </c>
      <c r="K6" s="240">
        <v>0</v>
      </c>
      <c r="L6" s="240">
        <v>0</v>
      </c>
      <c r="M6" s="240">
        <v>0</v>
      </c>
      <c r="N6" s="240">
        <v>0</v>
      </c>
      <c r="O6" s="240">
        <v>0</v>
      </c>
      <c r="P6" s="240">
        <v>0</v>
      </c>
      <c r="Q6" s="240">
        <v>0</v>
      </c>
      <c r="R6" s="240">
        <v>0</v>
      </c>
      <c r="S6" s="169">
        <f>G6</f>
        <v>0</v>
      </c>
      <c r="T6" s="170">
        <f>SUM($G6:H6)</f>
        <v>0</v>
      </c>
      <c r="U6" s="170">
        <f>SUM($G6:I6)</f>
        <v>0</v>
      </c>
      <c r="V6" s="170">
        <f>SUM($G6:J6)</f>
        <v>0</v>
      </c>
      <c r="W6" s="170">
        <f>SUM($G6:K6)</f>
        <v>0</v>
      </c>
      <c r="X6" s="170">
        <f>SUM($G6:L6)</f>
        <v>0</v>
      </c>
      <c r="Y6" s="170">
        <f>SUM($G6:M6)</f>
        <v>0</v>
      </c>
      <c r="Z6" s="170">
        <f>SUM($G6:N6)</f>
        <v>0</v>
      </c>
      <c r="AA6" s="170">
        <f>SUM($G6:O6)</f>
        <v>0</v>
      </c>
      <c r="AB6" s="170">
        <f>SUM($G6:P6)</f>
        <v>0</v>
      </c>
      <c r="AC6" s="170">
        <f>SUM($G6:Q6)</f>
        <v>0</v>
      </c>
      <c r="AD6" s="171">
        <f>SUM($G6:R6)</f>
        <v>0</v>
      </c>
      <c r="AE6" s="241">
        <f t="shared" ref="AE6:AE10" si="0">U6</f>
        <v>0</v>
      </c>
      <c r="AF6" s="241">
        <f t="shared" ref="AF6:AF10" si="1">X6-AE6</f>
        <v>0</v>
      </c>
      <c r="AG6" s="241">
        <f t="shared" ref="AG6:AG10" si="2">AA6-AF6-AE6</f>
        <v>0</v>
      </c>
      <c r="AH6" s="241">
        <f t="shared" ref="AH6:AH10" si="3">AD6-AG6-AF6-AE6</f>
        <v>0</v>
      </c>
      <c r="AI6" s="241">
        <f t="shared" ref="AI6:AI10" si="4">$AE6+$AF6</f>
        <v>0</v>
      </c>
      <c r="AJ6" s="241">
        <f t="shared" ref="AJ6:AJ10" si="5">$AG6+$AH6</f>
        <v>0</v>
      </c>
      <c r="AK6" s="241">
        <f t="shared" ref="AK6:AK10" si="6">$AI6+$AJ6</f>
        <v>0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 t="shared" si="0"/>
        <v>0</v>
      </c>
      <c r="AF7" s="241">
        <f t="shared" si="1"/>
        <v>0</v>
      </c>
      <c r="AG7" s="241">
        <f t="shared" si="2"/>
        <v>0</v>
      </c>
      <c r="AH7" s="241">
        <f t="shared" si="3"/>
        <v>0</v>
      </c>
      <c r="AI7" s="241">
        <f t="shared" si="4"/>
        <v>0</v>
      </c>
      <c r="AJ7" s="241">
        <f t="shared" si="5"/>
        <v>0</v>
      </c>
      <c r="AK7" s="241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 t="shared" si="0"/>
        <v>0</v>
      </c>
      <c r="AF8" s="241">
        <f t="shared" si="1"/>
        <v>0</v>
      </c>
      <c r="AG8" s="241">
        <f t="shared" si="2"/>
        <v>0</v>
      </c>
      <c r="AH8" s="241">
        <f t="shared" si="3"/>
        <v>0</v>
      </c>
      <c r="AI8" s="241">
        <f t="shared" si="4"/>
        <v>0</v>
      </c>
      <c r="AJ8" s="241">
        <f t="shared" si="5"/>
        <v>0</v>
      </c>
      <c r="AK8" s="241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 t="shared" si="0"/>
        <v>0</v>
      </c>
      <c r="AF9" s="241">
        <f t="shared" si="1"/>
        <v>0</v>
      </c>
      <c r="AG9" s="241">
        <f t="shared" si="2"/>
        <v>0</v>
      </c>
      <c r="AH9" s="241">
        <f t="shared" si="3"/>
        <v>0</v>
      </c>
      <c r="AI9" s="241">
        <f t="shared" si="4"/>
        <v>0</v>
      </c>
      <c r="AJ9" s="241">
        <f t="shared" si="5"/>
        <v>0</v>
      </c>
      <c r="AK9" s="241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 t="shared" si="0"/>
        <v>0</v>
      </c>
      <c r="AF10" s="244">
        <f t="shared" si="1"/>
        <v>0</v>
      </c>
      <c r="AG10" s="244">
        <f t="shared" si="2"/>
        <v>0</v>
      </c>
      <c r="AH10" s="244">
        <f t="shared" si="3"/>
        <v>0</v>
      </c>
      <c r="AI10" s="244">
        <f t="shared" si="4"/>
        <v>0</v>
      </c>
      <c r="AJ10" s="244">
        <f t="shared" si="5"/>
        <v>0</v>
      </c>
      <c r="AK10" s="244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>SUM(G6:G10)</f>
        <v>0</v>
      </c>
      <c r="H11" s="240">
        <f t="shared" ref="H11:R11" si="9">SUM(H6:H10)</f>
        <v>0</v>
      </c>
      <c r="I11" s="240">
        <f t="shared" si="9"/>
        <v>0</v>
      </c>
      <c r="J11" s="240">
        <f t="shared" si="9"/>
        <v>0</v>
      </c>
      <c r="K11" s="240">
        <f t="shared" si="9"/>
        <v>0</v>
      </c>
      <c r="L11" s="240">
        <f t="shared" si="9"/>
        <v>0</v>
      </c>
      <c r="M11" s="240">
        <f t="shared" si="9"/>
        <v>0</v>
      </c>
      <c r="N11" s="240">
        <f t="shared" si="9"/>
        <v>0</v>
      </c>
      <c r="O11" s="240">
        <f t="shared" si="9"/>
        <v>0</v>
      </c>
      <c r="P11" s="240">
        <f t="shared" si="9"/>
        <v>0</v>
      </c>
      <c r="Q11" s="240">
        <f t="shared" si="9"/>
        <v>0</v>
      </c>
      <c r="R11" s="240">
        <f t="shared" si="9"/>
        <v>0</v>
      </c>
      <c r="S11" s="169">
        <f>SUM(S6:S10)</f>
        <v>0</v>
      </c>
      <c r="T11" s="170">
        <f t="shared" ref="T11:AK11" si="10">SUM(T6:T10)</f>
        <v>0</v>
      </c>
      <c r="U11" s="170">
        <f t="shared" si="10"/>
        <v>0</v>
      </c>
      <c r="V11" s="170">
        <f t="shared" si="10"/>
        <v>0</v>
      </c>
      <c r="W11" s="170">
        <f t="shared" si="10"/>
        <v>0</v>
      </c>
      <c r="X11" s="170">
        <f t="shared" si="10"/>
        <v>0</v>
      </c>
      <c r="Y11" s="170">
        <f t="shared" si="10"/>
        <v>0</v>
      </c>
      <c r="Z11" s="170">
        <f t="shared" si="10"/>
        <v>0</v>
      </c>
      <c r="AA11" s="170">
        <f t="shared" si="10"/>
        <v>0</v>
      </c>
      <c r="AB11" s="170">
        <f t="shared" si="10"/>
        <v>0</v>
      </c>
      <c r="AC11" s="170">
        <f t="shared" si="10"/>
        <v>0</v>
      </c>
      <c r="AD11" s="171">
        <f t="shared" si="10"/>
        <v>0</v>
      </c>
      <c r="AE11" s="241">
        <f t="shared" si="10"/>
        <v>0</v>
      </c>
      <c r="AF11" s="241">
        <f t="shared" si="10"/>
        <v>0</v>
      </c>
      <c r="AG11" s="241">
        <f t="shared" si="10"/>
        <v>0</v>
      </c>
      <c r="AH11" s="241">
        <f t="shared" si="10"/>
        <v>0</v>
      </c>
      <c r="AI11" s="241">
        <f t="shared" si="10"/>
        <v>0</v>
      </c>
      <c r="AJ11" s="241">
        <f t="shared" si="10"/>
        <v>0</v>
      </c>
      <c r="AK11" s="241">
        <f t="shared" si="10"/>
        <v>0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176">
        <f>G12</f>
        <v>0</v>
      </c>
      <c r="T12" s="177">
        <f>SUM($G12:H12)</f>
        <v>0</v>
      </c>
      <c r="U12" s="177">
        <f>SUM($G12:I12)</f>
        <v>0</v>
      </c>
      <c r="V12" s="177">
        <f>SUM($G12:J12)</f>
        <v>0</v>
      </c>
      <c r="W12" s="177">
        <f>SUM($G12:K12)</f>
        <v>0</v>
      </c>
      <c r="X12" s="177">
        <f>SUM($G12:L12)</f>
        <v>0</v>
      </c>
      <c r="Y12" s="177">
        <f>SUM($G12:M12)</f>
        <v>0</v>
      </c>
      <c r="Z12" s="177">
        <f>SUM($G12:N12)</f>
        <v>0</v>
      </c>
      <c r="AA12" s="177">
        <f>SUM($G12:O12)</f>
        <v>0</v>
      </c>
      <c r="AB12" s="177">
        <f>SUM($G12:P12)</f>
        <v>0</v>
      </c>
      <c r="AC12" s="177">
        <f>SUM($G12:Q12)</f>
        <v>0</v>
      </c>
      <c r="AD12" s="178">
        <f>SUM($G12:R12)</f>
        <v>0</v>
      </c>
      <c r="AE12" s="244">
        <f>U12</f>
        <v>0</v>
      </c>
      <c r="AF12" s="244">
        <f>X12-AE12</f>
        <v>0</v>
      </c>
      <c r="AG12" s="244">
        <f>AA12-AF12-AE12</f>
        <v>0</v>
      </c>
      <c r="AH12" s="244">
        <f>AD12-AG12-AF12-AE12</f>
        <v>0</v>
      </c>
      <c r="AI12" s="244">
        <f>$AE12+$AF12</f>
        <v>0</v>
      </c>
      <c r="AJ12" s="244">
        <f>$AG12+$AH12</f>
        <v>0</v>
      </c>
      <c r="AK12" s="244">
        <f>$AI12+$AJ12</f>
        <v>0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11">SUM(G11:G12)</f>
        <v>0</v>
      </c>
      <c r="H13" s="240">
        <f t="shared" si="11"/>
        <v>0</v>
      </c>
      <c r="I13" s="240">
        <f t="shared" si="11"/>
        <v>0</v>
      </c>
      <c r="J13" s="240">
        <f t="shared" si="11"/>
        <v>0</v>
      </c>
      <c r="K13" s="240">
        <f t="shared" si="11"/>
        <v>0</v>
      </c>
      <c r="L13" s="240">
        <f t="shared" si="11"/>
        <v>0</v>
      </c>
      <c r="M13" s="240">
        <f t="shared" si="11"/>
        <v>0</v>
      </c>
      <c r="N13" s="240">
        <f t="shared" si="11"/>
        <v>0</v>
      </c>
      <c r="O13" s="240">
        <f t="shared" si="11"/>
        <v>0</v>
      </c>
      <c r="P13" s="240">
        <f t="shared" si="11"/>
        <v>0</v>
      </c>
      <c r="Q13" s="240">
        <f t="shared" si="11"/>
        <v>0</v>
      </c>
      <c r="R13" s="240">
        <f t="shared" si="11"/>
        <v>0</v>
      </c>
      <c r="S13" s="169">
        <f t="shared" si="11"/>
        <v>0</v>
      </c>
      <c r="T13" s="170">
        <f t="shared" si="11"/>
        <v>0</v>
      </c>
      <c r="U13" s="170">
        <f t="shared" si="11"/>
        <v>0</v>
      </c>
      <c r="V13" s="170">
        <f t="shared" si="11"/>
        <v>0</v>
      </c>
      <c r="W13" s="170">
        <f t="shared" si="11"/>
        <v>0</v>
      </c>
      <c r="X13" s="170">
        <f t="shared" si="11"/>
        <v>0</v>
      </c>
      <c r="Y13" s="170">
        <f t="shared" si="11"/>
        <v>0</v>
      </c>
      <c r="Z13" s="170">
        <f t="shared" si="11"/>
        <v>0</v>
      </c>
      <c r="AA13" s="170">
        <f t="shared" si="11"/>
        <v>0</v>
      </c>
      <c r="AB13" s="170">
        <f t="shared" si="11"/>
        <v>0</v>
      </c>
      <c r="AC13" s="170">
        <f t="shared" si="11"/>
        <v>0</v>
      </c>
      <c r="AD13" s="171">
        <f t="shared" si="11"/>
        <v>0</v>
      </c>
      <c r="AE13" s="241">
        <f t="shared" si="11"/>
        <v>0</v>
      </c>
      <c r="AF13" s="241">
        <f t="shared" si="11"/>
        <v>0</v>
      </c>
      <c r="AG13" s="241">
        <f t="shared" si="11"/>
        <v>0</v>
      </c>
      <c r="AH13" s="241">
        <f t="shared" si="11"/>
        <v>0</v>
      </c>
      <c r="AI13" s="241">
        <f t="shared" si="11"/>
        <v>0</v>
      </c>
      <c r="AJ13" s="241">
        <f t="shared" si="11"/>
        <v>0</v>
      </c>
      <c r="AK13" s="241">
        <f t="shared" si="11"/>
        <v>0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0</v>
      </c>
      <c r="H14" s="243">
        <v>0</v>
      </c>
      <c r="I14" s="243">
        <v>0</v>
      </c>
      <c r="J14" s="243">
        <v>0</v>
      </c>
      <c r="K14" s="243">
        <v>0</v>
      </c>
      <c r="L14" s="243">
        <v>0</v>
      </c>
      <c r="M14" s="243">
        <v>0</v>
      </c>
      <c r="N14" s="243">
        <v>0</v>
      </c>
      <c r="O14" s="243">
        <v>0</v>
      </c>
      <c r="P14" s="243">
        <v>0</v>
      </c>
      <c r="Q14" s="243">
        <v>0</v>
      </c>
      <c r="R14" s="243">
        <v>0</v>
      </c>
      <c r="S14" s="176">
        <f>G14</f>
        <v>0</v>
      </c>
      <c r="T14" s="177">
        <f>SUM($G14:H14)</f>
        <v>0</v>
      </c>
      <c r="U14" s="177">
        <f>SUM($G14:I14)</f>
        <v>0</v>
      </c>
      <c r="V14" s="177">
        <f>SUM($G14:J14)</f>
        <v>0</v>
      </c>
      <c r="W14" s="177">
        <f>SUM($G14:K14)</f>
        <v>0</v>
      </c>
      <c r="X14" s="177">
        <f>SUM($G14:L14)</f>
        <v>0</v>
      </c>
      <c r="Y14" s="177">
        <f>SUM($G14:M14)</f>
        <v>0</v>
      </c>
      <c r="Z14" s="177">
        <f>SUM($G14:N14)</f>
        <v>0</v>
      </c>
      <c r="AA14" s="177">
        <f>SUM($G14:O14)</f>
        <v>0</v>
      </c>
      <c r="AB14" s="177">
        <f>SUM($G14:P14)</f>
        <v>0</v>
      </c>
      <c r="AC14" s="177">
        <f>SUM($G14:Q14)</f>
        <v>0</v>
      </c>
      <c r="AD14" s="178">
        <f>SUM($G14:R14)</f>
        <v>0</v>
      </c>
      <c r="AE14" s="244">
        <f>U14</f>
        <v>0</v>
      </c>
      <c r="AF14" s="244">
        <f>X14-AE14</f>
        <v>0</v>
      </c>
      <c r="AG14" s="244">
        <f>AA14-AF14-AE14</f>
        <v>0</v>
      </c>
      <c r="AH14" s="244">
        <f>AD14-AG14-AF14-AE14</f>
        <v>0</v>
      </c>
      <c r="AI14" s="244">
        <f>$AE14+$AF14</f>
        <v>0</v>
      </c>
      <c r="AJ14" s="244">
        <f>$AG14+$AH14</f>
        <v>0</v>
      </c>
      <c r="AK14" s="244">
        <f>$AI14+$AJ14</f>
        <v>0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12">SUM(G13:G14)</f>
        <v>0</v>
      </c>
      <c r="H15" s="240">
        <f t="shared" si="12"/>
        <v>0</v>
      </c>
      <c r="I15" s="240">
        <f t="shared" si="12"/>
        <v>0</v>
      </c>
      <c r="J15" s="240">
        <f t="shared" si="12"/>
        <v>0</v>
      </c>
      <c r="K15" s="240">
        <f t="shared" si="12"/>
        <v>0</v>
      </c>
      <c r="L15" s="240">
        <f t="shared" si="12"/>
        <v>0</v>
      </c>
      <c r="M15" s="240">
        <f t="shared" si="12"/>
        <v>0</v>
      </c>
      <c r="N15" s="240">
        <f t="shared" si="12"/>
        <v>0</v>
      </c>
      <c r="O15" s="240">
        <f t="shared" si="12"/>
        <v>0</v>
      </c>
      <c r="P15" s="240">
        <f t="shared" si="12"/>
        <v>0</v>
      </c>
      <c r="Q15" s="240">
        <f t="shared" si="12"/>
        <v>0</v>
      </c>
      <c r="R15" s="240">
        <f t="shared" si="12"/>
        <v>0</v>
      </c>
      <c r="S15" s="169">
        <f t="shared" si="12"/>
        <v>0</v>
      </c>
      <c r="T15" s="170">
        <f t="shared" si="12"/>
        <v>0</v>
      </c>
      <c r="U15" s="170">
        <f t="shared" si="12"/>
        <v>0</v>
      </c>
      <c r="V15" s="170">
        <f t="shared" si="12"/>
        <v>0</v>
      </c>
      <c r="W15" s="170">
        <f t="shared" si="12"/>
        <v>0</v>
      </c>
      <c r="X15" s="170">
        <f t="shared" si="12"/>
        <v>0</v>
      </c>
      <c r="Y15" s="170">
        <f t="shared" si="12"/>
        <v>0</v>
      </c>
      <c r="Z15" s="170">
        <f t="shared" si="12"/>
        <v>0</v>
      </c>
      <c r="AA15" s="170">
        <f t="shared" si="12"/>
        <v>0</v>
      </c>
      <c r="AB15" s="170">
        <f t="shared" si="12"/>
        <v>0</v>
      </c>
      <c r="AC15" s="170">
        <f t="shared" si="12"/>
        <v>0</v>
      </c>
      <c r="AD15" s="171">
        <f t="shared" si="12"/>
        <v>0</v>
      </c>
      <c r="AE15" s="241">
        <f t="shared" si="12"/>
        <v>0</v>
      </c>
      <c r="AF15" s="241">
        <f t="shared" si="12"/>
        <v>0</v>
      </c>
      <c r="AG15" s="241">
        <f t="shared" si="12"/>
        <v>0</v>
      </c>
      <c r="AH15" s="241">
        <f t="shared" si="12"/>
        <v>0</v>
      </c>
      <c r="AI15" s="241">
        <f t="shared" si="12"/>
        <v>0</v>
      </c>
      <c r="AJ15" s="241">
        <f t="shared" si="12"/>
        <v>0</v>
      </c>
      <c r="AK15" s="241">
        <f t="shared" si="12"/>
        <v>0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241">
        <f>U16</f>
        <v>0</v>
      </c>
      <c r="AF16" s="241">
        <f>X16-AE16</f>
        <v>0</v>
      </c>
      <c r="AG16" s="241">
        <f>AA16-AF16-AE16</f>
        <v>0</v>
      </c>
      <c r="AH16" s="241">
        <f>AD16-AG16-AF16-AE16</f>
        <v>0</v>
      </c>
      <c r="AI16" s="241">
        <f>$AE16+$AF16</f>
        <v>0</v>
      </c>
      <c r="AJ16" s="241">
        <f>$AG16+$AH16</f>
        <v>0</v>
      </c>
      <c r="AK16" s="241">
        <f>$AI16+$AJ16</f>
        <v>0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244">
        <f>U17</f>
        <v>0</v>
      </c>
      <c r="AF17" s="244">
        <f>X17-AE17</f>
        <v>0</v>
      </c>
      <c r="AG17" s="244">
        <f>AA17-AF17-AE17</f>
        <v>0</v>
      </c>
      <c r="AH17" s="244">
        <f>AD17-AG17-AF17-AE17</f>
        <v>0</v>
      </c>
      <c r="AI17" s="244">
        <f>$AE17+$AF17</f>
        <v>0</v>
      </c>
      <c r="AJ17" s="244">
        <f>$AG17+$AH17</f>
        <v>0</v>
      </c>
      <c r="AK17" s="244">
        <f>$AI17+$AJ17</f>
        <v>0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13">SUM(G15:G17)</f>
        <v>0</v>
      </c>
      <c r="H18" s="246">
        <f t="shared" si="13"/>
        <v>0</v>
      </c>
      <c r="I18" s="246">
        <f t="shared" si="13"/>
        <v>0</v>
      </c>
      <c r="J18" s="246">
        <f t="shared" si="13"/>
        <v>0</v>
      </c>
      <c r="K18" s="246">
        <f t="shared" si="13"/>
        <v>0</v>
      </c>
      <c r="L18" s="246">
        <f t="shared" si="13"/>
        <v>0</v>
      </c>
      <c r="M18" s="246">
        <f t="shared" si="13"/>
        <v>0</v>
      </c>
      <c r="N18" s="246">
        <f t="shared" si="13"/>
        <v>0</v>
      </c>
      <c r="O18" s="246">
        <f t="shared" si="13"/>
        <v>0</v>
      </c>
      <c r="P18" s="246">
        <f t="shared" si="13"/>
        <v>0</v>
      </c>
      <c r="Q18" s="246">
        <f t="shared" si="13"/>
        <v>0</v>
      </c>
      <c r="R18" s="246">
        <f t="shared" si="13"/>
        <v>0</v>
      </c>
      <c r="S18" s="169">
        <f t="shared" si="13"/>
        <v>0</v>
      </c>
      <c r="T18" s="170">
        <f t="shared" si="13"/>
        <v>0</v>
      </c>
      <c r="U18" s="170">
        <f t="shared" si="13"/>
        <v>0</v>
      </c>
      <c r="V18" s="170">
        <f t="shared" si="13"/>
        <v>0</v>
      </c>
      <c r="W18" s="170">
        <f t="shared" si="13"/>
        <v>0</v>
      </c>
      <c r="X18" s="170">
        <f t="shared" si="13"/>
        <v>0</v>
      </c>
      <c r="Y18" s="170">
        <f t="shared" si="13"/>
        <v>0</v>
      </c>
      <c r="Z18" s="170">
        <f t="shared" si="13"/>
        <v>0</v>
      </c>
      <c r="AA18" s="170">
        <f t="shared" si="13"/>
        <v>0</v>
      </c>
      <c r="AB18" s="170">
        <f t="shared" si="13"/>
        <v>0</v>
      </c>
      <c r="AC18" s="170">
        <f t="shared" si="13"/>
        <v>0</v>
      </c>
      <c r="AD18" s="171">
        <f t="shared" si="13"/>
        <v>0</v>
      </c>
      <c r="AE18" s="241">
        <f t="shared" si="13"/>
        <v>0</v>
      </c>
      <c r="AF18" s="241">
        <f t="shared" si="13"/>
        <v>0</v>
      </c>
      <c r="AG18" s="241">
        <f t="shared" si="13"/>
        <v>0</v>
      </c>
      <c r="AH18" s="241">
        <f t="shared" si="13"/>
        <v>0</v>
      </c>
      <c r="AI18" s="241">
        <f t="shared" si="13"/>
        <v>0</v>
      </c>
      <c r="AJ18" s="241">
        <f t="shared" si="13"/>
        <v>0</v>
      </c>
      <c r="AK18" s="241">
        <f t="shared" si="13"/>
        <v>0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0</v>
      </c>
      <c r="H19" s="240">
        <v>0</v>
      </c>
      <c r="I19" s="240">
        <v>0</v>
      </c>
      <c r="J19" s="240">
        <v>0</v>
      </c>
      <c r="K19" s="240">
        <v>0</v>
      </c>
      <c r="L19" s="240">
        <v>0</v>
      </c>
      <c r="M19" s="240">
        <v>0</v>
      </c>
      <c r="N19" s="240">
        <v>0</v>
      </c>
      <c r="O19" s="240">
        <v>0</v>
      </c>
      <c r="P19" s="240">
        <v>0</v>
      </c>
      <c r="Q19" s="240">
        <v>0</v>
      </c>
      <c r="R19" s="240">
        <v>0</v>
      </c>
      <c r="S19" s="169">
        <f>G19</f>
        <v>0</v>
      </c>
      <c r="T19" s="170">
        <f>SUM($G19:H19)</f>
        <v>0</v>
      </c>
      <c r="U19" s="170">
        <f>SUM($G19:I19)</f>
        <v>0</v>
      </c>
      <c r="V19" s="170">
        <f>SUM($G19:J19)</f>
        <v>0</v>
      </c>
      <c r="W19" s="170">
        <f>SUM($G19:K19)</f>
        <v>0</v>
      </c>
      <c r="X19" s="170">
        <f>SUM($G19:L19)</f>
        <v>0</v>
      </c>
      <c r="Y19" s="170">
        <f>SUM($G19:M19)</f>
        <v>0</v>
      </c>
      <c r="Z19" s="170">
        <f>SUM($G19:N19)</f>
        <v>0</v>
      </c>
      <c r="AA19" s="170">
        <f>SUM($G19:O19)</f>
        <v>0</v>
      </c>
      <c r="AB19" s="170">
        <f>SUM($G19:P19)</f>
        <v>0</v>
      </c>
      <c r="AC19" s="170">
        <f>SUM($G19:Q19)</f>
        <v>0</v>
      </c>
      <c r="AD19" s="171">
        <f>SUM($G19:R19)</f>
        <v>0</v>
      </c>
      <c r="AE19" s="241">
        <f>U19</f>
        <v>0</v>
      </c>
      <c r="AF19" s="241">
        <f>X19-AE19</f>
        <v>0</v>
      </c>
      <c r="AG19" s="241">
        <f>AA19-AF19-AE19</f>
        <v>0</v>
      </c>
      <c r="AH19" s="241">
        <f>AD19-AG19-AF19-AE19</f>
        <v>0</v>
      </c>
      <c r="AI19" s="241">
        <f>$AE19+$AF19</f>
        <v>0</v>
      </c>
      <c r="AJ19" s="241">
        <f>$AG19+$AH19</f>
        <v>0</v>
      </c>
      <c r="AK19" s="241">
        <f>$AI19+$AJ19</f>
        <v>0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0</v>
      </c>
      <c r="H20" s="240">
        <v>0</v>
      </c>
      <c r="I20" s="240">
        <v>0</v>
      </c>
      <c r="J20" s="240">
        <v>0</v>
      </c>
      <c r="K20" s="240">
        <v>0</v>
      </c>
      <c r="L20" s="240">
        <v>0</v>
      </c>
      <c r="M20" s="240">
        <v>0</v>
      </c>
      <c r="N20" s="240">
        <v>0</v>
      </c>
      <c r="O20" s="240">
        <v>0</v>
      </c>
      <c r="P20" s="240">
        <v>0</v>
      </c>
      <c r="Q20" s="240">
        <v>0</v>
      </c>
      <c r="R20" s="240">
        <v>0</v>
      </c>
      <c r="S20" s="169">
        <f>G20</f>
        <v>0</v>
      </c>
      <c r="T20" s="170">
        <f>SUM($G20:H20)</f>
        <v>0</v>
      </c>
      <c r="U20" s="170">
        <f>SUM($G20:I20)</f>
        <v>0</v>
      </c>
      <c r="V20" s="170">
        <f>SUM($G20:J20)</f>
        <v>0</v>
      </c>
      <c r="W20" s="170">
        <f>SUM($G20:K20)</f>
        <v>0</v>
      </c>
      <c r="X20" s="170">
        <f>SUM($G20:L20)</f>
        <v>0</v>
      </c>
      <c r="Y20" s="170">
        <f>SUM($G20:M20)</f>
        <v>0</v>
      </c>
      <c r="Z20" s="170">
        <f>SUM($G20:N20)</f>
        <v>0</v>
      </c>
      <c r="AA20" s="170">
        <f>SUM($G20:O20)</f>
        <v>0</v>
      </c>
      <c r="AB20" s="170">
        <f>SUM($G20:P20)</f>
        <v>0</v>
      </c>
      <c r="AC20" s="170">
        <f>SUM($G20:Q20)</f>
        <v>0</v>
      </c>
      <c r="AD20" s="171">
        <f>SUM($G20:R20)</f>
        <v>0</v>
      </c>
      <c r="AE20" s="241">
        <f>U20</f>
        <v>0</v>
      </c>
      <c r="AF20" s="241">
        <f>X20-AE20</f>
        <v>0</v>
      </c>
      <c r="AG20" s="241">
        <f>AA20-AF20-AE20</f>
        <v>0</v>
      </c>
      <c r="AH20" s="241">
        <f>AD20-AG20-AF20-AE20</f>
        <v>0</v>
      </c>
      <c r="AI20" s="241">
        <f>$AE20+$AF20</f>
        <v>0</v>
      </c>
      <c r="AJ20" s="241">
        <f>$AG20+$AH20</f>
        <v>0</v>
      </c>
      <c r="AK20" s="241">
        <f>$AI20+$AJ20</f>
        <v>0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0</v>
      </c>
      <c r="P21" s="243">
        <v>0</v>
      </c>
      <c r="Q21" s="243">
        <v>0</v>
      </c>
      <c r="R21" s="243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244">
        <f>U21</f>
        <v>0</v>
      </c>
      <c r="AF21" s="244">
        <f>X21-AE21</f>
        <v>0</v>
      </c>
      <c r="AG21" s="244">
        <f>AA21-AF21-AE21</f>
        <v>0</v>
      </c>
      <c r="AH21" s="244">
        <f>AD21-AG21-AF21-AE21</f>
        <v>0</v>
      </c>
      <c r="AI21" s="244">
        <f>$AE21+$AF21</f>
        <v>0</v>
      </c>
      <c r="AJ21" s="244">
        <f>$AG21+$AH21</f>
        <v>0</v>
      </c>
      <c r="AK21" s="244">
        <f>$AI21+$AJ21</f>
        <v>0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14">SUM(G18:G21)</f>
        <v>0</v>
      </c>
      <c r="H22" s="240">
        <f t="shared" si="14"/>
        <v>0</v>
      </c>
      <c r="I22" s="240">
        <f t="shared" si="14"/>
        <v>0</v>
      </c>
      <c r="J22" s="240">
        <f t="shared" si="14"/>
        <v>0</v>
      </c>
      <c r="K22" s="240">
        <f t="shared" si="14"/>
        <v>0</v>
      </c>
      <c r="L22" s="240">
        <f t="shared" si="14"/>
        <v>0</v>
      </c>
      <c r="M22" s="240">
        <f t="shared" si="14"/>
        <v>0</v>
      </c>
      <c r="N22" s="240">
        <f t="shared" si="14"/>
        <v>0</v>
      </c>
      <c r="O22" s="240">
        <f t="shared" si="14"/>
        <v>0</v>
      </c>
      <c r="P22" s="240">
        <f t="shared" si="14"/>
        <v>0</v>
      </c>
      <c r="Q22" s="240">
        <f t="shared" si="14"/>
        <v>0</v>
      </c>
      <c r="R22" s="240">
        <f t="shared" si="14"/>
        <v>0</v>
      </c>
      <c r="S22" s="169">
        <f t="shared" si="14"/>
        <v>0</v>
      </c>
      <c r="T22" s="170">
        <f t="shared" si="14"/>
        <v>0</v>
      </c>
      <c r="U22" s="170">
        <f t="shared" si="14"/>
        <v>0</v>
      </c>
      <c r="V22" s="170">
        <f t="shared" si="14"/>
        <v>0</v>
      </c>
      <c r="W22" s="170">
        <f t="shared" si="14"/>
        <v>0</v>
      </c>
      <c r="X22" s="170">
        <f t="shared" si="14"/>
        <v>0</v>
      </c>
      <c r="Y22" s="170">
        <f t="shared" si="14"/>
        <v>0</v>
      </c>
      <c r="Z22" s="170">
        <f t="shared" si="14"/>
        <v>0</v>
      </c>
      <c r="AA22" s="170">
        <f t="shared" si="14"/>
        <v>0</v>
      </c>
      <c r="AB22" s="170">
        <f t="shared" si="14"/>
        <v>0</v>
      </c>
      <c r="AC22" s="170">
        <f t="shared" si="14"/>
        <v>0</v>
      </c>
      <c r="AD22" s="171">
        <f t="shared" si="14"/>
        <v>0</v>
      </c>
      <c r="AE22" s="241">
        <f t="shared" si="14"/>
        <v>0</v>
      </c>
      <c r="AF22" s="241">
        <f t="shared" si="14"/>
        <v>0</v>
      </c>
      <c r="AG22" s="241">
        <f t="shared" si="14"/>
        <v>0</v>
      </c>
      <c r="AH22" s="241">
        <f t="shared" si="14"/>
        <v>0</v>
      </c>
      <c r="AI22" s="241">
        <f t="shared" si="14"/>
        <v>0</v>
      </c>
      <c r="AJ22" s="241">
        <f t="shared" si="14"/>
        <v>0</v>
      </c>
      <c r="AK22" s="241">
        <f t="shared" si="14"/>
        <v>0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-14.625622</v>
      </c>
      <c r="H23" s="240">
        <v>0</v>
      </c>
      <c r="I23" s="240">
        <v>-60.452977978</v>
      </c>
      <c r="J23" s="240">
        <v>-1.690625</v>
      </c>
      <c r="K23" s="240">
        <v>0</v>
      </c>
      <c r="L23" s="240">
        <v>-41.779706660000002</v>
      </c>
      <c r="M23" s="240">
        <v>-0.34189823499999999</v>
      </c>
      <c r="N23" s="240">
        <v>-29.648367800999999</v>
      </c>
      <c r="O23" s="240">
        <v>-210.10919991600002</v>
      </c>
      <c r="P23" s="240">
        <v>-97.025885555999992</v>
      </c>
      <c r="Q23" s="240">
        <v>0</v>
      </c>
      <c r="R23" s="240">
        <v>-317.113227236</v>
      </c>
      <c r="S23" s="169">
        <f>G23</f>
        <v>-14.625622</v>
      </c>
      <c r="T23" s="170">
        <f>SUM($G23:H23)</f>
        <v>-14.625622</v>
      </c>
      <c r="U23" s="170">
        <f>SUM($G23:I23)</f>
        <v>-75.078599978</v>
      </c>
      <c r="V23" s="170">
        <f>SUM($G23:J23)</f>
        <v>-76.769224977999997</v>
      </c>
      <c r="W23" s="170">
        <f>SUM($G23:K23)</f>
        <v>-76.769224977999997</v>
      </c>
      <c r="X23" s="170">
        <f>SUM($G23:L23)</f>
        <v>-118.548931638</v>
      </c>
      <c r="Y23" s="170">
        <f>SUM($G23:M23)</f>
        <v>-118.890829873</v>
      </c>
      <c r="Z23" s="170">
        <f>SUM($G23:N23)</f>
        <v>-148.53919767400001</v>
      </c>
      <c r="AA23" s="170">
        <f>SUM($G23:O23)</f>
        <v>-358.64839759000006</v>
      </c>
      <c r="AB23" s="170">
        <f>SUM($G23:P23)</f>
        <v>-455.67428314600005</v>
      </c>
      <c r="AC23" s="170">
        <f>SUM($G23:Q23)</f>
        <v>-455.67428314600005</v>
      </c>
      <c r="AD23" s="171">
        <f>SUM($G23:R23)</f>
        <v>-772.78751038200005</v>
      </c>
      <c r="AE23" s="241">
        <f>U23</f>
        <v>-75.078599978</v>
      </c>
      <c r="AF23" s="241">
        <f>X23-AE23</f>
        <v>-43.470331659999999</v>
      </c>
      <c r="AG23" s="241">
        <f>AA23-AF23-AE23</f>
        <v>-240.09946595200006</v>
      </c>
      <c r="AH23" s="241">
        <f>AD23-AG23-AF23-AE23</f>
        <v>-414.13911279199999</v>
      </c>
      <c r="AI23" s="241">
        <f>$AE23+$AF23</f>
        <v>-118.548931638</v>
      </c>
      <c r="AJ23" s="241">
        <f>$AG23+$AH23</f>
        <v>-654.23857874400005</v>
      </c>
      <c r="AK23" s="241">
        <f>$AI23+$AJ23</f>
        <v>-772.78751038200005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0</v>
      </c>
      <c r="H24" s="240">
        <v>0</v>
      </c>
      <c r="I24" s="240">
        <v>0</v>
      </c>
      <c r="J24" s="240">
        <v>0</v>
      </c>
      <c r="K24" s="240">
        <v>0</v>
      </c>
      <c r="L24" s="240">
        <v>0</v>
      </c>
      <c r="M24" s="240">
        <v>0</v>
      </c>
      <c r="N24" s="240">
        <v>0</v>
      </c>
      <c r="O24" s="240">
        <v>0</v>
      </c>
      <c r="P24" s="240">
        <v>0</v>
      </c>
      <c r="Q24" s="240">
        <v>0</v>
      </c>
      <c r="R24" s="240">
        <v>0</v>
      </c>
      <c r="S24" s="169">
        <f>G24</f>
        <v>0</v>
      </c>
      <c r="T24" s="170">
        <f>SUM($G24:H24)</f>
        <v>0</v>
      </c>
      <c r="U24" s="170">
        <f>SUM($G24:I24)</f>
        <v>0</v>
      </c>
      <c r="V24" s="170">
        <f>SUM($G24:J24)</f>
        <v>0</v>
      </c>
      <c r="W24" s="170">
        <f>SUM($G24:K24)</f>
        <v>0</v>
      </c>
      <c r="X24" s="170">
        <f>SUM($G24:L24)</f>
        <v>0</v>
      </c>
      <c r="Y24" s="170">
        <f>SUM($G24:M24)</f>
        <v>0</v>
      </c>
      <c r="Z24" s="170">
        <f>SUM($G24:N24)</f>
        <v>0</v>
      </c>
      <c r="AA24" s="170">
        <f>SUM($G24:O24)</f>
        <v>0</v>
      </c>
      <c r="AB24" s="170">
        <f>SUM($G24:P24)</f>
        <v>0</v>
      </c>
      <c r="AC24" s="170">
        <f>SUM($G24:Q24)</f>
        <v>0</v>
      </c>
      <c r="AD24" s="171">
        <f>SUM($G24:R24)</f>
        <v>0</v>
      </c>
      <c r="AE24" s="241">
        <f>U24</f>
        <v>0</v>
      </c>
      <c r="AF24" s="241">
        <f>X24-AE24</f>
        <v>0</v>
      </c>
      <c r="AG24" s="241">
        <f>AA24-AF24-AE24</f>
        <v>0</v>
      </c>
      <c r="AH24" s="241">
        <f>AD24-AG24-AF24-AE24</f>
        <v>0</v>
      </c>
      <c r="AI24" s="241">
        <f>$AE24+$AF24</f>
        <v>0</v>
      </c>
      <c r="AJ24" s="241">
        <f>$AG24+$AH24</f>
        <v>0</v>
      </c>
      <c r="AK24" s="241">
        <f>$AI24+$AJ24</f>
        <v>0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-16321.682920031</v>
      </c>
      <c r="H25" s="240">
        <v>18443.983294086003</v>
      </c>
      <c r="I25" s="240">
        <v>2835.9671720599999</v>
      </c>
      <c r="J25" s="240">
        <v>16991.190719375001</v>
      </c>
      <c r="K25" s="240">
        <v>26276.792403421499</v>
      </c>
      <c r="L25" s="240">
        <v>2964.9856317839999</v>
      </c>
      <c r="M25" s="240">
        <v>1087.9372605149999</v>
      </c>
      <c r="N25" s="240">
        <v>-426.62207819399998</v>
      </c>
      <c r="O25" s="240">
        <v>-1368.0007443449999</v>
      </c>
      <c r="P25" s="240">
        <v>-1934.872270848</v>
      </c>
      <c r="Q25" s="240">
        <v>-2833.8496162169999</v>
      </c>
      <c r="R25" s="240">
        <v>1164.6087762919999</v>
      </c>
      <c r="S25" s="169">
        <f>G25</f>
        <v>-16321.682920031</v>
      </c>
      <c r="T25" s="170">
        <f>SUM($G25:H25)</f>
        <v>2122.300374055003</v>
      </c>
      <c r="U25" s="170">
        <f>SUM($G25:I25)</f>
        <v>4958.2675461150029</v>
      </c>
      <c r="V25" s="170">
        <f>SUM($G25:J25)</f>
        <v>21949.458265490004</v>
      </c>
      <c r="W25" s="170">
        <f>SUM($G25:K25)</f>
        <v>48226.250668911503</v>
      </c>
      <c r="X25" s="170">
        <f>SUM($G25:L25)</f>
        <v>51191.236300695506</v>
      </c>
      <c r="Y25" s="170">
        <f>SUM($G25:M25)</f>
        <v>52279.173561210504</v>
      </c>
      <c r="Z25" s="170">
        <f>SUM($G25:N25)</f>
        <v>51852.551483016505</v>
      </c>
      <c r="AA25" s="170">
        <f>SUM($G25:O25)</f>
        <v>50484.550738671503</v>
      </c>
      <c r="AB25" s="170">
        <f>SUM($G25:P25)</f>
        <v>48549.678467823505</v>
      </c>
      <c r="AC25" s="170">
        <f>SUM($G25:Q25)</f>
        <v>45715.828851606508</v>
      </c>
      <c r="AD25" s="171">
        <f>SUM($G25:R25)</f>
        <v>46880.437627898507</v>
      </c>
      <c r="AE25" s="241">
        <f>U25</f>
        <v>4958.2675461150029</v>
      </c>
      <c r="AF25" s="241">
        <f>X25-AE25</f>
        <v>46232.968754580506</v>
      </c>
      <c r="AG25" s="241">
        <f>AA25-AF25-AE25</f>
        <v>-706.68556202400578</v>
      </c>
      <c r="AH25" s="241">
        <f>AD25-AG25-AF25-AE25</f>
        <v>-3604.1131107729998</v>
      </c>
      <c r="AI25" s="241">
        <f>$AE25+$AF25</f>
        <v>51191.236300695513</v>
      </c>
      <c r="AJ25" s="241">
        <f>$AG25+$AH25</f>
        <v>-4310.7986727970056</v>
      </c>
      <c r="AK25" s="241">
        <f>$AI25+$AJ25</f>
        <v>46880.437627898507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0</v>
      </c>
      <c r="H26" s="240">
        <v>0</v>
      </c>
      <c r="I26" s="240">
        <v>0</v>
      </c>
      <c r="J26" s="240">
        <v>0</v>
      </c>
      <c r="K26" s="240">
        <v>0</v>
      </c>
      <c r="L26" s="240">
        <v>-387149.00888722902</v>
      </c>
      <c r="M26" s="240">
        <v>0</v>
      </c>
      <c r="N26" s="240">
        <v>0</v>
      </c>
      <c r="O26" s="240">
        <v>0</v>
      </c>
      <c r="P26" s="240">
        <v>0</v>
      </c>
      <c r="Q26" s="240">
        <v>0</v>
      </c>
      <c r="R26" s="240">
        <v>0</v>
      </c>
      <c r="S26" s="176">
        <f>G26</f>
        <v>0</v>
      </c>
      <c r="T26" s="177">
        <f>SUM($G26:H26)</f>
        <v>0</v>
      </c>
      <c r="U26" s="177">
        <f>SUM($G26:I26)</f>
        <v>0</v>
      </c>
      <c r="V26" s="177">
        <f>SUM($G26:J26)</f>
        <v>0</v>
      </c>
      <c r="W26" s="177">
        <f>SUM($G26:K26)</f>
        <v>0</v>
      </c>
      <c r="X26" s="177">
        <f>SUM($G26:L26)</f>
        <v>-387149.00888722902</v>
      </c>
      <c r="Y26" s="177">
        <f>SUM($G26:M26)</f>
        <v>-387149.00888722902</v>
      </c>
      <c r="Z26" s="177">
        <f>SUM($G26:N26)</f>
        <v>-387149.00888722902</v>
      </c>
      <c r="AA26" s="177">
        <f>SUM($G26:O26)</f>
        <v>-387149.00888722902</v>
      </c>
      <c r="AB26" s="177">
        <f>SUM($G26:P26)</f>
        <v>-387149.00888722902</v>
      </c>
      <c r="AC26" s="177">
        <f>SUM($G26:Q26)</f>
        <v>-387149.00888722902</v>
      </c>
      <c r="AD26" s="178">
        <f>SUM($G26:R26)</f>
        <v>-387149.00888722902</v>
      </c>
      <c r="AE26" s="244">
        <f>U26</f>
        <v>0</v>
      </c>
      <c r="AF26" s="244">
        <f>X26-AE26</f>
        <v>-387149.00888722902</v>
      </c>
      <c r="AG26" s="244">
        <f>AA26-AF26-AE26</f>
        <v>0</v>
      </c>
      <c r="AH26" s="244">
        <f>AD26-AG26-AF26-AE26</f>
        <v>0</v>
      </c>
      <c r="AI26" s="244">
        <f>$AE26+$AF26</f>
        <v>-387149.00888722902</v>
      </c>
      <c r="AJ26" s="244">
        <f>$AG26+$AH26</f>
        <v>0</v>
      </c>
      <c r="AK26" s="244">
        <f>$AI26+$AJ26</f>
        <v>-387149.00888722902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15">SUM(G22:G26)</f>
        <v>-16336.308542031</v>
      </c>
      <c r="H27" s="248">
        <f t="shared" si="15"/>
        <v>18443.983294086003</v>
      </c>
      <c r="I27" s="248">
        <f t="shared" si="15"/>
        <v>2775.5141940819999</v>
      </c>
      <c r="J27" s="248">
        <f t="shared" si="15"/>
        <v>16989.500094375002</v>
      </c>
      <c r="K27" s="248">
        <f t="shared" si="15"/>
        <v>26276.792403421499</v>
      </c>
      <c r="L27" s="248">
        <f t="shared" si="15"/>
        <v>-384225.80296210502</v>
      </c>
      <c r="M27" s="248">
        <f t="shared" si="15"/>
        <v>1087.59536228</v>
      </c>
      <c r="N27" s="248">
        <f t="shared" si="15"/>
        <v>-456.27044599499999</v>
      </c>
      <c r="O27" s="248">
        <f t="shared" si="15"/>
        <v>-1578.109944261</v>
      </c>
      <c r="P27" s="248">
        <f t="shared" si="15"/>
        <v>-2031.898156404</v>
      </c>
      <c r="Q27" s="248">
        <f t="shared" si="15"/>
        <v>-2833.8496162169999</v>
      </c>
      <c r="R27" s="248">
        <f t="shared" si="15"/>
        <v>847.49554905599985</v>
      </c>
      <c r="S27" s="169">
        <f t="shared" si="15"/>
        <v>-16336.308542031</v>
      </c>
      <c r="T27" s="170">
        <f t="shared" si="15"/>
        <v>2107.674752055003</v>
      </c>
      <c r="U27" s="170">
        <f t="shared" si="15"/>
        <v>4883.1889461370029</v>
      </c>
      <c r="V27" s="170">
        <f t="shared" si="15"/>
        <v>21872.689040512003</v>
      </c>
      <c r="W27" s="170">
        <f t="shared" si="15"/>
        <v>48149.481443933502</v>
      </c>
      <c r="X27" s="170">
        <f t="shared" si="15"/>
        <v>-336076.32151817152</v>
      </c>
      <c r="Y27" s="170">
        <f t="shared" si="15"/>
        <v>-334988.72615589155</v>
      </c>
      <c r="Z27" s="170">
        <f t="shared" si="15"/>
        <v>-335444.99660188652</v>
      </c>
      <c r="AA27" s="170">
        <f t="shared" si="15"/>
        <v>-337023.10654614749</v>
      </c>
      <c r="AB27" s="170">
        <f t="shared" si="15"/>
        <v>-339055.00470255152</v>
      </c>
      <c r="AC27" s="170">
        <f t="shared" si="15"/>
        <v>-341888.85431876848</v>
      </c>
      <c r="AD27" s="171">
        <f t="shared" si="15"/>
        <v>-341041.3587697125</v>
      </c>
      <c r="AE27" s="241">
        <f t="shared" si="15"/>
        <v>4883.1889461370029</v>
      </c>
      <c r="AF27" s="241">
        <f t="shared" si="15"/>
        <v>-340959.51046430849</v>
      </c>
      <c r="AG27" s="241">
        <f t="shared" si="15"/>
        <v>-946.78502797600584</v>
      </c>
      <c r="AH27" s="241">
        <f t="shared" si="15"/>
        <v>-4018.2522235649999</v>
      </c>
      <c r="AI27" s="241">
        <f t="shared" si="15"/>
        <v>-336076.32151817152</v>
      </c>
      <c r="AJ27" s="241">
        <f t="shared" si="15"/>
        <v>-4965.0372515410054</v>
      </c>
      <c r="AK27" s="241">
        <f t="shared" si="15"/>
        <v>-341041.3587697125</v>
      </c>
      <c r="AL27" s="173">
        <f t="shared" si="8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-3952.6295239829997</v>
      </c>
      <c r="H28" s="243">
        <v>-3512.1750170639998</v>
      </c>
      <c r="I28" s="243">
        <v>-3956.3976253579999</v>
      </c>
      <c r="J28" s="243">
        <v>-3894.1768337500002</v>
      </c>
      <c r="K28" s="243">
        <v>-4095.1439532285003</v>
      </c>
      <c r="L28" s="243">
        <v>-5750.2643246074995</v>
      </c>
      <c r="M28" s="243">
        <v>-9873.9356430750013</v>
      </c>
      <c r="N28" s="243">
        <v>-1463.9712581910001</v>
      </c>
      <c r="O28" s="243">
        <v>-291.64328418900004</v>
      </c>
      <c r="P28" s="243">
        <v>0</v>
      </c>
      <c r="Q28" s="243">
        <v>0</v>
      </c>
      <c r="R28" s="243">
        <v>0</v>
      </c>
      <c r="S28" s="176">
        <f>G28</f>
        <v>-3952.6295239829997</v>
      </c>
      <c r="T28" s="177">
        <f>SUM($G28:H28)</f>
        <v>-7464.8045410469995</v>
      </c>
      <c r="U28" s="177">
        <f>SUM($G28:I28)</f>
        <v>-11421.202166404999</v>
      </c>
      <c r="V28" s="177">
        <f>SUM($G28:J28)</f>
        <v>-15315.379000154999</v>
      </c>
      <c r="W28" s="177">
        <f>SUM($G28:K28)</f>
        <v>-19410.522953383501</v>
      </c>
      <c r="X28" s="177">
        <f>SUM($G28:L28)</f>
        <v>-25160.787277990999</v>
      </c>
      <c r="Y28" s="177">
        <f>SUM($G28:M28)</f>
        <v>-35034.722921066001</v>
      </c>
      <c r="Z28" s="177">
        <f>SUM($G28:N28)</f>
        <v>-36498.694179257</v>
      </c>
      <c r="AA28" s="177">
        <f>SUM($G28:O28)</f>
        <v>-36790.337463445998</v>
      </c>
      <c r="AB28" s="177">
        <f>SUM($G28:P28)</f>
        <v>-36790.337463445998</v>
      </c>
      <c r="AC28" s="177">
        <f>SUM($G28:Q28)</f>
        <v>-36790.337463445998</v>
      </c>
      <c r="AD28" s="178">
        <f>SUM($G28:R28)</f>
        <v>-36790.337463445998</v>
      </c>
      <c r="AE28" s="244">
        <f>U28</f>
        <v>-11421.202166404999</v>
      </c>
      <c r="AF28" s="244">
        <f>X28-AE28</f>
        <v>-13739.585111586</v>
      </c>
      <c r="AG28" s="244">
        <f>AA28-AF28-AE28</f>
        <v>-11629.550185455</v>
      </c>
      <c r="AH28" s="244">
        <f>AD28-AG28-AF28-AE28</f>
        <v>0</v>
      </c>
      <c r="AI28" s="244">
        <f>$AE28+$AF28</f>
        <v>-25160.787277990999</v>
      </c>
      <c r="AJ28" s="244">
        <f>$AG28+$AH28</f>
        <v>-11629.550185455</v>
      </c>
      <c r="AK28" s="244">
        <f>$AI28+$AJ28</f>
        <v>-36790.337463445998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16">SUM(G27:G28)</f>
        <v>-20288.938066014001</v>
      </c>
      <c r="H29" s="248">
        <f t="shared" si="16"/>
        <v>14931.808277022003</v>
      </c>
      <c r="I29" s="248">
        <f t="shared" si="16"/>
        <v>-1180.883431276</v>
      </c>
      <c r="J29" s="248">
        <f t="shared" si="16"/>
        <v>13095.323260625002</v>
      </c>
      <c r="K29" s="248">
        <f t="shared" si="16"/>
        <v>22181.648450192999</v>
      </c>
      <c r="L29" s="248">
        <f t="shared" si="16"/>
        <v>-389976.06728671252</v>
      </c>
      <c r="M29" s="248">
        <f t="shared" si="16"/>
        <v>-8786.3402807950006</v>
      </c>
      <c r="N29" s="248">
        <f t="shared" si="16"/>
        <v>-1920.2417041860001</v>
      </c>
      <c r="O29" s="248">
        <f t="shared" si="16"/>
        <v>-1869.7532284500001</v>
      </c>
      <c r="P29" s="248">
        <f t="shared" si="16"/>
        <v>-2031.898156404</v>
      </c>
      <c r="Q29" s="248">
        <f t="shared" si="16"/>
        <v>-2833.8496162169999</v>
      </c>
      <c r="R29" s="248">
        <f t="shared" si="16"/>
        <v>847.49554905599985</v>
      </c>
      <c r="S29" s="184">
        <f t="shared" si="16"/>
        <v>-20288.938066014001</v>
      </c>
      <c r="T29" s="185">
        <f t="shared" si="16"/>
        <v>-5357.129788991997</v>
      </c>
      <c r="U29" s="185">
        <f t="shared" si="16"/>
        <v>-6538.0132202679961</v>
      </c>
      <c r="V29" s="185">
        <f t="shared" si="16"/>
        <v>6557.3100403570043</v>
      </c>
      <c r="W29" s="185">
        <f t="shared" si="16"/>
        <v>28738.958490550001</v>
      </c>
      <c r="X29" s="185">
        <f t="shared" si="16"/>
        <v>-361237.10879616253</v>
      </c>
      <c r="Y29" s="185">
        <f t="shared" si="16"/>
        <v>-370023.44907695753</v>
      </c>
      <c r="Z29" s="185">
        <f t="shared" si="16"/>
        <v>-371943.69078114349</v>
      </c>
      <c r="AA29" s="185">
        <f t="shared" si="16"/>
        <v>-373813.44400959351</v>
      </c>
      <c r="AB29" s="185">
        <f t="shared" si="16"/>
        <v>-375845.34216599754</v>
      </c>
      <c r="AC29" s="185">
        <f t="shared" si="16"/>
        <v>-378679.1917822145</v>
      </c>
      <c r="AD29" s="186">
        <f t="shared" si="16"/>
        <v>-377831.69623315852</v>
      </c>
      <c r="AE29" s="249">
        <f t="shared" si="16"/>
        <v>-6538.0132202679961</v>
      </c>
      <c r="AF29" s="249">
        <f t="shared" si="16"/>
        <v>-354699.09557589452</v>
      </c>
      <c r="AG29" s="249">
        <f t="shared" si="16"/>
        <v>-12576.335213431006</v>
      </c>
      <c r="AH29" s="249">
        <f t="shared" si="16"/>
        <v>-4018.2522235649999</v>
      </c>
      <c r="AI29" s="249">
        <f t="shared" si="16"/>
        <v>-361237.10879616253</v>
      </c>
      <c r="AJ29" s="249">
        <f t="shared" si="16"/>
        <v>-16594.587436996007</v>
      </c>
      <c r="AK29" s="249">
        <f t="shared" si="16"/>
        <v>-377831.69623315852</v>
      </c>
      <c r="AL29" s="173">
        <f t="shared" si="8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0</v>
      </c>
      <c r="H30" s="251">
        <v>0</v>
      </c>
      <c r="I30" s="251">
        <v>0</v>
      </c>
      <c r="J30" s="251">
        <v>0</v>
      </c>
      <c r="K30" s="251">
        <v>0</v>
      </c>
      <c r="L30" s="251">
        <v>0</v>
      </c>
      <c r="M30" s="251">
        <v>0</v>
      </c>
      <c r="N30" s="251">
        <v>0</v>
      </c>
      <c r="O30" s="251">
        <v>0</v>
      </c>
      <c r="P30" s="251">
        <v>0</v>
      </c>
      <c r="Q30" s="251">
        <v>0</v>
      </c>
      <c r="R30" s="251">
        <v>0</v>
      </c>
      <c r="S30" s="176">
        <f>G30</f>
        <v>0</v>
      </c>
      <c r="T30" s="177">
        <f>SUM($G30:H30)</f>
        <v>0</v>
      </c>
      <c r="U30" s="177">
        <f>SUM($G30:I30)</f>
        <v>0</v>
      </c>
      <c r="V30" s="177">
        <f>SUM($G30:J30)</f>
        <v>0</v>
      </c>
      <c r="W30" s="177">
        <f>SUM($G30:K30)</f>
        <v>0</v>
      </c>
      <c r="X30" s="177">
        <f>SUM($G30:L30)</f>
        <v>0</v>
      </c>
      <c r="Y30" s="177">
        <f>SUM($G30:M30)</f>
        <v>0</v>
      </c>
      <c r="Z30" s="177">
        <f>SUM($G30:N30)</f>
        <v>0</v>
      </c>
      <c r="AA30" s="177">
        <f>SUM($G30:O30)</f>
        <v>0</v>
      </c>
      <c r="AB30" s="177">
        <f>SUM($G30:P30)</f>
        <v>0</v>
      </c>
      <c r="AC30" s="177">
        <f>SUM($G30:Q30)</f>
        <v>0</v>
      </c>
      <c r="AD30" s="178">
        <f>SUM($G30:R30)</f>
        <v>0</v>
      </c>
      <c r="AE30" s="244">
        <f>U30</f>
        <v>0</v>
      </c>
      <c r="AF30" s="244">
        <f>X30-AE30</f>
        <v>0</v>
      </c>
      <c r="AG30" s="244">
        <f>AA30-AF30-AE30</f>
        <v>0</v>
      </c>
      <c r="AH30" s="244">
        <f>AD30-AG30-AF30-AE30</f>
        <v>0</v>
      </c>
      <c r="AI30" s="244">
        <f>$AE30+$AF30</f>
        <v>0</v>
      </c>
      <c r="AJ30" s="244">
        <f>$AG30+$AH30</f>
        <v>0</v>
      </c>
      <c r="AK30" s="244">
        <f>$AI30+$AJ30</f>
        <v>0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>SUM(G29:G30)</f>
        <v>-20288.938066014001</v>
      </c>
      <c r="H31" s="240">
        <f t="shared" ref="H31:AK33" si="17">SUM(H29:H30)</f>
        <v>14931.808277022003</v>
      </c>
      <c r="I31" s="240">
        <f t="shared" si="17"/>
        <v>-1180.883431276</v>
      </c>
      <c r="J31" s="240">
        <f t="shared" si="17"/>
        <v>13095.323260625002</v>
      </c>
      <c r="K31" s="240">
        <f t="shared" si="17"/>
        <v>22181.648450192999</v>
      </c>
      <c r="L31" s="240">
        <f t="shared" si="17"/>
        <v>-389976.06728671252</v>
      </c>
      <c r="M31" s="240">
        <f t="shared" si="17"/>
        <v>-8786.3402807950006</v>
      </c>
      <c r="N31" s="240">
        <f t="shared" si="17"/>
        <v>-1920.2417041860001</v>
      </c>
      <c r="O31" s="240">
        <f t="shared" si="17"/>
        <v>-1869.7532284500001</v>
      </c>
      <c r="P31" s="240">
        <f t="shared" si="17"/>
        <v>-2031.898156404</v>
      </c>
      <c r="Q31" s="240">
        <f t="shared" si="17"/>
        <v>-2833.8496162169999</v>
      </c>
      <c r="R31" s="240">
        <f t="shared" si="17"/>
        <v>847.49554905599985</v>
      </c>
      <c r="S31" s="169">
        <f t="shared" si="17"/>
        <v>-20288.938066014001</v>
      </c>
      <c r="T31" s="170">
        <f t="shared" si="17"/>
        <v>-5357.129788991997</v>
      </c>
      <c r="U31" s="170">
        <f t="shared" si="17"/>
        <v>-6538.0132202679961</v>
      </c>
      <c r="V31" s="170">
        <f t="shared" si="17"/>
        <v>6557.3100403570043</v>
      </c>
      <c r="W31" s="170">
        <f t="shared" si="17"/>
        <v>28738.958490550001</v>
      </c>
      <c r="X31" s="170">
        <f t="shared" si="17"/>
        <v>-361237.10879616253</v>
      </c>
      <c r="Y31" s="170">
        <f t="shared" si="17"/>
        <v>-370023.44907695753</v>
      </c>
      <c r="Z31" s="170">
        <f t="shared" si="17"/>
        <v>-371943.69078114349</v>
      </c>
      <c r="AA31" s="170">
        <f t="shared" si="17"/>
        <v>-373813.44400959351</v>
      </c>
      <c r="AB31" s="170">
        <f t="shared" si="17"/>
        <v>-375845.34216599754</v>
      </c>
      <c r="AC31" s="170">
        <f t="shared" si="17"/>
        <v>-378679.1917822145</v>
      </c>
      <c r="AD31" s="171">
        <f t="shared" si="17"/>
        <v>-377831.69623315852</v>
      </c>
      <c r="AE31" s="241">
        <f t="shared" si="17"/>
        <v>-6538.0132202679961</v>
      </c>
      <c r="AF31" s="241">
        <f t="shared" si="17"/>
        <v>-354699.09557589452</v>
      </c>
      <c r="AG31" s="241">
        <f t="shared" si="17"/>
        <v>-12576.335213431006</v>
      </c>
      <c r="AH31" s="241">
        <f t="shared" si="17"/>
        <v>-4018.2522235649999</v>
      </c>
      <c r="AI31" s="241">
        <f t="shared" si="17"/>
        <v>-361237.10879616253</v>
      </c>
      <c r="AJ31" s="241">
        <f t="shared" si="17"/>
        <v>-16594.587436996007</v>
      </c>
      <c r="AK31" s="241">
        <f t="shared" si="17"/>
        <v>-377831.69623315852</v>
      </c>
      <c r="AL31" s="173">
        <f t="shared" si="8"/>
        <v>0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>SUM(G31:G32)</f>
        <v>-20288.938066014001</v>
      </c>
      <c r="H33" s="240">
        <f t="shared" ref="H33:R33" si="18">SUM(H31:H32)</f>
        <v>14931.808277022003</v>
      </c>
      <c r="I33" s="240">
        <f t="shared" si="18"/>
        <v>-1180.883431276</v>
      </c>
      <c r="J33" s="240">
        <f t="shared" si="18"/>
        <v>13095.323260625002</v>
      </c>
      <c r="K33" s="240">
        <f t="shared" si="18"/>
        <v>22181.648450192999</v>
      </c>
      <c r="L33" s="240">
        <f t="shared" si="18"/>
        <v>-389976.06728671252</v>
      </c>
      <c r="M33" s="240">
        <f t="shared" si="18"/>
        <v>-8786.3402807950006</v>
      </c>
      <c r="N33" s="240">
        <f t="shared" si="18"/>
        <v>-1920.2417041860001</v>
      </c>
      <c r="O33" s="240">
        <f t="shared" si="18"/>
        <v>-1869.7532284500001</v>
      </c>
      <c r="P33" s="240">
        <f t="shared" si="18"/>
        <v>-2031.898156404</v>
      </c>
      <c r="Q33" s="240">
        <f t="shared" si="18"/>
        <v>-2833.8496162169999</v>
      </c>
      <c r="R33" s="240">
        <f t="shared" si="18"/>
        <v>847.49554905599985</v>
      </c>
      <c r="S33" s="169">
        <f t="shared" si="17"/>
        <v>-20288.938066014001</v>
      </c>
      <c r="T33" s="170">
        <f t="shared" si="17"/>
        <v>-5357.129788991997</v>
      </c>
      <c r="U33" s="170">
        <f t="shared" si="17"/>
        <v>-6538.0132202679961</v>
      </c>
      <c r="V33" s="170">
        <f t="shared" si="17"/>
        <v>6557.3100403570043</v>
      </c>
      <c r="W33" s="170">
        <f t="shared" si="17"/>
        <v>28738.958490550001</v>
      </c>
      <c r="X33" s="170">
        <f t="shared" si="17"/>
        <v>-361237.10879616253</v>
      </c>
      <c r="Y33" s="170">
        <f t="shared" si="17"/>
        <v>-370023.44907695753</v>
      </c>
      <c r="Z33" s="170">
        <f t="shared" si="17"/>
        <v>-371943.69078114349</v>
      </c>
      <c r="AA33" s="170">
        <f t="shared" si="17"/>
        <v>-373813.44400959351</v>
      </c>
      <c r="AB33" s="170">
        <f t="shared" si="17"/>
        <v>-375845.34216599754</v>
      </c>
      <c r="AC33" s="170">
        <f t="shared" si="17"/>
        <v>-378679.1917822145</v>
      </c>
      <c r="AD33" s="171">
        <f t="shared" si="17"/>
        <v>-377831.69623315852</v>
      </c>
      <c r="AE33" s="241">
        <f t="shared" si="17"/>
        <v>-6538.0132202679961</v>
      </c>
      <c r="AF33" s="241">
        <f t="shared" si="17"/>
        <v>-354699.09557589452</v>
      </c>
      <c r="AG33" s="241">
        <f t="shared" si="17"/>
        <v>-12576.335213431006</v>
      </c>
      <c r="AH33" s="241">
        <f t="shared" si="17"/>
        <v>-4018.2522235649999</v>
      </c>
      <c r="AI33" s="241">
        <f t="shared" si="17"/>
        <v>-361237.10879616253</v>
      </c>
      <c r="AJ33" s="241">
        <f t="shared" si="17"/>
        <v>-16594.587436996007</v>
      </c>
      <c r="AK33" s="241">
        <f t="shared" si="17"/>
        <v>-377831.69623315852</v>
      </c>
      <c r="AL33" s="173">
        <f t="shared" si="8"/>
        <v>0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9">SUM(G33:G34)</f>
        <v>-20288.938066014001</v>
      </c>
      <c r="H35" s="253">
        <f t="shared" si="19"/>
        <v>14931.808277022003</v>
      </c>
      <c r="I35" s="253">
        <f t="shared" si="19"/>
        <v>-1180.883431276</v>
      </c>
      <c r="J35" s="253">
        <f t="shared" si="19"/>
        <v>13095.323260625002</v>
      </c>
      <c r="K35" s="253">
        <f t="shared" si="19"/>
        <v>22181.648450192999</v>
      </c>
      <c r="L35" s="253">
        <f t="shared" si="19"/>
        <v>-389976.06728671252</v>
      </c>
      <c r="M35" s="253">
        <f t="shared" si="19"/>
        <v>-8786.3402807950006</v>
      </c>
      <c r="N35" s="253">
        <f t="shared" si="19"/>
        <v>-1920.2417041860001</v>
      </c>
      <c r="O35" s="253">
        <f t="shared" si="19"/>
        <v>-1869.7532284500001</v>
      </c>
      <c r="P35" s="253">
        <f t="shared" si="19"/>
        <v>-2031.898156404</v>
      </c>
      <c r="Q35" s="253">
        <f t="shared" si="19"/>
        <v>-2833.8496162169999</v>
      </c>
      <c r="R35" s="253">
        <f t="shared" si="19"/>
        <v>847.49554905599985</v>
      </c>
      <c r="S35" s="192">
        <f t="shared" si="19"/>
        <v>-20288.938066014001</v>
      </c>
      <c r="T35" s="193">
        <f t="shared" si="19"/>
        <v>-5357.129788991997</v>
      </c>
      <c r="U35" s="193">
        <f t="shared" si="19"/>
        <v>-6538.0132202679961</v>
      </c>
      <c r="V35" s="193">
        <f t="shared" si="19"/>
        <v>6557.3100403570043</v>
      </c>
      <c r="W35" s="193">
        <f t="shared" si="19"/>
        <v>28738.958490550001</v>
      </c>
      <c r="X35" s="193">
        <f t="shared" si="19"/>
        <v>-361237.10879616253</v>
      </c>
      <c r="Y35" s="193">
        <f t="shared" si="19"/>
        <v>-370023.44907695753</v>
      </c>
      <c r="Z35" s="193">
        <f t="shared" si="19"/>
        <v>-371943.69078114349</v>
      </c>
      <c r="AA35" s="193">
        <f t="shared" si="19"/>
        <v>-373813.44400959351</v>
      </c>
      <c r="AB35" s="193">
        <f t="shared" si="19"/>
        <v>-375845.34216599754</v>
      </c>
      <c r="AC35" s="193">
        <f t="shared" si="19"/>
        <v>-378679.1917822145</v>
      </c>
      <c r="AD35" s="194">
        <f t="shared" si="19"/>
        <v>-377831.69623315852</v>
      </c>
      <c r="AE35" s="254">
        <f t="shared" si="19"/>
        <v>-6538.0132202679961</v>
      </c>
      <c r="AF35" s="254">
        <f t="shared" si="19"/>
        <v>-354699.09557589452</v>
      </c>
      <c r="AG35" s="254">
        <f t="shared" si="19"/>
        <v>-12576.335213431006</v>
      </c>
      <c r="AH35" s="254">
        <f t="shared" si="19"/>
        <v>-4018.2522235649999</v>
      </c>
      <c r="AI35" s="254">
        <f t="shared" si="19"/>
        <v>-361237.10879616253</v>
      </c>
      <c r="AJ35" s="254">
        <f t="shared" si="19"/>
        <v>-16594.587436996007</v>
      </c>
      <c r="AK35" s="254">
        <f t="shared" si="19"/>
        <v>-377831.69623315852</v>
      </c>
      <c r="AL35" s="173">
        <f t="shared" si="8"/>
        <v>0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0</v>
      </c>
      <c r="H36" s="256">
        <v>0</v>
      </c>
      <c r="I36" s="256">
        <v>0</v>
      </c>
      <c r="J36" s="256">
        <v>0</v>
      </c>
      <c r="K36" s="256">
        <v>0</v>
      </c>
      <c r="L36" s="256">
        <v>0</v>
      </c>
      <c r="M36" s="256">
        <v>0</v>
      </c>
      <c r="N36" s="256">
        <v>0</v>
      </c>
      <c r="O36" s="256">
        <v>0</v>
      </c>
      <c r="P36" s="256">
        <v>0</v>
      </c>
      <c r="Q36" s="256">
        <v>0</v>
      </c>
      <c r="R36" s="256">
        <v>0</v>
      </c>
      <c r="S36" s="196">
        <f>G36</f>
        <v>0</v>
      </c>
      <c r="T36" s="197">
        <f>SUM($G36:H36)</f>
        <v>0</v>
      </c>
      <c r="U36" s="197">
        <f>SUM($G36:I36)</f>
        <v>0</v>
      </c>
      <c r="V36" s="197">
        <f>SUM($G36:J36)</f>
        <v>0</v>
      </c>
      <c r="W36" s="197">
        <f>SUM($G36:K36)</f>
        <v>0</v>
      </c>
      <c r="X36" s="197">
        <f>SUM($G36:L36)</f>
        <v>0</v>
      </c>
      <c r="Y36" s="197">
        <f>SUM($G36:M36)</f>
        <v>0</v>
      </c>
      <c r="Z36" s="197">
        <f>SUM($G36:N36)</f>
        <v>0</v>
      </c>
      <c r="AA36" s="197">
        <f>SUM($G36:O36)</f>
        <v>0</v>
      </c>
      <c r="AB36" s="197">
        <f>SUM($G36:P36)</f>
        <v>0</v>
      </c>
      <c r="AC36" s="197">
        <f>SUM($G36:Q36)</f>
        <v>0</v>
      </c>
      <c r="AD36" s="198">
        <f>SUM($G36:R36)</f>
        <v>0</v>
      </c>
      <c r="AE36" s="257">
        <f>U36</f>
        <v>0</v>
      </c>
      <c r="AF36" s="257">
        <f>X36-AE36</f>
        <v>0</v>
      </c>
      <c r="AG36" s="257">
        <f>AA36-AF36-AE36</f>
        <v>0</v>
      </c>
      <c r="AH36" s="257">
        <f>AD36-AG36-AF36-AE36</f>
        <v>0</v>
      </c>
      <c r="AI36" s="257">
        <f>$AE36+$AF36</f>
        <v>0</v>
      </c>
      <c r="AJ36" s="257">
        <f>$AG36+$AH36</f>
        <v>0</v>
      </c>
      <c r="AK36" s="257">
        <f>$AI36+$AJ36</f>
        <v>0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0</v>
      </c>
      <c r="H37" s="259">
        <v>0</v>
      </c>
      <c r="I37" s="259">
        <v>0</v>
      </c>
      <c r="J37" s="259">
        <v>0</v>
      </c>
      <c r="K37" s="259">
        <v>0</v>
      </c>
      <c r="L37" s="259">
        <v>0</v>
      </c>
      <c r="M37" s="259">
        <v>0</v>
      </c>
      <c r="N37" s="259">
        <v>0</v>
      </c>
      <c r="O37" s="259">
        <v>0</v>
      </c>
      <c r="P37" s="259">
        <v>0</v>
      </c>
      <c r="Q37" s="259">
        <v>0</v>
      </c>
      <c r="R37" s="259">
        <v>0</v>
      </c>
      <c r="S37" s="200">
        <f>G37</f>
        <v>0</v>
      </c>
      <c r="T37" s="201">
        <f>SUM($G37:H37)</f>
        <v>0</v>
      </c>
      <c r="U37" s="201">
        <f>SUM($G37:I37)</f>
        <v>0</v>
      </c>
      <c r="V37" s="201">
        <f>SUM($G37:J37)</f>
        <v>0</v>
      </c>
      <c r="W37" s="201">
        <f>SUM($G37:K37)</f>
        <v>0</v>
      </c>
      <c r="X37" s="201">
        <f>SUM($G37:L37)</f>
        <v>0</v>
      </c>
      <c r="Y37" s="201">
        <f>SUM($G37:M37)</f>
        <v>0</v>
      </c>
      <c r="Z37" s="201">
        <f>SUM($G37:N37)</f>
        <v>0</v>
      </c>
      <c r="AA37" s="201">
        <f>SUM($G37:O37)</f>
        <v>0</v>
      </c>
      <c r="AB37" s="201">
        <f>SUM($G37:P37)</f>
        <v>0</v>
      </c>
      <c r="AC37" s="201">
        <f>SUM($G37:Q37)</f>
        <v>0</v>
      </c>
      <c r="AD37" s="202">
        <f>SUM($G37:R37)</f>
        <v>0</v>
      </c>
      <c r="AE37" s="260">
        <f>U37</f>
        <v>0</v>
      </c>
      <c r="AF37" s="260">
        <f>X37-AE37</f>
        <v>0</v>
      </c>
      <c r="AG37" s="260">
        <f>AA37-AF37-AE37</f>
        <v>0</v>
      </c>
      <c r="AH37" s="260">
        <f>AD37-AG37-AF37-AE37</f>
        <v>0</v>
      </c>
      <c r="AI37" s="260">
        <f>$AE37+$AF37</f>
        <v>0</v>
      </c>
      <c r="AJ37" s="260">
        <f>$AG37+$AH37</f>
        <v>0</v>
      </c>
      <c r="AK37" s="260">
        <f>$AI37+$AJ37</f>
        <v>0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20">IF(G36=0,0,(G11*1000)/G36)</f>
        <v>0</v>
      </c>
      <c r="H38" s="262">
        <f t="shared" si="20"/>
        <v>0</v>
      </c>
      <c r="I38" s="262">
        <f t="shared" si="20"/>
        <v>0</v>
      </c>
      <c r="J38" s="262">
        <f t="shared" si="20"/>
        <v>0</v>
      </c>
      <c r="K38" s="262">
        <f t="shared" si="20"/>
        <v>0</v>
      </c>
      <c r="L38" s="262">
        <f t="shared" si="20"/>
        <v>0</v>
      </c>
      <c r="M38" s="262">
        <f t="shared" si="20"/>
        <v>0</v>
      </c>
      <c r="N38" s="262">
        <f t="shared" si="20"/>
        <v>0</v>
      </c>
      <c r="O38" s="262">
        <f t="shared" si="20"/>
        <v>0</v>
      </c>
      <c r="P38" s="262">
        <f t="shared" si="20"/>
        <v>0</v>
      </c>
      <c r="Q38" s="262">
        <f t="shared" si="20"/>
        <v>0</v>
      </c>
      <c r="R38" s="262">
        <f t="shared" si="20"/>
        <v>0</v>
      </c>
      <c r="S38" s="200">
        <f>IFERROR(SUMPRODUCT($G36:G36,$G38:G38)/SUM($G36:G36),0)</f>
        <v>0</v>
      </c>
      <c r="T38" s="200">
        <f>IFERROR(SUMPRODUCT($G36:H36,$G38:H38)/SUM($G36:H36),0)</f>
        <v>0</v>
      </c>
      <c r="U38" s="200">
        <f>IFERROR(SUMPRODUCT($G36:I36,$G38:I38)/SUM($G36:I36),0)</f>
        <v>0</v>
      </c>
      <c r="V38" s="200">
        <f>IFERROR(SUMPRODUCT($G36:J36,$G38:J38)/SUM($G36:J36),0)</f>
        <v>0</v>
      </c>
      <c r="W38" s="200">
        <f>IFERROR(SUMPRODUCT($G36:K36,$G38:K38)/SUM($G36:K36),0)</f>
        <v>0</v>
      </c>
      <c r="X38" s="200">
        <f>IFERROR(SUMPRODUCT($G36:L36,$G38:L38)/SUM($G36:L36),0)</f>
        <v>0</v>
      </c>
      <c r="Y38" s="200">
        <f>IFERROR(SUMPRODUCT($G36:M36,$G38:M38)/SUM($G36:M36),0)</f>
        <v>0</v>
      </c>
      <c r="Z38" s="200">
        <f>IFERROR(SUMPRODUCT($G36:N36,$G38:N38)/SUM($G36:N36),0)</f>
        <v>0</v>
      </c>
      <c r="AA38" s="200">
        <f>IFERROR(SUMPRODUCT($G36:O36,$G38:O38)/SUM($G36:O36),0)</f>
        <v>0</v>
      </c>
      <c r="AB38" s="200">
        <f>IFERROR(SUMPRODUCT($G36:P36,$G38:P38)/SUM($G36:P36),0)</f>
        <v>0</v>
      </c>
      <c r="AC38" s="200">
        <f>IFERROR(SUMPRODUCT($G36:Q36,$G38:Q38)/SUM($G36:Q36),0)</f>
        <v>0</v>
      </c>
      <c r="AD38" s="200">
        <f>IFERROR(SUMPRODUCT($G36:R36,$G38:R38)/SUM($G36:R36),0)</f>
        <v>0</v>
      </c>
      <c r="AE38" s="260">
        <f>IFERROR(SUMPRODUCT($G36:I36,$G38:I38)/SUM($G36:I36),0)</f>
        <v>0</v>
      </c>
      <c r="AF38" s="260">
        <f>IFERROR(SUMPRODUCT($J36:L36,$J38:L38)/SUM($J36:L36),0)</f>
        <v>0</v>
      </c>
      <c r="AG38" s="260">
        <f>IFERROR(SUMPRODUCT($M36:O36,$M38:O38)/SUM($M36:O36),0)</f>
        <v>0</v>
      </c>
      <c r="AH38" s="260">
        <f>IFERROR(SUMPRODUCT($P36:R36,$P38:R38)/SUM($P36:R36),0)</f>
        <v>0</v>
      </c>
      <c r="AI38" s="260">
        <f>IFERROR(SUMPRODUCT($G36:L36,$G38:L38)/SUM($G36:L36),0)</f>
        <v>0</v>
      </c>
      <c r="AJ38" s="260">
        <f>IFERROR(SUMPRODUCT($M36:R36,$M38:R38)/SUM($M36:R36),0)</f>
        <v>0</v>
      </c>
      <c r="AK38" s="260">
        <f>IFERROR(SUMPRODUCT($G36:R36,$G38:R38)/SUM($G36:R36),0)</f>
        <v>0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21">IF(G36=0,0,(G18*1000)/G36)</f>
        <v>0</v>
      </c>
      <c r="H39" s="262">
        <f t="shared" si="21"/>
        <v>0</v>
      </c>
      <c r="I39" s="262">
        <f t="shared" si="21"/>
        <v>0</v>
      </c>
      <c r="J39" s="262">
        <f t="shared" si="21"/>
        <v>0</v>
      </c>
      <c r="K39" s="262">
        <f t="shared" si="21"/>
        <v>0</v>
      </c>
      <c r="L39" s="262">
        <f t="shared" si="21"/>
        <v>0</v>
      </c>
      <c r="M39" s="262">
        <f t="shared" si="21"/>
        <v>0</v>
      </c>
      <c r="N39" s="262">
        <f t="shared" si="21"/>
        <v>0</v>
      </c>
      <c r="O39" s="262">
        <f t="shared" si="21"/>
        <v>0</v>
      </c>
      <c r="P39" s="262">
        <f t="shared" si="21"/>
        <v>0</v>
      </c>
      <c r="Q39" s="262">
        <f t="shared" si="21"/>
        <v>0</v>
      </c>
      <c r="R39" s="262">
        <f t="shared" si="21"/>
        <v>0</v>
      </c>
      <c r="S39" s="200">
        <f>IFERROR(SUMPRODUCT($G36:G36,$G39:G39)/SUM($G36:G36),0)</f>
        <v>0</v>
      </c>
      <c r="T39" s="200">
        <f>IFERROR(SUMPRODUCT($G36:H36,$G39:H39)/SUM($G36:H36),0)</f>
        <v>0</v>
      </c>
      <c r="U39" s="200">
        <f>IFERROR(SUMPRODUCT($G36:I36,$G39:I39)/SUM($G36:I36),0)</f>
        <v>0</v>
      </c>
      <c r="V39" s="200">
        <f>IFERROR(SUMPRODUCT($G36:J36,$G39:J39)/SUM($G36:J36),0)</f>
        <v>0</v>
      </c>
      <c r="W39" s="200">
        <f>IFERROR(SUMPRODUCT($G36:K36,$G39:K39)/SUM($G36:K36),0)</f>
        <v>0</v>
      </c>
      <c r="X39" s="200">
        <f>IFERROR(SUMPRODUCT($G36:L36,$G39:L39)/SUM($G36:L36),0)</f>
        <v>0</v>
      </c>
      <c r="Y39" s="200">
        <f>IFERROR(SUMPRODUCT($G36:M36,$G39:M39)/SUM($G36:M36),0)</f>
        <v>0</v>
      </c>
      <c r="Z39" s="200">
        <f>IFERROR(SUMPRODUCT($G36:N36,$G39:N39)/SUM($G36:N36),0)</f>
        <v>0</v>
      </c>
      <c r="AA39" s="200">
        <f>IFERROR(SUMPRODUCT($G36:O36,$G39:O39)/SUM($G36:O36),0)</f>
        <v>0</v>
      </c>
      <c r="AB39" s="200">
        <f>IFERROR(SUMPRODUCT($G36:P36,$G39:P39)/SUM($G36:P36),0)</f>
        <v>0</v>
      </c>
      <c r="AC39" s="200">
        <f>IFERROR(SUMPRODUCT($G36:Q36,$G39:Q39)/SUM($G36:Q36),0)</f>
        <v>0</v>
      </c>
      <c r="AD39" s="200">
        <f>IFERROR(SUMPRODUCT($G36:R36,$G39:R39)/SUM($G36:R36),0)</f>
        <v>0</v>
      </c>
      <c r="AE39" s="260">
        <f>IFERROR(SUMPRODUCT($G36:I36,$G39:I39)/SUM($G36:I36),0)</f>
        <v>0</v>
      </c>
      <c r="AF39" s="260">
        <f>IFERROR(SUMPRODUCT($J36:L36,$J39:L39)/SUM($J36:L36),0)</f>
        <v>0</v>
      </c>
      <c r="AG39" s="260">
        <f>IFERROR(SUMPRODUCT($M36:O36,$M39:O39)/SUM($M36:O36),0)</f>
        <v>0</v>
      </c>
      <c r="AH39" s="260">
        <f>IFERROR(SUMPRODUCT($P36:R36,$P39:R39)/SUM($P36:R36),0)</f>
        <v>0</v>
      </c>
      <c r="AI39" s="260">
        <f>IFERROR(SUMPRODUCT($G36:L36,$G39:L39)/SUM($G36:L36),0)</f>
        <v>0</v>
      </c>
      <c r="AJ39" s="260">
        <f>IFERROR(SUMPRODUCT($M36:R36,$M39:R39)/SUM($M36:R36),0)</f>
        <v>0</v>
      </c>
      <c r="AK39" s="260">
        <f>IFERROR(SUMPRODUCT($G36:R36,$G39:R39)/SUM($G36:R36),0)</f>
        <v>0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0</v>
      </c>
      <c r="H40" s="264">
        <f t="shared" si="22"/>
        <v>0</v>
      </c>
      <c r="I40" s="264">
        <f t="shared" si="22"/>
        <v>0</v>
      </c>
      <c r="J40" s="264">
        <f t="shared" si="22"/>
        <v>0</v>
      </c>
      <c r="K40" s="264">
        <f t="shared" si="22"/>
        <v>0</v>
      </c>
      <c r="L40" s="264">
        <f t="shared" si="22"/>
        <v>0</v>
      </c>
      <c r="M40" s="264">
        <f t="shared" si="22"/>
        <v>0</v>
      </c>
      <c r="N40" s="264">
        <f t="shared" si="22"/>
        <v>0</v>
      </c>
      <c r="O40" s="264">
        <f t="shared" si="22"/>
        <v>0</v>
      </c>
      <c r="P40" s="264">
        <f t="shared" si="22"/>
        <v>0</v>
      </c>
      <c r="Q40" s="264">
        <f t="shared" si="22"/>
        <v>0</v>
      </c>
      <c r="R40" s="264">
        <f t="shared" si="22"/>
        <v>0</v>
      </c>
      <c r="S40" s="265">
        <f t="shared" si="22"/>
        <v>0</v>
      </c>
      <c r="T40" s="266">
        <f t="shared" si="22"/>
        <v>0</v>
      </c>
      <c r="U40" s="266">
        <f t="shared" si="22"/>
        <v>0</v>
      </c>
      <c r="V40" s="266">
        <f t="shared" si="22"/>
        <v>0</v>
      </c>
      <c r="W40" s="266">
        <f t="shared" si="22"/>
        <v>0</v>
      </c>
      <c r="X40" s="266">
        <f t="shared" si="22"/>
        <v>0</v>
      </c>
      <c r="Y40" s="266">
        <f t="shared" si="22"/>
        <v>0</v>
      </c>
      <c r="Z40" s="266">
        <f t="shared" si="22"/>
        <v>0</v>
      </c>
      <c r="AA40" s="266">
        <f t="shared" si="22"/>
        <v>0</v>
      </c>
      <c r="AB40" s="266">
        <f t="shared" si="22"/>
        <v>0</v>
      </c>
      <c r="AC40" s="266">
        <f t="shared" si="22"/>
        <v>0</v>
      </c>
      <c r="AD40" s="267">
        <f t="shared" si="22"/>
        <v>0</v>
      </c>
      <c r="AE40" s="268">
        <f t="shared" si="22"/>
        <v>0</v>
      </c>
      <c r="AF40" s="268">
        <f t="shared" si="22"/>
        <v>0</v>
      </c>
      <c r="AG40" s="268">
        <f t="shared" si="22"/>
        <v>0</v>
      </c>
      <c r="AH40" s="268">
        <f t="shared" si="22"/>
        <v>0</v>
      </c>
      <c r="AI40" s="268">
        <f t="shared" si="22"/>
        <v>0</v>
      </c>
      <c r="AJ40" s="268">
        <f t="shared" si="22"/>
        <v>0</v>
      </c>
      <c r="AK40" s="268">
        <f t="shared" si="22"/>
        <v>0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1052.7027779690015</v>
      </c>
      <c r="H41" s="270">
        <v>-1969.7941659139979</v>
      </c>
      <c r="I41" s="270">
        <v>677.417164082</v>
      </c>
      <c r="J41" s="270">
        <v>593.21092437500192</v>
      </c>
      <c r="K41" s="270">
        <v>-1707.9427665785042</v>
      </c>
      <c r="L41" s="270">
        <v>-11732.520582861538</v>
      </c>
      <c r="M41" s="270">
        <v>-13402.639917719998</v>
      </c>
      <c r="N41" s="270">
        <v>-456.27044599499999</v>
      </c>
      <c r="O41" s="270">
        <v>-1578.109944261</v>
      </c>
      <c r="P41" s="270">
        <v>-2031.898156404</v>
      </c>
      <c r="Q41" s="270">
        <v>-2833.8496162169999</v>
      </c>
      <c r="R41" s="270">
        <v>847.49554905599985</v>
      </c>
      <c r="S41" s="200">
        <f>G41</f>
        <v>1052.7027779690015</v>
      </c>
      <c r="T41" s="201">
        <f>SUM($G41:H41)</f>
        <v>-917.09138794499631</v>
      </c>
      <c r="U41" s="201">
        <f>SUM($G41:I41)</f>
        <v>-239.67422386299631</v>
      </c>
      <c r="V41" s="201">
        <f>SUM($G41:J41)</f>
        <v>353.53670051200561</v>
      </c>
      <c r="W41" s="201">
        <f>SUM($G41:K41)</f>
        <v>-1354.4060660664986</v>
      </c>
      <c r="X41" s="201">
        <f>SUM($G41:L41)</f>
        <v>-13086.926648928036</v>
      </c>
      <c r="Y41" s="201">
        <f>SUM($G41:M41)</f>
        <v>-26489.566566648034</v>
      </c>
      <c r="Z41" s="201">
        <f>SUM($G41:N41)</f>
        <v>-26945.837012643035</v>
      </c>
      <c r="AA41" s="201">
        <f>SUM($G41:O41)</f>
        <v>-28523.946956904034</v>
      </c>
      <c r="AB41" s="201">
        <f>SUM($G41:P41)</f>
        <v>-30555.845113308034</v>
      </c>
      <c r="AC41" s="201">
        <f>SUM($G41:Q41)</f>
        <v>-33389.694729525036</v>
      </c>
      <c r="AD41" s="202">
        <f>SUM($G41:R41)</f>
        <v>-32542.199180469037</v>
      </c>
      <c r="AE41" s="260">
        <f>U41</f>
        <v>-239.67422386299631</v>
      </c>
      <c r="AF41" s="260">
        <f>X41-AE41</f>
        <v>-12847.25242506504</v>
      </c>
      <c r="AG41" s="260">
        <f>AA41-AF41-AE41</f>
        <v>-15437.020307975998</v>
      </c>
      <c r="AH41" s="260">
        <f>AD41-AG41-AF41-AE41</f>
        <v>-4018.2522235650008</v>
      </c>
      <c r="AI41" s="260">
        <f>$AE41+$AF41</f>
        <v>-13086.926648928036</v>
      </c>
      <c r="AJ41" s="260">
        <f>$AG41+$AH41</f>
        <v>-19455.272531540999</v>
      </c>
      <c r="AK41" s="260">
        <f>$AI41+$AJ41</f>
        <v>-32542.199180469033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0</v>
      </c>
      <c r="H42" s="272">
        <f t="shared" si="23"/>
        <v>0</v>
      </c>
      <c r="I42" s="272">
        <f t="shared" si="23"/>
        <v>0</v>
      </c>
      <c r="J42" s="272">
        <f t="shared" si="23"/>
        <v>0</v>
      </c>
      <c r="K42" s="272">
        <f t="shared" si="23"/>
        <v>0</v>
      </c>
      <c r="L42" s="272">
        <f t="shared" si="23"/>
        <v>0</v>
      </c>
      <c r="M42" s="272">
        <f t="shared" si="23"/>
        <v>0</v>
      </c>
      <c r="N42" s="272">
        <f t="shared" si="23"/>
        <v>0</v>
      </c>
      <c r="O42" s="272">
        <f t="shared" si="23"/>
        <v>0</v>
      </c>
      <c r="P42" s="272">
        <f t="shared" si="23"/>
        <v>0</v>
      </c>
      <c r="Q42" s="272">
        <f t="shared" si="23"/>
        <v>0</v>
      </c>
      <c r="R42" s="272">
        <f t="shared" si="23"/>
        <v>0</v>
      </c>
      <c r="S42" s="273">
        <f t="shared" si="23"/>
        <v>0</v>
      </c>
      <c r="T42" s="274">
        <f t="shared" si="23"/>
        <v>0</v>
      </c>
      <c r="U42" s="274">
        <f t="shared" si="23"/>
        <v>0</v>
      </c>
      <c r="V42" s="274">
        <f t="shared" si="23"/>
        <v>0</v>
      </c>
      <c r="W42" s="274">
        <f t="shared" si="23"/>
        <v>0</v>
      </c>
      <c r="X42" s="274">
        <f t="shared" si="23"/>
        <v>0</v>
      </c>
      <c r="Y42" s="274">
        <f t="shared" si="23"/>
        <v>0</v>
      </c>
      <c r="Z42" s="274">
        <f t="shared" si="23"/>
        <v>0</v>
      </c>
      <c r="AA42" s="274">
        <f t="shared" si="23"/>
        <v>0</v>
      </c>
      <c r="AB42" s="274">
        <f t="shared" si="23"/>
        <v>0</v>
      </c>
      <c r="AC42" s="274">
        <f t="shared" si="23"/>
        <v>0</v>
      </c>
      <c r="AD42" s="275">
        <f t="shared" si="23"/>
        <v>0</v>
      </c>
      <c r="AE42" s="276">
        <f t="shared" si="23"/>
        <v>0</v>
      </c>
      <c r="AF42" s="276">
        <f t="shared" si="23"/>
        <v>0</v>
      </c>
      <c r="AG42" s="276">
        <f t="shared" si="23"/>
        <v>0</v>
      </c>
      <c r="AH42" s="276">
        <f t="shared" si="23"/>
        <v>0</v>
      </c>
      <c r="AI42" s="276">
        <f t="shared" si="23"/>
        <v>0</v>
      </c>
      <c r="AJ42" s="276">
        <f t="shared" si="23"/>
        <v>0</v>
      </c>
      <c r="AK42" s="276">
        <f t="shared" si="23"/>
        <v>0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166138.62795615249</v>
      </c>
      <c r="H43" s="259">
        <v>161604.49824975751</v>
      </c>
      <c r="I43" s="259">
        <v>160447.05903411002</v>
      </c>
      <c r="J43" s="259">
        <v>164656.651258414</v>
      </c>
      <c r="K43" s="259">
        <v>162498.272958266</v>
      </c>
      <c r="L43" s="259">
        <v>3612392.6912732199</v>
      </c>
      <c r="M43" s="259">
        <v>68212.522793227487</v>
      </c>
      <c r="N43" s="259">
        <v>63737.3704719585</v>
      </c>
      <c r="O43" s="259">
        <v>66162.703215541493</v>
      </c>
      <c r="P43" s="259">
        <v>61725.436570483995</v>
      </c>
      <c r="Q43" s="259">
        <v>57789.579596577001</v>
      </c>
      <c r="R43" s="259">
        <v>58485.164010095999</v>
      </c>
      <c r="S43" s="176">
        <f>IFERROR(SUM($G$43:G43)/COUNT($G$43:G43),0)</f>
        <v>166138.62795615249</v>
      </c>
      <c r="T43" s="176">
        <f>IFERROR(SUM($G$43:H43)/COUNT($G$43:H43),0)</f>
        <v>163871.563102955</v>
      </c>
      <c r="U43" s="176">
        <f>IFERROR(SUM($G$43:I43)/COUNT($G$43:I43),0)</f>
        <v>162730.06174667334</v>
      </c>
      <c r="V43" s="176">
        <f>IFERROR(SUM($G$43:J43)/COUNT($G$43:J43),0)</f>
        <v>163211.70912460852</v>
      </c>
      <c r="W43" s="176">
        <f>IFERROR(SUM($G$43:K43)/COUNT($G$43:K43),0)</f>
        <v>163069.02189134</v>
      </c>
      <c r="X43" s="176">
        <f>IFERROR(SUM($G$43:L43)/COUNT($G$43:L43),0)</f>
        <v>737956.30012165336</v>
      </c>
      <c r="Y43" s="176">
        <f>IFERROR(SUM($G$43:M43)/COUNT($G$43:M43),0)</f>
        <v>642278.61764616403</v>
      </c>
      <c r="Z43" s="176">
        <f>IFERROR(SUM($G$43:N43)/COUNT($G$43:N43),0)</f>
        <v>569960.96174938825</v>
      </c>
      <c r="AA43" s="176">
        <f>IFERROR(SUM($G$43:O43)/COUNT($G$43:O43),0)</f>
        <v>513983.3774678497</v>
      </c>
      <c r="AB43" s="176">
        <f>IFERROR(SUM($G$43:P43)/COUNT($G$43:P43),0)</f>
        <v>468757.58337811317</v>
      </c>
      <c r="AC43" s="176">
        <f>IFERROR(SUM($G$43:Q43)/COUNT($G$43:Q43),0)</f>
        <v>431396.85576160991</v>
      </c>
      <c r="AD43" s="176">
        <f>IFERROR(SUM($G$43:R43)/COUNT($G$43:R43),0)</f>
        <v>400320.88144898374</v>
      </c>
      <c r="AE43" s="244">
        <f>IFERROR(SUM($G$43:I43)/COUNT($G$43:I43),0)</f>
        <v>162730.06174667334</v>
      </c>
      <c r="AF43" s="244">
        <f>IFERROR(SUM($J$43:L43)/COUNT($J$43:L43),0)</f>
        <v>1313182.5384966333</v>
      </c>
      <c r="AG43" s="244">
        <f>IFERROR(SUM($M$43:O43)/COUNT($M$43:O43),0)</f>
        <v>66037.532160242496</v>
      </c>
      <c r="AH43" s="244">
        <f>IFERROR(SUM($P$43:R43)/COUNT($P$43:R43),0)</f>
        <v>59333.39339238566</v>
      </c>
      <c r="AI43" s="244">
        <f>IFERROR(SUM($G$43:L43)/COUNT($G$43:L43),0)</f>
        <v>737956.30012165336</v>
      </c>
      <c r="AJ43" s="244">
        <f>IFERROR(SUM($M$43:R43)/COUNT($M$43:R43),0)</f>
        <v>62685.462776314082</v>
      </c>
      <c r="AK43" s="244">
        <f>IFERROR(SUM($G$43:R43)/COUNT($G$43:R43),0)</f>
        <v>400320.88144898374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7.6035498132089954</v>
      </c>
      <c r="H44" s="272">
        <f t="shared" si="24"/>
        <v>-14.626777253710165</v>
      </c>
      <c r="I44" s="272">
        <f t="shared" si="24"/>
        <v>5.0664724039945321</v>
      </c>
      <c r="J44" s="272">
        <f t="shared" si="24"/>
        <v>4.3232575411290979</v>
      </c>
      <c r="K44" s="272">
        <f t="shared" si="24"/>
        <v>-12.612634476555826</v>
      </c>
      <c r="L44" s="272">
        <f t="shared" si="24"/>
        <v>-3.8974236476133406</v>
      </c>
      <c r="M44" s="272">
        <f t="shared" si="24"/>
        <v>-235.78028260319411</v>
      </c>
      <c r="N44" s="272">
        <f t="shared" si="24"/>
        <v>-8.5903219906896773</v>
      </c>
      <c r="O44" s="272">
        <f t="shared" si="24"/>
        <v>-28.622348257807669</v>
      </c>
      <c r="P44" s="272">
        <f t="shared" si="24"/>
        <v>-39.501993394579586</v>
      </c>
      <c r="Q44" s="272">
        <f t="shared" si="24"/>
        <v>-58.844856861734733</v>
      </c>
      <c r="R44" s="272">
        <f t="shared" si="24"/>
        <v>17.3889340327684</v>
      </c>
      <c r="S44" s="274">
        <f>IFERROR(S$41*100*(12/1)/S$43,0)</f>
        <v>7.6035498132089954</v>
      </c>
      <c r="T44" s="274">
        <f>IFERROR(T$41*100*(12/2)/T$43,0)</f>
        <v>-3.3578420950393397</v>
      </c>
      <c r="U44" s="274">
        <f>IFERROR(U$41*100*(12/3)/U$43,0)</f>
        <v>-0.58913324628636643</v>
      </c>
      <c r="V44" s="274">
        <f>IFERROR(V$41*100*(12/4)/V$43,0)</f>
        <v>0.64983701673405347</v>
      </c>
      <c r="W44" s="274">
        <f>IFERROR(W$41*100*(12/5)/W$43,0)</f>
        <v>-1.9933734322179208</v>
      </c>
      <c r="X44" s="274">
        <f>IFERROR(X$41*100*(12/6)/X$43,0)</f>
        <v>-3.5468026078971437</v>
      </c>
      <c r="Y44" s="274">
        <f>IFERROR(Y$41*100*(12/7)/Y$43,0)</f>
        <v>-7.0702471318829234</v>
      </c>
      <c r="Z44" s="274">
        <f>IFERROR(Z$41*100*(12/8)/Z$43,0)</f>
        <v>-7.0914954236351155</v>
      </c>
      <c r="AA44" s="274">
        <f>IFERROR(AA$41*100*(12/9)/AA$43,0)</f>
        <v>-7.3994473251717148</v>
      </c>
      <c r="AB44" s="274">
        <f>IFERROR(AB$41*100*(12/10)/AB$43,0)</f>
        <v>-7.8221698029347904</v>
      </c>
      <c r="AC44" s="274">
        <f>IFERROR(AC$41*100*(12/11)/AC$43,0)</f>
        <v>-8.4435296726517528</v>
      </c>
      <c r="AD44" s="274">
        <f>IFERROR(AD$41*100*(12/12)/AD$43,0)</f>
        <v>-8.1290286588800296</v>
      </c>
      <c r="AE44" s="276">
        <f>IFERROR(AE$41*100*(12/3)/AE$43,0)</f>
        <v>-0.58913324628636643</v>
      </c>
      <c r="AF44" s="276">
        <f>IFERROR(AF$41*100*(12/3)/AF$43,0)</f>
        <v>-3.9133180798376808</v>
      </c>
      <c r="AG44" s="276">
        <f>IFERROR(AG$41*100*(12/3)/AG$43,0)</f>
        <v>-93.504525702247633</v>
      </c>
      <c r="AH44" s="276">
        <f>IFERROR(AH$41*100*(12/3)/AH$43,0)</f>
        <v>-27.089313412373741</v>
      </c>
      <c r="AI44" s="276">
        <f>IFERROR(AI$41*100*(12/6)/AI$43,0)</f>
        <v>-3.5468026078971437</v>
      </c>
      <c r="AJ44" s="276">
        <f>IFERROR(AJ$41*100*(12/6)/AJ$43,0)</f>
        <v>-62.072677363697288</v>
      </c>
      <c r="AK44" s="276">
        <f>IFERROR(AK$41*100*(12/12)/AK$43,0)</f>
        <v>-8.1290286588800296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8216028.5084511712</v>
      </c>
      <c r="H45" s="278">
        <v>8041644.0920651602</v>
      </c>
      <c r="I45" s="278">
        <v>8177963.2918908037</v>
      </c>
      <c r="J45" s="278">
        <v>8434480.2599263266</v>
      </c>
      <c r="K45" s="278">
        <v>8394169.3753540125</v>
      </c>
      <c r="L45" s="278">
        <v>12319052.229895229</v>
      </c>
      <c r="M45" s="278">
        <v>9148192.5668045767</v>
      </c>
      <c r="N45" s="278">
        <v>9229771.0498626307</v>
      </c>
      <c r="O45" s="278">
        <v>9416540.8033290356</v>
      </c>
      <c r="P45" s="278">
        <v>9442135.4317126554</v>
      </c>
      <c r="Q45" s="278">
        <v>8783060.2597373854</v>
      </c>
      <c r="R45" s="278">
        <v>8588340.0848320313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>IFERROR(G$41*100*12/G$45,0)</f>
        <v>0.15375352364751468</v>
      </c>
      <c r="H46" s="272">
        <f t="shared" ref="H46:R46" si="25">IFERROR(H$41*100*12/H$45,0)</f>
        <v>-0.29393902192577215</v>
      </c>
      <c r="I46" s="272">
        <f t="shared" si="25"/>
        <v>9.9401350664469854E-2</v>
      </c>
      <c r="J46" s="272">
        <f t="shared" si="25"/>
        <v>8.4397981536827996E-2</v>
      </c>
      <c r="K46" s="272">
        <f t="shared" si="25"/>
        <v>-0.24416130152338855</v>
      </c>
      <c r="L46" s="272">
        <f t="shared" si="25"/>
        <v>-1.142865898828451</v>
      </c>
      <c r="M46" s="272">
        <f t="shared" si="25"/>
        <v>-1.7580705460468653</v>
      </c>
      <c r="N46" s="272">
        <f t="shared" si="25"/>
        <v>-5.9321572792658706E-2</v>
      </c>
      <c r="O46" s="272">
        <f t="shared" si="25"/>
        <v>-0.20110696408215081</v>
      </c>
      <c r="P46" s="272">
        <f t="shared" si="25"/>
        <v>-0.2582337232206523</v>
      </c>
      <c r="Q46" s="272">
        <f t="shared" si="25"/>
        <v>-0.38717934739093757</v>
      </c>
      <c r="R46" s="272">
        <f t="shared" si="25"/>
        <v>0.11841574143801387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1052.7027779690015</v>
      </c>
      <c r="H47" s="259">
        <f t="shared" ref="H47:R47" si="26">H41</f>
        <v>-1969.7941659139979</v>
      </c>
      <c r="I47" s="259">
        <f t="shared" si="26"/>
        <v>677.417164082</v>
      </c>
      <c r="J47" s="259">
        <f t="shared" si="26"/>
        <v>593.21092437500192</v>
      </c>
      <c r="K47" s="259">
        <f t="shared" si="26"/>
        <v>-1707.9427665785042</v>
      </c>
      <c r="L47" s="259">
        <f t="shared" si="26"/>
        <v>-11732.520582861538</v>
      </c>
      <c r="M47" s="259">
        <f t="shared" si="26"/>
        <v>-13402.639917719998</v>
      </c>
      <c r="N47" s="259">
        <f t="shared" si="26"/>
        <v>-456.27044599499999</v>
      </c>
      <c r="O47" s="259">
        <f t="shared" si="26"/>
        <v>-1578.109944261</v>
      </c>
      <c r="P47" s="259">
        <f t="shared" si="26"/>
        <v>-2031.898156404</v>
      </c>
      <c r="Q47" s="259">
        <f t="shared" si="26"/>
        <v>-2833.8496162169999</v>
      </c>
      <c r="R47" s="259">
        <f t="shared" si="26"/>
        <v>847.49554905599985</v>
      </c>
      <c r="S47" s="176">
        <f>G47</f>
        <v>1052.7027779690015</v>
      </c>
      <c r="T47" s="177">
        <f>SUM($G47:H47)</f>
        <v>-917.09138794499631</v>
      </c>
      <c r="U47" s="177">
        <f>SUM($G47:I47)</f>
        <v>-239.67422386299631</v>
      </c>
      <c r="V47" s="177">
        <f>SUM($G47:J47)</f>
        <v>353.53670051200561</v>
      </c>
      <c r="W47" s="177">
        <f>SUM($G47:K47)</f>
        <v>-1354.4060660664986</v>
      </c>
      <c r="X47" s="177">
        <f>SUM($G47:L47)</f>
        <v>-13086.926648928036</v>
      </c>
      <c r="Y47" s="177">
        <f>SUM($G47:M47)</f>
        <v>-26489.566566648034</v>
      </c>
      <c r="Z47" s="177">
        <f>SUM($G47:N47)</f>
        <v>-26945.837012643035</v>
      </c>
      <c r="AA47" s="177">
        <f>SUM($G47:O47)</f>
        <v>-28523.946956904034</v>
      </c>
      <c r="AB47" s="177">
        <f>SUM($G47:P47)</f>
        <v>-30555.845113308034</v>
      </c>
      <c r="AC47" s="177">
        <f>SUM($G47:Q47)</f>
        <v>-33389.694729525036</v>
      </c>
      <c r="AD47" s="178">
        <f>SUM($G47:R47)</f>
        <v>-32542.199180469037</v>
      </c>
      <c r="AE47" s="260">
        <f>U47</f>
        <v>-239.67422386299631</v>
      </c>
      <c r="AF47" s="260">
        <f>X47-AE47</f>
        <v>-12847.25242506504</v>
      </c>
      <c r="AG47" s="260">
        <f>AA47-AF47-AE47</f>
        <v>-15437.020307975998</v>
      </c>
      <c r="AH47" s="260">
        <f>AD47-AG47-AF47-AE47</f>
        <v>-4018.2522235650008</v>
      </c>
      <c r="AI47" s="260">
        <f>$AE47+$AF47</f>
        <v>-13086.926648928036</v>
      </c>
      <c r="AJ47" s="260">
        <f>$AG47+$AH47</f>
        <v>-19455.272531540999</v>
      </c>
      <c r="AK47" s="260">
        <f>$AI47+$AJ47</f>
        <v>-32542.199180469033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0</v>
      </c>
      <c r="H48" s="272">
        <f t="shared" si="27"/>
        <v>0</v>
      </c>
      <c r="I48" s="272">
        <f t="shared" si="27"/>
        <v>0</v>
      </c>
      <c r="J48" s="272">
        <f t="shared" si="27"/>
        <v>0</v>
      </c>
      <c r="K48" s="272">
        <f t="shared" si="27"/>
        <v>0</v>
      </c>
      <c r="L48" s="272">
        <f t="shared" si="27"/>
        <v>0</v>
      </c>
      <c r="M48" s="272">
        <f t="shared" si="27"/>
        <v>0</v>
      </c>
      <c r="N48" s="272">
        <f t="shared" si="27"/>
        <v>0</v>
      </c>
      <c r="O48" s="272">
        <f t="shared" si="27"/>
        <v>0</v>
      </c>
      <c r="P48" s="272">
        <f t="shared" si="27"/>
        <v>0</v>
      </c>
      <c r="Q48" s="272">
        <f t="shared" si="27"/>
        <v>0</v>
      </c>
      <c r="R48" s="272">
        <f t="shared" si="27"/>
        <v>0</v>
      </c>
      <c r="S48" s="273">
        <f t="shared" si="27"/>
        <v>0</v>
      </c>
      <c r="T48" s="274">
        <f t="shared" si="27"/>
        <v>0</v>
      </c>
      <c r="U48" s="274">
        <f t="shared" si="27"/>
        <v>0</v>
      </c>
      <c r="V48" s="274">
        <f t="shared" si="27"/>
        <v>0</v>
      </c>
      <c r="W48" s="274">
        <f t="shared" si="27"/>
        <v>0</v>
      </c>
      <c r="X48" s="274">
        <f t="shared" si="27"/>
        <v>0</v>
      </c>
      <c r="Y48" s="274">
        <f t="shared" si="27"/>
        <v>0</v>
      </c>
      <c r="Z48" s="274">
        <f t="shared" si="27"/>
        <v>0</v>
      </c>
      <c r="AA48" s="274">
        <f t="shared" si="27"/>
        <v>0</v>
      </c>
      <c r="AB48" s="274">
        <f t="shared" si="27"/>
        <v>0</v>
      </c>
      <c r="AC48" s="274">
        <f t="shared" si="27"/>
        <v>0</v>
      </c>
      <c r="AD48" s="275">
        <f t="shared" si="27"/>
        <v>0</v>
      </c>
      <c r="AE48" s="276">
        <f t="shared" si="27"/>
        <v>0</v>
      </c>
      <c r="AF48" s="276">
        <f t="shared" si="27"/>
        <v>0</v>
      </c>
      <c r="AG48" s="276">
        <f t="shared" si="27"/>
        <v>0</v>
      </c>
      <c r="AH48" s="276">
        <f t="shared" si="27"/>
        <v>0</v>
      </c>
      <c r="AI48" s="276">
        <f t="shared" si="27"/>
        <v>0</v>
      </c>
      <c r="AJ48" s="276">
        <f t="shared" si="27"/>
        <v>0</v>
      </c>
      <c r="AK48" s="276">
        <f t="shared" si="27"/>
        <v>0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-2899.9267460139999</v>
      </c>
      <c r="H49" s="278">
        <f t="shared" ref="H49:R49" si="28">H250</f>
        <v>-5481.9691829779986</v>
      </c>
      <c r="I49" s="278">
        <f t="shared" si="28"/>
        <v>-3278.9804612759999</v>
      </c>
      <c r="J49" s="278">
        <f t="shared" si="28"/>
        <v>-3300.9659093749979</v>
      </c>
      <c r="K49" s="278">
        <f t="shared" si="28"/>
        <v>-5803.0867198070046</v>
      </c>
      <c r="L49" s="278">
        <f t="shared" si="28"/>
        <v>-17482.78490746906</v>
      </c>
      <c r="M49" s="278">
        <f t="shared" si="28"/>
        <v>-23276.575560794998</v>
      </c>
      <c r="N49" s="278">
        <f t="shared" si="28"/>
        <v>-1920.2417041860001</v>
      </c>
      <c r="O49" s="278">
        <f t="shared" si="28"/>
        <v>-1869.7532284500001</v>
      </c>
      <c r="P49" s="278">
        <f t="shared" si="28"/>
        <v>-2031.898156404</v>
      </c>
      <c r="Q49" s="278">
        <f t="shared" si="28"/>
        <v>-2833.8496162169999</v>
      </c>
      <c r="R49" s="278">
        <f t="shared" si="28"/>
        <v>847.49554905599985</v>
      </c>
      <c r="S49" s="176">
        <f t="shared" ref="S49:S50" si="29">G49</f>
        <v>-2899.9267460139999</v>
      </c>
      <c r="T49" s="177">
        <f>SUM($G49:H49)</f>
        <v>-8381.8959289919985</v>
      </c>
      <c r="U49" s="177">
        <f>SUM($G49:I49)</f>
        <v>-11660.876390267998</v>
      </c>
      <c r="V49" s="177">
        <f>SUM($G49:J49)</f>
        <v>-14961.842299642996</v>
      </c>
      <c r="W49" s="177">
        <f>SUM($G49:K49)</f>
        <v>-20764.929019449999</v>
      </c>
      <c r="X49" s="177">
        <f>SUM($G49:L49)</f>
        <v>-38247.713926919059</v>
      </c>
      <c r="Y49" s="177">
        <f>SUM($G49:M49)</f>
        <v>-61524.289487714057</v>
      </c>
      <c r="Z49" s="177">
        <f>SUM($G49:N49)</f>
        <v>-63444.53119190006</v>
      </c>
      <c r="AA49" s="177">
        <f>SUM($G49:O49)</f>
        <v>-65314.284420350057</v>
      </c>
      <c r="AB49" s="177">
        <f>SUM($G49:P49)</f>
        <v>-67346.182576754058</v>
      </c>
      <c r="AC49" s="177">
        <f>SUM($G49:Q49)</f>
        <v>-70180.032192971063</v>
      </c>
      <c r="AD49" s="178">
        <f>SUM($G49:R49)</f>
        <v>-69332.536643915068</v>
      </c>
      <c r="AE49" s="260">
        <f t="shared" ref="AE49:AE50" si="30">U49</f>
        <v>-11660.876390267998</v>
      </c>
      <c r="AF49" s="260">
        <f t="shared" ref="AF49:AF50" si="31">X49-AE49</f>
        <v>-26586.837536651059</v>
      </c>
      <c r="AG49" s="260">
        <f t="shared" ref="AG49:AG50" si="32">AA49-AF49-AE49</f>
        <v>-27066.570493430998</v>
      </c>
      <c r="AH49" s="260">
        <f t="shared" ref="AH49:AH50" si="33">AD49-AG49-AF49-AE49</f>
        <v>-4018.2522235650122</v>
      </c>
      <c r="AI49" s="260">
        <f t="shared" ref="AI49:AI50" si="34">$AE49+$AF49</f>
        <v>-38247.713926919059</v>
      </c>
      <c r="AJ49" s="260">
        <f t="shared" ref="AJ49:AJ50" si="35">$AG49+$AH49</f>
        <v>-31084.822716996008</v>
      </c>
      <c r="AK49" s="260">
        <f t="shared" ref="AK49:AK50" si="36">$AI49+$AJ49</f>
        <v>-69332.536643915068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-2899.9267460139999</v>
      </c>
      <c r="H50" s="278">
        <f t="shared" ref="H50:R50" si="38">H328</f>
        <v>-5481.9691829779986</v>
      </c>
      <c r="I50" s="278">
        <f t="shared" si="38"/>
        <v>-3278.9804612759999</v>
      </c>
      <c r="J50" s="278">
        <f t="shared" si="38"/>
        <v>-3300.9659093749979</v>
      </c>
      <c r="K50" s="278">
        <f t="shared" si="38"/>
        <v>-5803.0867198070046</v>
      </c>
      <c r="L50" s="278">
        <f t="shared" si="38"/>
        <v>-17482.78490746906</v>
      </c>
      <c r="M50" s="278">
        <f t="shared" si="38"/>
        <v>-23276.575560794998</v>
      </c>
      <c r="N50" s="278">
        <f t="shared" si="38"/>
        <v>-1920.2417041860001</v>
      </c>
      <c r="O50" s="278">
        <f t="shared" si="38"/>
        <v>-1869.7532284500001</v>
      </c>
      <c r="P50" s="278">
        <f t="shared" si="38"/>
        <v>-2031.898156404</v>
      </c>
      <c r="Q50" s="278">
        <f t="shared" si="38"/>
        <v>-2833.8496162169999</v>
      </c>
      <c r="R50" s="278">
        <f t="shared" si="38"/>
        <v>847.49554905599985</v>
      </c>
      <c r="S50" s="176">
        <f t="shared" si="29"/>
        <v>-2899.9267460139999</v>
      </c>
      <c r="T50" s="177">
        <f>SUM($G50:H50)</f>
        <v>-8381.8959289919985</v>
      </c>
      <c r="U50" s="177">
        <f>SUM($G50:I50)</f>
        <v>-11660.876390267998</v>
      </c>
      <c r="V50" s="177">
        <f>SUM($G50:J50)</f>
        <v>-14961.842299642996</v>
      </c>
      <c r="W50" s="177">
        <f>SUM($G50:K50)</f>
        <v>-20764.929019449999</v>
      </c>
      <c r="X50" s="177">
        <f>SUM($G50:L50)</f>
        <v>-38247.713926919059</v>
      </c>
      <c r="Y50" s="177">
        <f>SUM($G50:M50)</f>
        <v>-61524.289487714057</v>
      </c>
      <c r="Z50" s="177">
        <f>SUM($G50:N50)</f>
        <v>-63444.53119190006</v>
      </c>
      <c r="AA50" s="177">
        <f>SUM($G50:O50)</f>
        <v>-65314.284420350057</v>
      </c>
      <c r="AB50" s="177">
        <f>SUM($G50:P50)</f>
        <v>-67346.182576754058</v>
      </c>
      <c r="AC50" s="177">
        <f>SUM($G50:Q50)</f>
        <v>-70180.032192971063</v>
      </c>
      <c r="AD50" s="178">
        <f>SUM($G50:R50)</f>
        <v>-69332.536643915068</v>
      </c>
      <c r="AE50" s="260">
        <f t="shared" si="30"/>
        <v>-11660.876390267998</v>
      </c>
      <c r="AF50" s="260">
        <f t="shared" si="31"/>
        <v>-26586.837536651059</v>
      </c>
      <c r="AG50" s="260">
        <f t="shared" si="32"/>
        <v>-27066.570493430998</v>
      </c>
      <c r="AH50" s="260">
        <f t="shared" si="33"/>
        <v>-4018.2522235650122</v>
      </c>
      <c r="AI50" s="260">
        <f t="shared" si="34"/>
        <v>-38247.713926919059</v>
      </c>
      <c r="AJ50" s="260">
        <f t="shared" si="35"/>
        <v>-31084.822716996008</v>
      </c>
      <c r="AK50" s="260">
        <f t="shared" si="36"/>
        <v>-69332.536643915068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>-SUM(G$74,G$76,G$77)</f>
        <v>0</v>
      </c>
      <c r="H51" s="262">
        <f t="shared" ref="H51:AK51" si="39">-SUM(H$74,H$76,H$77)</f>
        <v>0</v>
      </c>
      <c r="I51" s="262">
        <f t="shared" si="39"/>
        <v>0</v>
      </c>
      <c r="J51" s="262">
        <f t="shared" si="39"/>
        <v>0</v>
      </c>
      <c r="K51" s="262">
        <f t="shared" si="39"/>
        <v>0</v>
      </c>
      <c r="L51" s="262">
        <f t="shared" si="39"/>
        <v>0</v>
      </c>
      <c r="M51" s="262">
        <f t="shared" si="39"/>
        <v>0</v>
      </c>
      <c r="N51" s="262">
        <f t="shared" si="39"/>
        <v>0</v>
      </c>
      <c r="O51" s="262">
        <f t="shared" si="39"/>
        <v>0</v>
      </c>
      <c r="P51" s="262">
        <f t="shared" si="39"/>
        <v>0</v>
      </c>
      <c r="Q51" s="262">
        <f t="shared" si="39"/>
        <v>0</v>
      </c>
      <c r="R51" s="262">
        <f t="shared" si="39"/>
        <v>0</v>
      </c>
      <c r="S51" s="200">
        <f t="shared" si="39"/>
        <v>0</v>
      </c>
      <c r="T51" s="201">
        <f t="shared" si="39"/>
        <v>0</v>
      </c>
      <c r="U51" s="201">
        <f t="shared" si="39"/>
        <v>0</v>
      </c>
      <c r="V51" s="201">
        <f t="shared" si="39"/>
        <v>0</v>
      </c>
      <c r="W51" s="201">
        <f t="shared" si="39"/>
        <v>0</v>
      </c>
      <c r="X51" s="201">
        <f t="shared" si="39"/>
        <v>0</v>
      </c>
      <c r="Y51" s="201">
        <f t="shared" si="39"/>
        <v>0</v>
      </c>
      <c r="Z51" s="201">
        <f t="shared" si="39"/>
        <v>0</v>
      </c>
      <c r="AA51" s="201">
        <f t="shared" si="39"/>
        <v>0</v>
      </c>
      <c r="AB51" s="201">
        <f t="shared" si="39"/>
        <v>0</v>
      </c>
      <c r="AC51" s="201">
        <f t="shared" si="39"/>
        <v>0</v>
      </c>
      <c r="AD51" s="218">
        <f t="shared" si="39"/>
        <v>0</v>
      </c>
      <c r="AE51" s="260">
        <f t="shared" si="39"/>
        <v>0</v>
      </c>
      <c r="AF51" s="260">
        <f t="shared" si="39"/>
        <v>0</v>
      </c>
      <c r="AG51" s="260">
        <f t="shared" si="39"/>
        <v>0</v>
      </c>
      <c r="AH51" s="260">
        <f t="shared" si="39"/>
        <v>0</v>
      </c>
      <c r="AI51" s="260">
        <f t="shared" si="39"/>
        <v>0</v>
      </c>
      <c r="AJ51" s="260">
        <f t="shared" si="39"/>
        <v>0</v>
      </c>
      <c r="AK51" s="260">
        <f t="shared" si="39"/>
        <v>0</v>
      </c>
    </row>
    <row r="52" spans="1:38" ht="24.75" customHeight="1">
      <c r="A52" s="1"/>
      <c r="B52" s="443"/>
      <c r="C52" s="121"/>
      <c r="D52" s="2"/>
      <c r="E52" s="2"/>
      <c r="F52" s="2"/>
      <c r="G52" s="219">
        <v>0</v>
      </c>
      <c r="H52" s="219">
        <v>0</v>
      </c>
      <c r="I52" s="219">
        <v>0</v>
      </c>
      <c r="J52" s="219">
        <v>0</v>
      </c>
      <c r="K52" s="219">
        <v>0</v>
      </c>
      <c r="L52" s="219">
        <v>0</v>
      </c>
      <c r="M52" s="219">
        <v>0</v>
      </c>
      <c r="N52" s="219">
        <v>0</v>
      </c>
      <c r="O52" s="219">
        <v>0</v>
      </c>
      <c r="P52" s="219">
        <v>0</v>
      </c>
      <c r="Q52" s="219">
        <v>0</v>
      </c>
      <c r="R52" s="219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219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280" customFormat="1" ht="24.75" hidden="1" customHeight="1" outlineLevel="1">
      <c r="A55" s="1"/>
      <c r="B55" s="443"/>
      <c r="C55" s="279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280" customFormat="1" ht="24.75" hidden="1" customHeight="1" outlineLevel="1">
      <c r="A56" s="1"/>
      <c r="B56" s="443"/>
      <c r="C56" s="279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280" customFormat="1" ht="24.75" hidden="1" customHeight="1" outlineLevel="1">
      <c r="A57" s="1"/>
      <c r="B57" s="443"/>
      <c r="C57" s="279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280" customFormat="1" ht="24.75" hidden="1" customHeight="1" outlineLevel="1">
      <c r="A58" s="1"/>
      <c r="B58" s="443"/>
      <c r="C58" s="279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280" customFormat="1" ht="24.75" hidden="1" customHeight="1" outlineLevel="1">
      <c r="A59" s="1"/>
      <c r="B59" s="443"/>
      <c r="C59" s="279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280" customFormat="1" ht="24.75" hidden="1" customHeight="1" outlineLevel="1">
      <c r="A60" s="1"/>
      <c r="B60" s="443"/>
      <c r="C60" s="279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SCGP Rigid Packaging Solution : SCGPRS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284">
        <f t="shared" ref="G66:AK66" si="41">IFERROR(G6*1000/G$36,0)</f>
        <v>0</v>
      </c>
      <c r="H66" s="285">
        <f t="shared" si="41"/>
        <v>0</v>
      </c>
      <c r="I66" s="285">
        <f t="shared" si="41"/>
        <v>0</v>
      </c>
      <c r="J66" s="285">
        <f t="shared" si="41"/>
        <v>0</v>
      </c>
      <c r="K66" s="285">
        <f t="shared" si="41"/>
        <v>0</v>
      </c>
      <c r="L66" s="285">
        <f t="shared" si="41"/>
        <v>0</v>
      </c>
      <c r="M66" s="285">
        <f t="shared" si="41"/>
        <v>0</v>
      </c>
      <c r="N66" s="285">
        <f t="shared" si="41"/>
        <v>0</v>
      </c>
      <c r="O66" s="285">
        <f t="shared" si="41"/>
        <v>0</v>
      </c>
      <c r="P66" s="285">
        <f t="shared" si="41"/>
        <v>0</v>
      </c>
      <c r="Q66" s="285">
        <f t="shared" si="41"/>
        <v>0</v>
      </c>
      <c r="R66" s="285">
        <f t="shared" si="41"/>
        <v>0</v>
      </c>
      <c r="S66" s="286">
        <f t="shared" si="41"/>
        <v>0</v>
      </c>
      <c r="T66" s="287">
        <f t="shared" si="41"/>
        <v>0</v>
      </c>
      <c r="U66" s="287">
        <f t="shared" si="41"/>
        <v>0</v>
      </c>
      <c r="V66" s="287">
        <f t="shared" si="41"/>
        <v>0</v>
      </c>
      <c r="W66" s="287">
        <f t="shared" si="41"/>
        <v>0</v>
      </c>
      <c r="X66" s="287">
        <f t="shared" si="41"/>
        <v>0</v>
      </c>
      <c r="Y66" s="287">
        <f t="shared" si="41"/>
        <v>0</v>
      </c>
      <c r="Z66" s="287">
        <f t="shared" si="41"/>
        <v>0</v>
      </c>
      <c r="AA66" s="287">
        <f t="shared" si="41"/>
        <v>0</v>
      </c>
      <c r="AB66" s="287">
        <f t="shared" si="41"/>
        <v>0</v>
      </c>
      <c r="AC66" s="287">
        <f t="shared" si="41"/>
        <v>0</v>
      </c>
      <c r="AD66" s="288">
        <f t="shared" si="41"/>
        <v>0</v>
      </c>
      <c r="AE66" s="289">
        <f t="shared" si="41"/>
        <v>0</v>
      </c>
      <c r="AF66" s="289">
        <f t="shared" si="41"/>
        <v>0</v>
      </c>
      <c r="AG66" s="289">
        <f t="shared" si="41"/>
        <v>0</v>
      </c>
      <c r="AH66" s="289">
        <f t="shared" si="41"/>
        <v>0</v>
      </c>
      <c r="AI66" s="289">
        <f t="shared" si="41"/>
        <v>0</v>
      </c>
      <c r="AJ66" s="289">
        <f t="shared" si="41"/>
        <v>0</v>
      </c>
      <c r="AK66" s="289">
        <f t="shared" si="41"/>
        <v>0</v>
      </c>
    </row>
    <row r="67" spans="1:37" ht="24" customHeight="1">
      <c r="A67" s="166" t="s">
        <v>132</v>
      </c>
      <c r="B67" s="444" t="s">
        <v>132</v>
      </c>
      <c r="C67" s="33" t="str">
        <f t="shared" si="40"/>
        <v>Normal Sales Discounts</v>
      </c>
      <c r="D67" s="34"/>
      <c r="E67" s="34"/>
      <c r="F67" s="35"/>
      <c r="G67" s="284">
        <f t="shared" ref="G67:AK67" si="42">IFERROR(G7*1000/G$36,0)</f>
        <v>0</v>
      </c>
      <c r="H67" s="285">
        <f t="shared" si="42"/>
        <v>0</v>
      </c>
      <c r="I67" s="285">
        <f t="shared" si="42"/>
        <v>0</v>
      </c>
      <c r="J67" s="285">
        <f t="shared" si="42"/>
        <v>0</v>
      </c>
      <c r="K67" s="285">
        <f t="shared" si="42"/>
        <v>0</v>
      </c>
      <c r="L67" s="285">
        <f t="shared" si="42"/>
        <v>0</v>
      </c>
      <c r="M67" s="285">
        <f t="shared" si="42"/>
        <v>0</v>
      </c>
      <c r="N67" s="285">
        <f t="shared" si="42"/>
        <v>0</v>
      </c>
      <c r="O67" s="285">
        <f t="shared" si="42"/>
        <v>0</v>
      </c>
      <c r="P67" s="285">
        <f t="shared" si="42"/>
        <v>0</v>
      </c>
      <c r="Q67" s="285">
        <f t="shared" si="42"/>
        <v>0</v>
      </c>
      <c r="R67" s="285">
        <f t="shared" si="42"/>
        <v>0</v>
      </c>
      <c r="S67" s="286">
        <f t="shared" si="42"/>
        <v>0</v>
      </c>
      <c r="T67" s="287">
        <f t="shared" si="42"/>
        <v>0</v>
      </c>
      <c r="U67" s="287">
        <f t="shared" si="42"/>
        <v>0</v>
      </c>
      <c r="V67" s="287">
        <f t="shared" si="42"/>
        <v>0</v>
      </c>
      <c r="W67" s="287">
        <f t="shared" si="42"/>
        <v>0</v>
      </c>
      <c r="X67" s="287">
        <f t="shared" si="42"/>
        <v>0</v>
      </c>
      <c r="Y67" s="287">
        <f t="shared" si="42"/>
        <v>0</v>
      </c>
      <c r="Z67" s="287">
        <f t="shared" si="42"/>
        <v>0</v>
      </c>
      <c r="AA67" s="287">
        <f t="shared" si="42"/>
        <v>0</v>
      </c>
      <c r="AB67" s="287">
        <f t="shared" si="42"/>
        <v>0</v>
      </c>
      <c r="AC67" s="287">
        <f t="shared" si="42"/>
        <v>0</v>
      </c>
      <c r="AD67" s="288">
        <f t="shared" si="42"/>
        <v>0</v>
      </c>
      <c r="AE67" s="289">
        <f t="shared" si="42"/>
        <v>0</v>
      </c>
      <c r="AF67" s="289">
        <f t="shared" si="42"/>
        <v>0</v>
      </c>
      <c r="AG67" s="289">
        <f t="shared" si="42"/>
        <v>0</v>
      </c>
      <c r="AH67" s="289">
        <f t="shared" si="42"/>
        <v>0</v>
      </c>
      <c r="AI67" s="289">
        <f t="shared" si="42"/>
        <v>0</v>
      </c>
      <c r="AJ67" s="289">
        <f t="shared" si="42"/>
        <v>0</v>
      </c>
      <c r="AK67" s="289">
        <f t="shared" si="42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40"/>
        <v>Special Sales Discounts</v>
      </c>
      <c r="D68" s="34"/>
      <c r="E68" s="34"/>
      <c r="F68" s="35"/>
      <c r="G68" s="284">
        <f t="shared" ref="G68:AK68" si="43">IFERROR(G8*1000/G$36,0)</f>
        <v>0</v>
      </c>
      <c r="H68" s="285">
        <f t="shared" si="43"/>
        <v>0</v>
      </c>
      <c r="I68" s="285">
        <f t="shared" si="43"/>
        <v>0</v>
      </c>
      <c r="J68" s="285">
        <f t="shared" si="43"/>
        <v>0</v>
      </c>
      <c r="K68" s="285">
        <f t="shared" si="43"/>
        <v>0</v>
      </c>
      <c r="L68" s="285">
        <f t="shared" si="43"/>
        <v>0</v>
      </c>
      <c r="M68" s="285">
        <f t="shared" si="43"/>
        <v>0</v>
      </c>
      <c r="N68" s="285">
        <f t="shared" si="43"/>
        <v>0</v>
      </c>
      <c r="O68" s="285">
        <f t="shared" si="43"/>
        <v>0</v>
      </c>
      <c r="P68" s="285">
        <f t="shared" si="43"/>
        <v>0</v>
      </c>
      <c r="Q68" s="285">
        <f t="shared" si="43"/>
        <v>0</v>
      </c>
      <c r="R68" s="285">
        <f t="shared" si="43"/>
        <v>0</v>
      </c>
      <c r="S68" s="286">
        <f t="shared" si="43"/>
        <v>0</v>
      </c>
      <c r="T68" s="287">
        <f t="shared" si="43"/>
        <v>0</v>
      </c>
      <c r="U68" s="287">
        <f t="shared" si="43"/>
        <v>0</v>
      </c>
      <c r="V68" s="287">
        <f t="shared" si="43"/>
        <v>0</v>
      </c>
      <c r="W68" s="287">
        <f t="shared" si="43"/>
        <v>0</v>
      </c>
      <c r="X68" s="287">
        <f t="shared" si="43"/>
        <v>0</v>
      </c>
      <c r="Y68" s="287">
        <f t="shared" si="43"/>
        <v>0</v>
      </c>
      <c r="Z68" s="287">
        <f t="shared" si="43"/>
        <v>0</v>
      </c>
      <c r="AA68" s="287">
        <f t="shared" si="43"/>
        <v>0</v>
      </c>
      <c r="AB68" s="287">
        <f t="shared" si="43"/>
        <v>0</v>
      </c>
      <c r="AC68" s="287">
        <f t="shared" si="43"/>
        <v>0</v>
      </c>
      <c r="AD68" s="288">
        <f t="shared" si="43"/>
        <v>0</v>
      </c>
      <c r="AE68" s="289">
        <f t="shared" si="43"/>
        <v>0</v>
      </c>
      <c r="AF68" s="289">
        <f t="shared" si="43"/>
        <v>0</v>
      </c>
      <c r="AG68" s="289">
        <f t="shared" si="43"/>
        <v>0</v>
      </c>
      <c r="AH68" s="289">
        <f t="shared" si="43"/>
        <v>0</v>
      </c>
      <c r="AI68" s="289">
        <f t="shared" si="43"/>
        <v>0</v>
      </c>
      <c r="AJ68" s="289">
        <f t="shared" si="43"/>
        <v>0</v>
      </c>
      <c r="AK68" s="289">
        <f t="shared" si="43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40"/>
        <v>Cash Discounts</v>
      </c>
      <c r="D69" s="34"/>
      <c r="E69" s="34"/>
      <c r="F69" s="35"/>
      <c r="G69" s="284">
        <f t="shared" ref="G69:AK69" si="44">IFERROR(G9*1000/G$36,0)</f>
        <v>0</v>
      </c>
      <c r="H69" s="285">
        <f t="shared" si="44"/>
        <v>0</v>
      </c>
      <c r="I69" s="285">
        <f t="shared" si="44"/>
        <v>0</v>
      </c>
      <c r="J69" s="285">
        <f t="shared" si="44"/>
        <v>0</v>
      </c>
      <c r="K69" s="285">
        <f t="shared" si="44"/>
        <v>0</v>
      </c>
      <c r="L69" s="285">
        <f t="shared" si="44"/>
        <v>0</v>
      </c>
      <c r="M69" s="285">
        <f t="shared" si="44"/>
        <v>0</v>
      </c>
      <c r="N69" s="285">
        <f t="shared" si="44"/>
        <v>0</v>
      </c>
      <c r="O69" s="285">
        <f t="shared" si="44"/>
        <v>0</v>
      </c>
      <c r="P69" s="285">
        <f t="shared" si="44"/>
        <v>0</v>
      </c>
      <c r="Q69" s="285">
        <f t="shared" si="44"/>
        <v>0</v>
      </c>
      <c r="R69" s="285">
        <f t="shared" si="44"/>
        <v>0</v>
      </c>
      <c r="S69" s="286">
        <f t="shared" si="44"/>
        <v>0</v>
      </c>
      <c r="T69" s="287">
        <f t="shared" si="44"/>
        <v>0</v>
      </c>
      <c r="U69" s="287">
        <f t="shared" si="44"/>
        <v>0</v>
      </c>
      <c r="V69" s="287">
        <f t="shared" si="44"/>
        <v>0</v>
      </c>
      <c r="W69" s="287">
        <f t="shared" si="44"/>
        <v>0</v>
      </c>
      <c r="X69" s="287">
        <f t="shared" si="44"/>
        <v>0</v>
      </c>
      <c r="Y69" s="287">
        <f t="shared" si="44"/>
        <v>0</v>
      </c>
      <c r="Z69" s="287">
        <f t="shared" si="44"/>
        <v>0</v>
      </c>
      <c r="AA69" s="287">
        <f t="shared" si="44"/>
        <v>0</v>
      </c>
      <c r="AB69" s="287">
        <f t="shared" si="44"/>
        <v>0</v>
      </c>
      <c r="AC69" s="287">
        <f t="shared" si="44"/>
        <v>0</v>
      </c>
      <c r="AD69" s="288">
        <f t="shared" si="44"/>
        <v>0</v>
      </c>
      <c r="AE69" s="289">
        <f t="shared" si="44"/>
        <v>0</v>
      </c>
      <c r="AF69" s="289">
        <f t="shared" si="44"/>
        <v>0</v>
      </c>
      <c r="AG69" s="289">
        <f t="shared" si="44"/>
        <v>0</v>
      </c>
      <c r="AH69" s="289">
        <f t="shared" si="44"/>
        <v>0</v>
      </c>
      <c r="AI69" s="289">
        <f t="shared" si="44"/>
        <v>0</v>
      </c>
      <c r="AJ69" s="289">
        <f t="shared" si="44"/>
        <v>0</v>
      </c>
      <c r="AK69" s="289">
        <f t="shared" si="44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40"/>
        <v>Freight Income</v>
      </c>
      <c r="D70" s="34"/>
      <c r="E70" s="34"/>
      <c r="F70" s="35"/>
      <c r="G70" s="290">
        <f t="shared" ref="G70:AK70" si="45">IFERROR(G10*1000/G$36,0)</f>
        <v>0</v>
      </c>
      <c r="H70" s="291">
        <f t="shared" si="45"/>
        <v>0</v>
      </c>
      <c r="I70" s="291">
        <f t="shared" si="45"/>
        <v>0</v>
      </c>
      <c r="J70" s="291">
        <f t="shared" si="45"/>
        <v>0</v>
      </c>
      <c r="K70" s="291">
        <f t="shared" si="45"/>
        <v>0</v>
      </c>
      <c r="L70" s="291">
        <f t="shared" si="45"/>
        <v>0</v>
      </c>
      <c r="M70" s="291">
        <f t="shared" si="45"/>
        <v>0</v>
      </c>
      <c r="N70" s="291">
        <f t="shared" si="45"/>
        <v>0</v>
      </c>
      <c r="O70" s="291">
        <f t="shared" si="45"/>
        <v>0</v>
      </c>
      <c r="P70" s="291">
        <f t="shared" si="45"/>
        <v>0</v>
      </c>
      <c r="Q70" s="291">
        <f t="shared" si="45"/>
        <v>0</v>
      </c>
      <c r="R70" s="291">
        <f t="shared" si="45"/>
        <v>0</v>
      </c>
      <c r="S70" s="292">
        <f t="shared" si="45"/>
        <v>0</v>
      </c>
      <c r="T70" s="293">
        <f t="shared" si="45"/>
        <v>0</v>
      </c>
      <c r="U70" s="293">
        <f t="shared" si="45"/>
        <v>0</v>
      </c>
      <c r="V70" s="293">
        <f t="shared" si="45"/>
        <v>0</v>
      </c>
      <c r="W70" s="293">
        <f t="shared" si="45"/>
        <v>0</v>
      </c>
      <c r="X70" s="293">
        <f t="shared" si="45"/>
        <v>0</v>
      </c>
      <c r="Y70" s="293">
        <f t="shared" si="45"/>
        <v>0</v>
      </c>
      <c r="Z70" s="293">
        <f t="shared" si="45"/>
        <v>0</v>
      </c>
      <c r="AA70" s="293">
        <f t="shared" si="45"/>
        <v>0</v>
      </c>
      <c r="AB70" s="293">
        <f t="shared" si="45"/>
        <v>0</v>
      </c>
      <c r="AC70" s="293">
        <f t="shared" si="45"/>
        <v>0</v>
      </c>
      <c r="AD70" s="294">
        <f t="shared" si="45"/>
        <v>0</v>
      </c>
      <c r="AE70" s="295">
        <f t="shared" si="45"/>
        <v>0</v>
      </c>
      <c r="AF70" s="295">
        <f t="shared" si="45"/>
        <v>0</v>
      </c>
      <c r="AG70" s="295">
        <f t="shared" si="45"/>
        <v>0</v>
      </c>
      <c r="AH70" s="295">
        <f t="shared" si="45"/>
        <v>0</v>
      </c>
      <c r="AI70" s="295">
        <f t="shared" si="45"/>
        <v>0</v>
      </c>
      <c r="AJ70" s="295">
        <f t="shared" si="45"/>
        <v>0</v>
      </c>
      <c r="AK70" s="295">
        <f t="shared" si="45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40"/>
        <v>Revenue from Sales</v>
      </c>
      <c r="D71" s="34"/>
      <c r="E71" s="34"/>
      <c r="F71" s="35"/>
      <c r="G71" s="284">
        <f t="shared" ref="G71:AK71" si="46">IFERROR(G11*1000/G$36,0)</f>
        <v>0</v>
      </c>
      <c r="H71" s="285">
        <f t="shared" si="46"/>
        <v>0</v>
      </c>
      <c r="I71" s="285">
        <f t="shared" si="46"/>
        <v>0</v>
      </c>
      <c r="J71" s="285">
        <f t="shared" si="46"/>
        <v>0</v>
      </c>
      <c r="K71" s="285">
        <f t="shared" si="46"/>
        <v>0</v>
      </c>
      <c r="L71" s="285">
        <f t="shared" si="46"/>
        <v>0</v>
      </c>
      <c r="M71" s="285">
        <f t="shared" si="46"/>
        <v>0</v>
      </c>
      <c r="N71" s="285">
        <f t="shared" si="46"/>
        <v>0</v>
      </c>
      <c r="O71" s="285">
        <f t="shared" si="46"/>
        <v>0</v>
      </c>
      <c r="P71" s="285">
        <f t="shared" si="46"/>
        <v>0</v>
      </c>
      <c r="Q71" s="285">
        <f t="shared" si="46"/>
        <v>0</v>
      </c>
      <c r="R71" s="285">
        <f t="shared" si="46"/>
        <v>0</v>
      </c>
      <c r="S71" s="286">
        <f t="shared" si="46"/>
        <v>0</v>
      </c>
      <c r="T71" s="287">
        <f t="shared" si="46"/>
        <v>0</v>
      </c>
      <c r="U71" s="287">
        <f t="shared" si="46"/>
        <v>0</v>
      </c>
      <c r="V71" s="287">
        <f t="shared" si="46"/>
        <v>0</v>
      </c>
      <c r="W71" s="287">
        <f t="shared" si="46"/>
        <v>0</v>
      </c>
      <c r="X71" s="287">
        <f t="shared" si="46"/>
        <v>0</v>
      </c>
      <c r="Y71" s="287">
        <f t="shared" si="46"/>
        <v>0</v>
      </c>
      <c r="Z71" s="287">
        <f t="shared" si="46"/>
        <v>0</v>
      </c>
      <c r="AA71" s="287">
        <f t="shared" si="46"/>
        <v>0</v>
      </c>
      <c r="AB71" s="287">
        <f t="shared" si="46"/>
        <v>0</v>
      </c>
      <c r="AC71" s="287">
        <f t="shared" si="46"/>
        <v>0</v>
      </c>
      <c r="AD71" s="288">
        <f t="shared" si="46"/>
        <v>0</v>
      </c>
      <c r="AE71" s="289">
        <f t="shared" si="46"/>
        <v>0</v>
      </c>
      <c r="AF71" s="289">
        <f t="shared" si="46"/>
        <v>0</v>
      </c>
      <c r="AG71" s="289">
        <f t="shared" si="46"/>
        <v>0</v>
      </c>
      <c r="AH71" s="289">
        <f t="shared" si="46"/>
        <v>0</v>
      </c>
      <c r="AI71" s="289">
        <f t="shared" si="46"/>
        <v>0</v>
      </c>
      <c r="AJ71" s="289">
        <f t="shared" si="46"/>
        <v>0</v>
      </c>
      <c r="AK71" s="289">
        <f t="shared" si="46"/>
        <v>0</v>
      </c>
    </row>
    <row r="72" spans="1:37" ht="24" customHeight="1">
      <c r="A72" s="166" t="s">
        <v>137</v>
      </c>
      <c r="B72" s="444" t="s">
        <v>137</v>
      </c>
      <c r="C72" s="33" t="str">
        <f t="shared" si="40"/>
        <v>Direct Selling and Delivery Expenses</v>
      </c>
      <c r="D72" s="34"/>
      <c r="E72" s="34"/>
      <c r="F72" s="35"/>
      <c r="G72" s="290">
        <f t="shared" ref="G72:AK72" si="47">IFERROR(G12*1000/G$36,0)</f>
        <v>0</v>
      </c>
      <c r="H72" s="291">
        <f t="shared" si="47"/>
        <v>0</v>
      </c>
      <c r="I72" s="291">
        <f t="shared" si="47"/>
        <v>0</v>
      </c>
      <c r="J72" s="291">
        <f t="shared" si="47"/>
        <v>0</v>
      </c>
      <c r="K72" s="291">
        <f t="shared" si="47"/>
        <v>0</v>
      </c>
      <c r="L72" s="291">
        <f t="shared" si="47"/>
        <v>0</v>
      </c>
      <c r="M72" s="291">
        <f t="shared" si="47"/>
        <v>0</v>
      </c>
      <c r="N72" s="291">
        <f t="shared" si="47"/>
        <v>0</v>
      </c>
      <c r="O72" s="291">
        <f t="shared" si="47"/>
        <v>0</v>
      </c>
      <c r="P72" s="291">
        <f t="shared" si="47"/>
        <v>0</v>
      </c>
      <c r="Q72" s="291">
        <f t="shared" si="47"/>
        <v>0</v>
      </c>
      <c r="R72" s="291">
        <f t="shared" si="47"/>
        <v>0</v>
      </c>
      <c r="S72" s="292">
        <f t="shared" si="47"/>
        <v>0</v>
      </c>
      <c r="T72" s="293">
        <f t="shared" si="47"/>
        <v>0</v>
      </c>
      <c r="U72" s="293">
        <f t="shared" si="47"/>
        <v>0</v>
      </c>
      <c r="V72" s="293">
        <f t="shared" si="47"/>
        <v>0</v>
      </c>
      <c r="W72" s="293">
        <f t="shared" si="47"/>
        <v>0</v>
      </c>
      <c r="X72" s="293">
        <f t="shared" si="47"/>
        <v>0</v>
      </c>
      <c r="Y72" s="293">
        <f t="shared" si="47"/>
        <v>0</v>
      </c>
      <c r="Z72" s="293">
        <f t="shared" si="47"/>
        <v>0</v>
      </c>
      <c r="AA72" s="293">
        <f t="shared" si="47"/>
        <v>0</v>
      </c>
      <c r="AB72" s="293">
        <f t="shared" si="47"/>
        <v>0</v>
      </c>
      <c r="AC72" s="293">
        <f t="shared" si="47"/>
        <v>0</v>
      </c>
      <c r="AD72" s="294">
        <f t="shared" si="47"/>
        <v>0</v>
      </c>
      <c r="AE72" s="295">
        <f t="shared" si="47"/>
        <v>0</v>
      </c>
      <c r="AF72" s="295">
        <f t="shared" si="47"/>
        <v>0</v>
      </c>
      <c r="AG72" s="295">
        <f t="shared" si="47"/>
        <v>0</v>
      </c>
      <c r="AH72" s="295">
        <f t="shared" si="47"/>
        <v>0</v>
      </c>
      <c r="AI72" s="295">
        <f t="shared" si="47"/>
        <v>0</v>
      </c>
      <c r="AJ72" s="295">
        <f t="shared" si="47"/>
        <v>0</v>
      </c>
      <c r="AK72" s="295">
        <f t="shared" si="47"/>
        <v>0</v>
      </c>
    </row>
    <row r="73" spans="1:37" ht="24" customHeight="1">
      <c r="A73" s="166" t="s">
        <v>138</v>
      </c>
      <c r="B73" s="444" t="s">
        <v>138</v>
      </c>
      <c r="C73" s="49" t="str">
        <f t="shared" si="40"/>
        <v>Net Revenue from Sales</v>
      </c>
      <c r="D73" s="34"/>
      <c r="E73" s="34"/>
      <c r="F73" s="35"/>
      <c r="G73" s="284">
        <f t="shared" ref="G73:AK73" si="48">IFERROR(G13*1000/G$36,0)</f>
        <v>0</v>
      </c>
      <c r="H73" s="285">
        <f t="shared" si="48"/>
        <v>0</v>
      </c>
      <c r="I73" s="285">
        <f t="shared" si="48"/>
        <v>0</v>
      </c>
      <c r="J73" s="285">
        <f t="shared" si="48"/>
        <v>0</v>
      </c>
      <c r="K73" s="285">
        <f t="shared" si="48"/>
        <v>0</v>
      </c>
      <c r="L73" s="285">
        <f t="shared" si="48"/>
        <v>0</v>
      </c>
      <c r="M73" s="285">
        <f t="shared" si="48"/>
        <v>0</v>
      </c>
      <c r="N73" s="285">
        <f t="shared" si="48"/>
        <v>0</v>
      </c>
      <c r="O73" s="285">
        <f t="shared" si="48"/>
        <v>0</v>
      </c>
      <c r="P73" s="285">
        <f t="shared" si="48"/>
        <v>0</v>
      </c>
      <c r="Q73" s="285">
        <f t="shared" si="48"/>
        <v>0</v>
      </c>
      <c r="R73" s="285">
        <f t="shared" si="48"/>
        <v>0</v>
      </c>
      <c r="S73" s="286">
        <f t="shared" si="48"/>
        <v>0</v>
      </c>
      <c r="T73" s="287">
        <f t="shared" si="48"/>
        <v>0</v>
      </c>
      <c r="U73" s="287">
        <f t="shared" si="48"/>
        <v>0</v>
      </c>
      <c r="V73" s="287">
        <f t="shared" si="48"/>
        <v>0</v>
      </c>
      <c r="W73" s="287">
        <f t="shared" si="48"/>
        <v>0</v>
      </c>
      <c r="X73" s="287">
        <f t="shared" si="48"/>
        <v>0</v>
      </c>
      <c r="Y73" s="287">
        <f t="shared" si="48"/>
        <v>0</v>
      </c>
      <c r="Z73" s="287">
        <f t="shared" si="48"/>
        <v>0</v>
      </c>
      <c r="AA73" s="287">
        <f t="shared" si="48"/>
        <v>0</v>
      </c>
      <c r="AB73" s="287">
        <f t="shared" si="48"/>
        <v>0</v>
      </c>
      <c r="AC73" s="287">
        <f t="shared" si="48"/>
        <v>0</v>
      </c>
      <c r="AD73" s="288">
        <f t="shared" si="48"/>
        <v>0</v>
      </c>
      <c r="AE73" s="289">
        <f t="shared" si="48"/>
        <v>0</v>
      </c>
      <c r="AF73" s="289">
        <f t="shared" si="48"/>
        <v>0</v>
      </c>
      <c r="AG73" s="289">
        <f t="shared" si="48"/>
        <v>0</v>
      </c>
      <c r="AH73" s="289">
        <f t="shared" si="48"/>
        <v>0</v>
      </c>
      <c r="AI73" s="289">
        <f t="shared" si="48"/>
        <v>0</v>
      </c>
      <c r="AJ73" s="289">
        <f t="shared" si="48"/>
        <v>0</v>
      </c>
      <c r="AK73" s="289">
        <f t="shared" si="48"/>
        <v>0</v>
      </c>
    </row>
    <row r="74" spans="1:37" ht="24" customHeight="1">
      <c r="A74" s="166" t="s">
        <v>139</v>
      </c>
      <c r="B74" s="444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290">
        <f t="shared" ref="G74:AK74" si="49">IFERROR(G14*1000/G$36,0)</f>
        <v>0</v>
      </c>
      <c r="H74" s="291">
        <f t="shared" si="49"/>
        <v>0</v>
      </c>
      <c r="I74" s="291">
        <f t="shared" si="49"/>
        <v>0</v>
      </c>
      <c r="J74" s="291">
        <f t="shared" si="49"/>
        <v>0</v>
      </c>
      <c r="K74" s="291">
        <f t="shared" si="49"/>
        <v>0</v>
      </c>
      <c r="L74" s="291">
        <f t="shared" si="49"/>
        <v>0</v>
      </c>
      <c r="M74" s="291">
        <f t="shared" si="49"/>
        <v>0</v>
      </c>
      <c r="N74" s="291">
        <f t="shared" si="49"/>
        <v>0</v>
      </c>
      <c r="O74" s="291">
        <f t="shared" si="49"/>
        <v>0</v>
      </c>
      <c r="P74" s="291">
        <f t="shared" si="49"/>
        <v>0</v>
      </c>
      <c r="Q74" s="291">
        <f t="shared" si="49"/>
        <v>0</v>
      </c>
      <c r="R74" s="291">
        <f t="shared" si="49"/>
        <v>0</v>
      </c>
      <c r="S74" s="292">
        <f t="shared" si="49"/>
        <v>0</v>
      </c>
      <c r="T74" s="293">
        <f t="shared" si="49"/>
        <v>0</v>
      </c>
      <c r="U74" s="293">
        <f t="shared" si="49"/>
        <v>0</v>
      </c>
      <c r="V74" s="293">
        <f t="shared" si="49"/>
        <v>0</v>
      </c>
      <c r="W74" s="293">
        <f t="shared" si="49"/>
        <v>0</v>
      </c>
      <c r="X74" s="293">
        <f t="shared" si="49"/>
        <v>0</v>
      </c>
      <c r="Y74" s="293">
        <f t="shared" si="49"/>
        <v>0</v>
      </c>
      <c r="Z74" s="293">
        <f t="shared" si="49"/>
        <v>0</v>
      </c>
      <c r="AA74" s="293">
        <f t="shared" si="49"/>
        <v>0</v>
      </c>
      <c r="AB74" s="293">
        <f t="shared" si="49"/>
        <v>0</v>
      </c>
      <c r="AC74" s="293">
        <f t="shared" si="49"/>
        <v>0</v>
      </c>
      <c r="AD74" s="294">
        <f t="shared" si="49"/>
        <v>0</v>
      </c>
      <c r="AE74" s="295">
        <f t="shared" si="49"/>
        <v>0</v>
      </c>
      <c r="AF74" s="295">
        <f t="shared" si="49"/>
        <v>0</v>
      </c>
      <c r="AG74" s="295">
        <f t="shared" si="49"/>
        <v>0</v>
      </c>
      <c r="AH74" s="295">
        <f t="shared" si="49"/>
        <v>0</v>
      </c>
      <c r="AI74" s="295">
        <f t="shared" si="49"/>
        <v>0</v>
      </c>
      <c r="AJ74" s="295">
        <f t="shared" si="49"/>
        <v>0</v>
      </c>
      <c r="AK74" s="295">
        <f t="shared" si="49"/>
        <v>0</v>
      </c>
    </row>
    <row r="75" spans="1:37" ht="24" customHeight="1">
      <c r="A75" s="166" t="s">
        <v>140</v>
      </c>
      <c r="B75" s="444" t="s">
        <v>140</v>
      </c>
      <c r="C75" s="49" t="str">
        <f t="shared" si="40"/>
        <v>Contribution at Standard Variable Cost</v>
      </c>
      <c r="D75" s="34"/>
      <c r="E75" s="34"/>
      <c r="F75" s="35"/>
      <c r="G75" s="284">
        <f t="shared" ref="G75:AK75" si="50">IFERROR(G15*1000/G$36,0)</f>
        <v>0</v>
      </c>
      <c r="H75" s="285">
        <f t="shared" si="50"/>
        <v>0</v>
      </c>
      <c r="I75" s="285">
        <f t="shared" si="50"/>
        <v>0</v>
      </c>
      <c r="J75" s="285">
        <f t="shared" si="50"/>
        <v>0</v>
      </c>
      <c r="K75" s="285">
        <f t="shared" si="50"/>
        <v>0</v>
      </c>
      <c r="L75" s="285">
        <f t="shared" si="50"/>
        <v>0</v>
      </c>
      <c r="M75" s="285">
        <f t="shared" si="50"/>
        <v>0</v>
      </c>
      <c r="N75" s="285">
        <f t="shared" si="50"/>
        <v>0</v>
      </c>
      <c r="O75" s="285">
        <f t="shared" si="50"/>
        <v>0</v>
      </c>
      <c r="P75" s="285">
        <f t="shared" si="50"/>
        <v>0</v>
      </c>
      <c r="Q75" s="285">
        <f t="shared" si="50"/>
        <v>0</v>
      </c>
      <c r="R75" s="285">
        <f t="shared" si="50"/>
        <v>0</v>
      </c>
      <c r="S75" s="286">
        <f t="shared" si="50"/>
        <v>0</v>
      </c>
      <c r="T75" s="287">
        <f t="shared" si="50"/>
        <v>0</v>
      </c>
      <c r="U75" s="287">
        <f t="shared" si="50"/>
        <v>0</v>
      </c>
      <c r="V75" s="287">
        <f t="shared" si="50"/>
        <v>0</v>
      </c>
      <c r="W75" s="287">
        <f t="shared" si="50"/>
        <v>0</v>
      </c>
      <c r="X75" s="287">
        <f t="shared" si="50"/>
        <v>0</v>
      </c>
      <c r="Y75" s="287">
        <f t="shared" si="50"/>
        <v>0</v>
      </c>
      <c r="Z75" s="287">
        <f t="shared" si="50"/>
        <v>0</v>
      </c>
      <c r="AA75" s="287">
        <f t="shared" si="50"/>
        <v>0</v>
      </c>
      <c r="AB75" s="287">
        <f t="shared" si="50"/>
        <v>0</v>
      </c>
      <c r="AC75" s="287">
        <f t="shared" si="50"/>
        <v>0</v>
      </c>
      <c r="AD75" s="288">
        <f t="shared" si="50"/>
        <v>0</v>
      </c>
      <c r="AE75" s="289">
        <f t="shared" si="50"/>
        <v>0</v>
      </c>
      <c r="AF75" s="289">
        <f t="shared" si="50"/>
        <v>0</v>
      </c>
      <c r="AG75" s="289">
        <f t="shared" si="50"/>
        <v>0</v>
      </c>
      <c r="AH75" s="289">
        <f t="shared" si="50"/>
        <v>0</v>
      </c>
      <c r="AI75" s="289">
        <f t="shared" si="50"/>
        <v>0</v>
      </c>
      <c r="AJ75" s="289">
        <f t="shared" si="50"/>
        <v>0</v>
      </c>
      <c r="AK75" s="289">
        <f t="shared" si="50"/>
        <v>0</v>
      </c>
    </row>
    <row r="76" spans="1:37" ht="24" customHeight="1">
      <c r="A76" s="166" t="s">
        <v>141</v>
      </c>
      <c r="B76" s="444" t="s">
        <v>141</v>
      </c>
      <c r="C76" s="33" t="str">
        <f t="shared" si="40"/>
        <v>Standard Cost Variance</v>
      </c>
      <c r="D76" s="34"/>
      <c r="E76" s="34"/>
      <c r="F76" s="35"/>
      <c r="G76" s="284">
        <f t="shared" ref="G76:AK76" si="51">IFERROR(G16*1000/G$36,0)</f>
        <v>0</v>
      </c>
      <c r="H76" s="285">
        <f t="shared" si="51"/>
        <v>0</v>
      </c>
      <c r="I76" s="285">
        <f t="shared" si="51"/>
        <v>0</v>
      </c>
      <c r="J76" s="285">
        <f t="shared" si="51"/>
        <v>0</v>
      </c>
      <c r="K76" s="285">
        <f t="shared" si="51"/>
        <v>0</v>
      </c>
      <c r="L76" s="285">
        <f t="shared" si="51"/>
        <v>0</v>
      </c>
      <c r="M76" s="285">
        <f t="shared" si="51"/>
        <v>0</v>
      </c>
      <c r="N76" s="285">
        <f t="shared" si="51"/>
        <v>0</v>
      </c>
      <c r="O76" s="285">
        <f t="shared" si="51"/>
        <v>0</v>
      </c>
      <c r="P76" s="285">
        <f t="shared" si="51"/>
        <v>0</v>
      </c>
      <c r="Q76" s="285">
        <f t="shared" si="51"/>
        <v>0</v>
      </c>
      <c r="R76" s="285">
        <f t="shared" si="51"/>
        <v>0</v>
      </c>
      <c r="S76" s="286">
        <f t="shared" si="51"/>
        <v>0</v>
      </c>
      <c r="T76" s="287">
        <f t="shared" si="51"/>
        <v>0</v>
      </c>
      <c r="U76" s="287">
        <f t="shared" si="51"/>
        <v>0</v>
      </c>
      <c r="V76" s="287">
        <f t="shared" si="51"/>
        <v>0</v>
      </c>
      <c r="W76" s="287">
        <f t="shared" si="51"/>
        <v>0</v>
      </c>
      <c r="X76" s="287">
        <f t="shared" si="51"/>
        <v>0</v>
      </c>
      <c r="Y76" s="287">
        <f t="shared" si="51"/>
        <v>0</v>
      </c>
      <c r="Z76" s="287">
        <f t="shared" si="51"/>
        <v>0</v>
      </c>
      <c r="AA76" s="287">
        <f t="shared" si="51"/>
        <v>0</v>
      </c>
      <c r="AB76" s="287">
        <f t="shared" si="51"/>
        <v>0</v>
      </c>
      <c r="AC76" s="287">
        <f t="shared" si="51"/>
        <v>0</v>
      </c>
      <c r="AD76" s="288">
        <f t="shared" si="51"/>
        <v>0</v>
      </c>
      <c r="AE76" s="289">
        <f t="shared" si="51"/>
        <v>0</v>
      </c>
      <c r="AF76" s="289">
        <f t="shared" si="51"/>
        <v>0</v>
      </c>
      <c r="AG76" s="289">
        <f t="shared" si="51"/>
        <v>0</v>
      </c>
      <c r="AH76" s="289">
        <f t="shared" si="51"/>
        <v>0</v>
      </c>
      <c r="AI76" s="289">
        <f t="shared" si="51"/>
        <v>0</v>
      </c>
      <c r="AJ76" s="289">
        <f t="shared" si="51"/>
        <v>0</v>
      </c>
      <c r="AK76" s="289">
        <f t="shared" si="51"/>
        <v>0</v>
      </c>
    </row>
    <row r="77" spans="1:37" ht="24" customHeight="1">
      <c r="A77" s="166" t="s">
        <v>142</v>
      </c>
      <c r="B77" s="444" t="s">
        <v>142</v>
      </c>
      <c r="C77" s="33" t="str">
        <f t="shared" si="40"/>
        <v>Actual Cost Variance</v>
      </c>
      <c r="D77" s="34"/>
      <c r="E77" s="34"/>
      <c r="F77" s="35"/>
      <c r="G77" s="290">
        <f t="shared" ref="G77:AK77" si="52">IFERROR(G17*1000/G$36,0)</f>
        <v>0</v>
      </c>
      <c r="H77" s="291">
        <f t="shared" si="52"/>
        <v>0</v>
      </c>
      <c r="I77" s="291">
        <f t="shared" si="52"/>
        <v>0</v>
      </c>
      <c r="J77" s="291">
        <f t="shared" si="52"/>
        <v>0</v>
      </c>
      <c r="K77" s="291">
        <f t="shared" si="52"/>
        <v>0</v>
      </c>
      <c r="L77" s="291">
        <f t="shared" si="52"/>
        <v>0</v>
      </c>
      <c r="M77" s="291">
        <f t="shared" si="52"/>
        <v>0</v>
      </c>
      <c r="N77" s="291">
        <f t="shared" si="52"/>
        <v>0</v>
      </c>
      <c r="O77" s="291">
        <f t="shared" si="52"/>
        <v>0</v>
      </c>
      <c r="P77" s="291">
        <f t="shared" si="52"/>
        <v>0</v>
      </c>
      <c r="Q77" s="291">
        <f t="shared" si="52"/>
        <v>0</v>
      </c>
      <c r="R77" s="291">
        <f t="shared" si="52"/>
        <v>0</v>
      </c>
      <c r="S77" s="292">
        <f t="shared" si="52"/>
        <v>0</v>
      </c>
      <c r="T77" s="293">
        <f t="shared" si="52"/>
        <v>0</v>
      </c>
      <c r="U77" s="293">
        <f t="shared" si="52"/>
        <v>0</v>
      </c>
      <c r="V77" s="293">
        <f t="shared" si="52"/>
        <v>0</v>
      </c>
      <c r="W77" s="293">
        <f t="shared" si="52"/>
        <v>0</v>
      </c>
      <c r="X77" s="293">
        <f t="shared" si="52"/>
        <v>0</v>
      </c>
      <c r="Y77" s="293">
        <f t="shared" si="52"/>
        <v>0</v>
      </c>
      <c r="Z77" s="293">
        <f t="shared" si="52"/>
        <v>0</v>
      </c>
      <c r="AA77" s="293">
        <f t="shared" si="52"/>
        <v>0</v>
      </c>
      <c r="AB77" s="293">
        <f t="shared" si="52"/>
        <v>0</v>
      </c>
      <c r="AC77" s="293">
        <f t="shared" si="52"/>
        <v>0</v>
      </c>
      <c r="AD77" s="294">
        <f t="shared" si="52"/>
        <v>0</v>
      </c>
      <c r="AE77" s="295">
        <f t="shared" si="52"/>
        <v>0</v>
      </c>
      <c r="AF77" s="295">
        <f t="shared" si="52"/>
        <v>0</v>
      </c>
      <c r="AG77" s="295">
        <f t="shared" si="52"/>
        <v>0</v>
      </c>
      <c r="AH77" s="295">
        <f t="shared" si="52"/>
        <v>0</v>
      </c>
      <c r="AI77" s="295">
        <f t="shared" si="52"/>
        <v>0</v>
      </c>
      <c r="AJ77" s="295">
        <f t="shared" si="52"/>
        <v>0</v>
      </c>
      <c r="AK77" s="295">
        <f t="shared" si="52"/>
        <v>0</v>
      </c>
    </row>
    <row r="78" spans="1:37" ht="24" customHeight="1">
      <c r="A78" s="166" t="s">
        <v>143</v>
      </c>
      <c r="B78" s="444" t="s">
        <v>143</v>
      </c>
      <c r="C78" s="49" t="str">
        <f t="shared" si="40"/>
        <v>Net Contribution</v>
      </c>
      <c r="D78" s="34"/>
      <c r="E78" s="34"/>
      <c r="F78" s="35"/>
      <c r="G78" s="296">
        <f t="shared" ref="G78:AK78" si="53">IFERROR(G18*1000/G$36,0)</f>
        <v>0</v>
      </c>
      <c r="H78" s="297">
        <f t="shared" si="53"/>
        <v>0</v>
      </c>
      <c r="I78" s="297">
        <f t="shared" si="53"/>
        <v>0</v>
      </c>
      <c r="J78" s="297">
        <f t="shared" si="53"/>
        <v>0</v>
      </c>
      <c r="K78" s="297">
        <f t="shared" si="53"/>
        <v>0</v>
      </c>
      <c r="L78" s="297">
        <f t="shared" si="53"/>
        <v>0</v>
      </c>
      <c r="M78" s="297">
        <f t="shared" si="53"/>
        <v>0</v>
      </c>
      <c r="N78" s="297">
        <f t="shared" si="53"/>
        <v>0</v>
      </c>
      <c r="O78" s="297">
        <f t="shared" si="53"/>
        <v>0</v>
      </c>
      <c r="P78" s="297">
        <f t="shared" si="53"/>
        <v>0</v>
      </c>
      <c r="Q78" s="297">
        <f t="shared" si="53"/>
        <v>0</v>
      </c>
      <c r="R78" s="297">
        <f t="shared" si="53"/>
        <v>0</v>
      </c>
      <c r="S78" s="286">
        <f t="shared" si="53"/>
        <v>0</v>
      </c>
      <c r="T78" s="287">
        <f t="shared" si="53"/>
        <v>0</v>
      </c>
      <c r="U78" s="287">
        <f t="shared" si="53"/>
        <v>0</v>
      </c>
      <c r="V78" s="287">
        <f t="shared" si="53"/>
        <v>0</v>
      </c>
      <c r="W78" s="287">
        <f t="shared" si="53"/>
        <v>0</v>
      </c>
      <c r="X78" s="287">
        <f t="shared" si="53"/>
        <v>0</v>
      </c>
      <c r="Y78" s="287">
        <f t="shared" si="53"/>
        <v>0</v>
      </c>
      <c r="Z78" s="287">
        <f t="shared" si="53"/>
        <v>0</v>
      </c>
      <c r="AA78" s="287">
        <f t="shared" si="53"/>
        <v>0</v>
      </c>
      <c r="AB78" s="287">
        <f t="shared" si="53"/>
        <v>0</v>
      </c>
      <c r="AC78" s="287">
        <f t="shared" si="53"/>
        <v>0</v>
      </c>
      <c r="AD78" s="288">
        <f t="shared" si="53"/>
        <v>0</v>
      </c>
      <c r="AE78" s="289">
        <f t="shared" si="53"/>
        <v>0</v>
      </c>
      <c r="AF78" s="289">
        <f t="shared" si="53"/>
        <v>0</v>
      </c>
      <c r="AG78" s="289">
        <f t="shared" si="53"/>
        <v>0</v>
      </c>
      <c r="AH78" s="289">
        <f t="shared" si="53"/>
        <v>0</v>
      </c>
      <c r="AI78" s="289">
        <f t="shared" si="53"/>
        <v>0</v>
      </c>
      <c r="AJ78" s="289">
        <f t="shared" si="53"/>
        <v>0</v>
      </c>
      <c r="AK78" s="289">
        <f t="shared" si="53"/>
        <v>0</v>
      </c>
    </row>
    <row r="79" spans="1:37" ht="24" customHeight="1">
      <c r="A79" s="166" t="s">
        <v>144</v>
      </c>
      <c r="B79" s="444" t="s">
        <v>144</v>
      </c>
      <c r="C79" s="33" t="str">
        <f t="shared" si="40"/>
        <v>Depreciation and Amortization</v>
      </c>
      <c r="D79" s="34"/>
      <c r="E79" s="34"/>
      <c r="F79" s="35"/>
      <c r="G79" s="284">
        <f t="shared" ref="G79:AK79" si="54">IFERROR(G19*1000/G$36,0)</f>
        <v>0</v>
      </c>
      <c r="H79" s="285">
        <f t="shared" si="54"/>
        <v>0</v>
      </c>
      <c r="I79" s="285">
        <f t="shared" si="54"/>
        <v>0</v>
      </c>
      <c r="J79" s="285">
        <f t="shared" si="54"/>
        <v>0</v>
      </c>
      <c r="K79" s="285">
        <f t="shared" si="54"/>
        <v>0</v>
      </c>
      <c r="L79" s="285">
        <f t="shared" si="54"/>
        <v>0</v>
      </c>
      <c r="M79" s="285">
        <f t="shared" si="54"/>
        <v>0</v>
      </c>
      <c r="N79" s="285">
        <f t="shared" si="54"/>
        <v>0</v>
      </c>
      <c r="O79" s="285">
        <f t="shared" si="54"/>
        <v>0</v>
      </c>
      <c r="P79" s="285">
        <f t="shared" si="54"/>
        <v>0</v>
      </c>
      <c r="Q79" s="285">
        <f t="shared" si="54"/>
        <v>0</v>
      </c>
      <c r="R79" s="285">
        <f t="shared" si="54"/>
        <v>0</v>
      </c>
      <c r="S79" s="286">
        <f t="shared" si="54"/>
        <v>0</v>
      </c>
      <c r="T79" s="287">
        <f t="shared" si="54"/>
        <v>0</v>
      </c>
      <c r="U79" s="287">
        <f t="shared" si="54"/>
        <v>0</v>
      </c>
      <c r="V79" s="287">
        <f t="shared" si="54"/>
        <v>0</v>
      </c>
      <c r="W79" s="287">
        <f t="shared" si="54"/>
        <v>0</v>
      </c>
      <c r="X79" s="287">
        <f t="shared" si="54"/>
        <v>0</v>
      </c>
      <c r="Y79" s="287">
        <f t="shared" si="54"/>
        <v>0</v>
      </c>
      <c r="Z79" s="287">
        <f t="shared" si="54"/>
        <v>0</v>
      </c>
      <c r="AA79" s="287">
        <f t="shared" si="54"/>
        <v>0</v>
      </c>
      <c r="AB79" s="287">
        <f t="shared" si="54"/>
        <v>0</v>
      </c>
      <c r="AC79" s="287">
        <f t="shared" si="54"/>
        <v>0</v>
      </c>
      <c r="AD79" s="288">
        <f t="shared" si="54"/>
        <v>0</v>
      </c>
      <c r="AE79" s="289">
        <f t="shared" si="54"/>
        <v>0</v>
      </c>
      <c r="AF79" s="289">
        <f t="shared" si="54"/>
        <v>0</v>
      </c>
      <c r="AG79" s="289">
        <f t="shared" si="54"/>
        <v>0</v>
      </c>
      <c r="AH79" s="289">
        <f t="shared" si="54"/>
        <v>0</v>
      </c>
      <c r="AI79" s="289">
        <f t="shared" si="54"/>
        <v>0</v>
      </c>
      <c r="AJ79" s="289">
        <f t="shared" si="54"/>
        <v>0</v>
      </c>
      <c r="AK79" s="289">
        <f t="shared" si="54"/>
        <v>0</v>
      </c>
    </row>
    <row r="80" spans="1:37" ht="24" customHeight="1">
      <c r="A80" s="166" t="s">
        <v>145</v>
      </c>
      <c r="B80" s="444" t="s">
        <v>145</v>
      </c>
      <c r="C80" s="33" t="str">
        <f t="shared" si="40"/>
        <v>Factory Overhead Expenses</v>
      </c>
      <c r="D80" s="34"/>
      <c r="E80" s="34"/>
      <c r="F80" s="35"/>
      <c r="G80" s="284">
        <f t="shared" ref="G80:AK80" si="55">IFERROR(G20*1000/G$36,0)</f>
        <v>0</v>
      </c>
      <c r="H80" s="285">
        <f t="shared" si="55"/>
        <v>0</v>
      </c>
      <c r="I80" s="285">
        <f t="shared" si="55"/>
        <v>0</v>
      </c>
      <c r="J80" s="285">
        <f t="shared" si="55"/>
        <v>0</v>
      </c>
      <c r="K80" s="285">
        <f t="shared" si="55"/>
        <v>0</v>
      </c>
      <c r="L80" s="285">
        <f t="shared" si="55"/>
        <v>0</v>
      </c>
      <c r="M80" s="285">
        <f t="shared" si="55"/>
        <v>0</v>
      </c>
      <c r="N80" s="285">
        <f t="shared" si="55"/>
        <v>0</v>
      </c>
      <c r="O80" s="285">
        <f t="shared" si="55"/>
        <v>0</v>
      </c>
      <c r="P80" s="285">
        <f t="shared" si="55"/>
        <v>0</v>
      </c>
      <c r="Q80" s="285">
        <f t="shared" si="55"/>
        <v>0</v>
      </c>
      <c r="R80" s="285">
        <f t="shared" si="55"/>
        <v>0</v>
      </c>
      <c r="S80" s="286">
        <f t="shared" si="55"/>
        <v>0</v>
      </c>
      <c r="T80" s="287">
        <f t="shared" si="55"/>
        <v>0</v>
      </c>
      <c r="U80" s="287">
        <f t="shared" si="55"/>
        <v>0</v>
      </c>
      <c r="V80" s="287">
        <f t="shared" si="55"/>
        <v>0</v>
      </c>
      <c r="W80" s="287">
        <f t="shared" si="55"/>
        <v>0</v>
      </c>
      <c r="X80" s="287">
        <f t="shared" si="55"/>
        <v>0</v>
      </c>
      <c r="Y80" s="287">
        <f t="shared" si="55"/>
        <v>0</v>
      </c>
      <c r="Z80" s="287">
        <f t="shared" si="55"/>
        <v>0</v>
      </c>
      <c r="AA80" s="287">
        <f t="shared" si="55"/>
        <v>0</v>
      </c>
      <c r="AB80" s="287">
        <f t="shared" si="55"/>
        <v>0</v>
      </c>
      <c r="AC80" s="287">
        <f t="shared" si="55"/>
        <v>0</v>
      </c>
      <c r="AD80" s="288">
        <f t="shared" si="55"/>
        <v>0</v>
      </c>
      <c r="AE80" s="289">
        <f t="shared" si="55"/>
        <v>0</v>
      </c>
      <c r="AF80" s="289">
        <f t="shared" si="55"/>
        <v>0</v>
      </c>
      <c r="AG80" s="289">
        <f t="shared" si="55"/>
        <v>0</v>
      </c>
      <c r="AH80" s="289">
        <f t="shared" si="55"/>
        <v>0</v>
      </c>
      <c r="AI80" s="289">
        <f t="shared" si="55"/>
        <v>0</v>
      </c>
      <c r="AJ80" s="289">
        <f t="shared" si="55"/>
        <v>0</v>
      </c>
      <c r="AK80" s="289">
        <f t="shared" si="55"/>
        <v>0</v>
      </c>
    </row>
    <row r="81" spans="1:37" ht="24" customHeight="1">
      <c r="A81" s="166" t="s">
        <v>146</v>
      </c>
      <c r="B81" s="444" t="s">
        <v>146</v>
      </c>
      <c r="C81" s="33" t="str">
        <f t="shared" si="40"/>
        <v>Factory Overhead Adjustment</v>
      </c>
      <c r="D81" s="34"/>
      <c r="E81" s="34"/>
      <c r="F81" s="35"/>
      <c r="G81" s="290">
        <f t="shared" ref="G81:AK81" si="56">IFERROR(G21*1000/G$36,0)</f>
        <v>0</v>
      </c>
      <c r="H81" s="291">
        <f t="shared" si="56"/>
        <v>0</v>
      </c>
      <c r="I81" s="291">
        <f t="shared" si="56"/>
        <v>0</v>
      </c>
      <c r="J81" s="291">
        <f t="shared" si="56"/>
        <v>0</v>
      </c>
      <c r="K81" s="291">
        <f t="shared" si="56"/>
        <v>0</v>
      </c>
      <c r="L81" s="291">
        <f t="shared" si="56"/>
        <v>0</v>
      </c>
      <c r="M81" s="291">
        <f t="shared" si="56"/>
        <v>0</v>
      </c>
      <c r="N81" s="291">
        <f t="shared" si="56"/>
        <v>0</v>
      </c>
      <c r="O81" s="291">
        <f t="shared" si="56"/>
        <v>0</v>
      </c>
      <c r="P81" s="291">
        <f t="shared" si="56"/>
        <v>0</v>
      </c>
      <c r="Q81" s="291">
        <f t="shared" si="56"/>
        <v>0</v>
      </c>
      <c r="R81" s="291">
        <f t="shared" si="56"/>
        <v>0</v>
      </c>
      <c r="S81" s="292">
        <f t="shared" si="56"/>
        <v>0</v>
      </c>
      <c r="T81" s="293">
        <f t="shared" si="56"/>
        <v>0</v>
      </c>
      <c r="U81" s="293">
        <f t="shared" si="56"/>
        <v>0</v>
      </c>
      <c r="V81" s="293">
        <f t="shared" si="56"/>
        <v>0</v>
      </c>
      <c r="W81" s="293">
        <f t="shared" si="56"/>
        <v>0</v>
      </c>
      <c r="X81" s="293">
        <f t="shared" si="56"/>
        <v>0</v>
      </c>
      <c r="Y81" s="293">
        <f t="shared" si="56"/>
        <v>0</v>
      </c>
      <c r="Z81" s="293">
        <f t="shared" si="56"/>
        <v>0</v>
      </c>
      <c r="AA81" s="293">
        <f t="shared" si="56"/>
        <v>0</v>
      </c>
      <c r="AB81" s="293">
        <f t="shared" si="56"/>
        <v>0</v>
      </c>
      <c r="AC81" s="293">
        <f t="shared" si="56"/>
        <v>0</v>
      </c>
      <c r="AD81" s="294">
        <f t="shared" si="56"/>
        <v>0</v>
      </c>
      <c r="AE81" s="295">
        <f t="shared" si="56"/>
        <v>0</v>
      </c>
      <c r="AF81" s="295">
        <f t="shared" si="56"/>
        <v>0</v>
      </c>
      <c r="AG81" s="295">
        <f t="shared" si="56"/>
        <v>0</v>
      </c>
      <c r="AH81" s="295">
        <f t="shared" si="56"/>
        <v>0</v>
      </c>
      <c r="AI81" s="295">
        <f t="shared" si="56"/>
        <v>0</v>
      </c>
      <c r="AJ81" s="295">
        <f t="shared" si="56"/>
        <v>0</v>
      </c>
      <c r="AK81" s="295">
        <f t="shared" si="56"/>
        <v>0</v>
      </c>
    </row>
    <row r="82" spans="1:37" ht="24" customHeight="1">
      <c r="A82" s="166" t="s">
        <v>147</v>
      </c>
      <c r="B82" s="444" t="s">
        <v>147</v>
      </c>
      <c r="C82" s="49" t="str">
        <f t="shared" si="40"/>
        <v>Gross Profit (Loss)</v>
      </c>
      <c r="D82" s="34"/>
      <c r="E82" s="34"/>
      <c r="F82" s="35"/>
      <c r="G82" s="284">
        <f t="shared" ref="G82:AK82" si="57">IFERROR(G22*1000/G$36,0)</f>
        <v>0</v>
      </c>
      <c r="H82" s="285">
        <f t="shared" si="57"/>
        <v>0</v>
      </c>
      <c r="I82" s="285">
        <f t="shared" si="57"/>
        <v>0</v>
      </c>
      <c r="J82" s="285">
        <f t="shared" si="57"/>
        <v>0</v>
      </c>
      <c r="K82" s="285">
        <f t="shared" si="57"/>
        <v>0</v>
      </c>
      <c r="L82" s="285">
        <f t="shared" si="57"/>
        <v>0</v>
      </c>
      <c r="M82" s="285">
        <f t="shared" si="57"/>
        <v>0</v>
      </c>
      <c r="N82" s="285">
        <f t="shared" si="57"/>
        <v>0</v>
      </c>
      <c r="O82" s="285">
        <f t="shared" si="57"/>
        <v>0</v>
      </c>
      <c r="P82" s="285">
        <f t="shared" si="57"/>
        <v>0</v>
      </c>
      <c r="Q82" s="285">
        <f t="shared" si="57"/>
        <v>0</v>
      </c>
      <c r="R82" s="285">
        <f t="shared" si="57"/>
        <v>0</v>
      </c>
      <c r="S82" s="286">
        <f t="shared" si="57"/>
        <v>0</v>
      </c>
      <c r="T82" s="287">
        <f t="shared" si="57"/>
        <v>0</v>
      </c>
      <c r="U82" s="287">
        <f t="shared" si="57"/>
        <v>0</v>
      </c>
      <c r="V82" s="287">
        <f t="shared" si="57"/>
        <v>0</v>
      </c>
      <c r="W82" s="287">
        <f t="shared" si="57"/>
        <v>0</v>
      </c>
      <c r="X82" s="287">
        <f t="shared" si="57"/>
        <v>0</v>
      </c>
      <c r="Y82" s="287">
        <f t="shared" si="57"/>
        <v>0</v>
      </c>
      <c r="Z82" s="287">
        <f t="shared" si="57"/>
        <v>0</v>
      </c>
      <c r="AA82" s="287">
        <f t="shared" si="57"/>
        <v>0</v>
      </c>
      <c r="AB82" s="287">
        <f t="shared" si="57"/>
        <v>0</v>
      </c>
      <c r="AC82" s="287">
        <f t="shared" si="57"/>
        <v>0</v>
      </c>
      <c r="AD82" s="288">
        <f t="shared" si="57"/>
        <v>0</v>
      </c>
      <c r="AE82" s="289">
        <f t="shared" si="57"/>
        <v>0</v>
      </c>
      <c r="AF82" s="289">
        <f t="shared" si="57"/>
        <v>0</v>
      </c>
      <c r="AG82" s="289">
        <f t="shared" si="57"/>
        <v>0</v>
      </c>
      <c r="AH82" s="289">
        <f t="shared" si="57"/>
        <v>0</v>
      </c>
      <c r="AI82" s="289">
        <f t="shared" si="57"/>
        <v>0</v>
      </c>
      <c r="AJ82" s="289">
        <f t="shared" si="57"/>
        <v>0</v>
      </c>
      <c r="AK82" s="289">
        <f t="shared" si="57"/>
        <v>0</v>
      </c>
    </row>
    <row r="83" spans="1:37" ht="24" customHeight="1">
      <c r="A83" s="166" t="s">
        <v>148</v>
      </c>
      <c r="B83" s="444" t="s">
        <v>148</v>
      </c>
      <c r="C83" s="33" t="str">
        <f t="shared" si="40"/>
        <v>Administrative Expenses - General</v>
      </c>
      <c r="D83" s="34"/>
      <c r="E83" s="34"/>
      <c r="F83" s="35"/>
      <c r="G83" s="284">
        <f t="shared" ref="G83:AK83" si="58">IFERROR(G23*1000/G$36,0)</f>
        <v>0</v>
      </c>
      <c r="H83" s="285">
        <f t="shared" si="58"/>
        <v>0</v>
      </c>
      <c r="I83" s="285">
        <f t="shared" si="58"/>
        <v>0</v>
      </c>
      <c r="J83" s="285">
        <f t="shared" si="58"/>
        <v>0</v>
      </c>
      <c r="K83" s="285">
        <f t="shared" si="58"/>
        <v>0</v>
      </c>
      <c r="L83" s="285">
        <f t="shared" si="58"/>
        <v>0</v>
      </c>
      <c r="M83" s="285">
        <f t="shared" si="58"/>
        <v>0</v>
      </c>
      <c r="N83" s="285">
        <f t="shared" si="58"/>
        <v>0</v>
      </c>
      <c r="O83" s="285">
        <f t="shared" si="58"/>
        <v>0</v>
      </c>
      <c r="P83" s="285">
        <f t="shared" si="58"/>
        <v>0</v>
      </c>
      <c r="Q83" s="285">
        <f t="shared" si="58"/>
        <v>0</v>
      </c>
      <c r="R83" s="285">
        <f t="shared" si="58"/>
        <v>0</v>
      </c>
      <c r="S83" s="286">
        <f t="shared" si="58"/>
        <v>0</v>
      </c>
      <c r="T83" s="287">
        <f t="shared" si="58"/>
        <v>0</v>
      </c>
      <c r="U83" s="287">
        <f t="shared" si="58"/>
        <v>0</v>
      </c>
      <c r="V83" s="287">
        <f t="shared" si="58"/>
        <v>0</v>
      </c>
      <c r="W83" s="287">
        <f t="shared" si="58"/>
        <v>0</v>
      </c>
      <c r="X83" s="287">
        <f t="shared" si="58"/>
        <v>0</v>
      </c>
      <c r="Y83" s="287">
        <f t="shared" si="58"/>
        <v>0</v>
      </c>
      <c r="Z83" s="287">
        <f t="shared" si="58"/>
        <v>0</v>
      </c>
      <c r="AA83" s="287">
        <f t="shared" si="58"/>
        <v>0</v>
      </c>
      <c r="AB83" s="287">
        <f t="shared" si="58"/>
        <v>0</v>
      </c>
      <c r="AC83" s="287">
        <f t="shared" si="58"/>
        <v>0</v>
      </c>
      <c r="AD83" s="288">
        <f t="shared" si="58"/>
        <v>0</v>
      </c>
      <c r="AE83" s="289">
        <f t="shared" si="58"/>
        <v>0</v>
      </c>
      <c r="AF83" s="289">
        <f t="shared" si="58"/>
        <v>0</v>
      </c>
      <c r="AG83" s="289">
        <f t="shared" si="58"/>
        <v>0</v>
      </c>
      <c r="AH83" s="289">
        <f t="shared" si="58"/>
        <v>0</v>
      </c>
      <c r="AI83" s="289">
        <f t="shared" si="58"/>
        <v>0</v>
      </c>
      <c r="AJ83" s="289">
        <f t="shared" si="58"/>
        <v>0</v>
      </c>
      <c r="AK83" s="289">
        <f t="shared" si="58"/>
        <v>0</v>
      </c>
    </row>
    <row r="84" spans="1:37" ht="24" customHeight="1">
      <c r="A84" s="166" t="s">
        <v>149</v>
      </c>
      <c r="B84" s="444" t="s">
        <v>149</v>
      </c>
      <c r="C84" s="52" t="str">
        <f t="shared" si="40"/>
        <v>Administrative Expenses - Marketing</v>
      </c>
      <c r="D84" s="53"/>
      <c r="E84" s="53"/>
      <c r="F84" s="54"/>
      <c r="G84" s="284">
        <f t="shared" ref="G84:AK84" si="59">IFERROR(G24*1000/G$36,0)</f>
        <v>0</v>
      </c>
      <c r="H84" s="285">
        <f t="shared" si="59"/>
        <v>0</v>
      </c>
      <c r="I84" s="285">
        <f t="shared" si="59"/>
        <v>0</v>
      </c>
      <c r="J84" s="285">
        <f t="shared" si="59"/>
        <v>0</v>
      </c>
      <c r="K84" s="285">
        <f t="shared" si="59"/>
        <v>0</v>
      </c>
      <c r="L84" s="285">
        <f t="shared" si="59"/>
        <v>0</v>
      </c>
      <c r="M84" s="285">
        <f t="shared" si="59"/>
        <v>0</v>
      </c>
      <c r="N84" s="285">
        <f t="shared" si="59"/>
        <v>0</v>
      </c>
      <c r="O84" s="285">
        <f t="shared" si="59"/>
        <v>0</v>
      </c>
      <c r="P84" s="285">
        <f t="shared" si="59"/>
        <v>0</v>
      </c>
      <c r="Q84" s="285">
        <f t="shared" si="59"/>
        <v>0</v>
      </c>
      <c r="R84" s="285">
        <f t="shared" si="59"/>
        <v>0</v>
      </c>
      <c r="S84" s="286">
        <f t="shared" si="59"/>
        <v>0</v>
      </c>
      <c r="T84" s="287">
        <f t="shared" si="59"/>
        <v>0</v>
      </c>
      <c r="U84" s="287">
        <f t="shared" si="59"/>
        <v>0</v>
      </c>
      <c r="V84" s="287">
        <f t="shared" si="59"/>
        <v>0</v>
      </c>
      <c r="W84" s="287">
        <f t="shared" si="59"/>
        <v>0</v>
      </c>
      <c r="X84" s="287">
        <f t="shared" si="59"/>
        <v>0</v>
      </c>
      <c r="Y84" s="287">
        <f t="shared" si="59"/>
        <v>0</v>
      </c>
      <c r="Z84" s="287">
        <f t="shared" si="59"/>
        <v>0</v>
      </c>
      <c r="AA84" s="287">
        <f t="shared" si="59"/>
        <v>0</v>
      </c>
      <c r="AB84" s="287">
        <f t="shared" si="59"/>
        <v>0</v>
      </c>
      <c r="AC84" s="287">
        <f t="shared" si="59"/>
        <v>0</v>
      </c>
      <c r="AD84" s="288">
        <f t="shared" si="59"/>
        <v>0</v>
      </c>
      <c r="AE84" s="289">
        <f t="shared" si="59"/>
        <v>0</v>
      </c>
      <c r="AF84" s="289">
        <f t="shared" si="59"/>
        <v>0</v>
      </c>
      <c r="AG84" s="289">
        <f t="shared" si="59"/>
        <v>0</v>
      </c>
      <c r="AH84" s="289">
        <f t="shared" si="59"/>
        <v>0</v>
      </c>
      <c r="AI84" s="289">
        <f t="shared" si="59"/>
        <v>0</v>
      </c>
      <c r="AJ84" s="289">
        <f t="shared" si="59"/>
        <v>0</v>
      </c>
      <c r="AK84" s="289">
        <f t="shared" si="59"/>
        <v>0</v>
      </c>
    </row>
    <row r="85" spans="1:37" ht="24" customHeight="1">
      <c r="A85" s="166" t="s">
        <v>150</v>
      </c>
      <c r="B85" s="444" t="s">
        <v>150</v>
      </c>
      <c r="C85" s="33" t="str">
        <f t="shared" si="40"/>
        <v>Gain (Loss) on FX and Derivative</v>
      </c>
      <c r="D85" s="34"/>
      <c r="E85" s="34"/>
      <c r="F85" s="35"/>
      <c r="G85" s="284">
        <f t="shared" ref="G85:AK85" si="60">IFERROR(G25*1000/G$36,0)</f>
        <v>0</v>
      </c>
      <c r="H85" s="285">
        <f t="shared" si="60"/>
        <v>0</v>
      </c>
      <c r="I85" s="285">
        <f t="shared" si="60"/>
        <v>0</v>
      </c>
      <c r="J85" s="285">
        <f t="shared" si="60"/>
        <v>0</v>
      </c>
      <c r="K85" s="285">
        <f t="shared" si="60"/>
        <v>0</v>
      </c>
      <c r="L85" s="285">
        <f t="shared" si="60"/>
        <v>0</v>
      </c>
      <c r="M85" s="285">
        <f t="shared" si="60"/>
        <v>0</v>
      </c>
      <c r="N85" s="285">
        <f t="shared" si="60"/>
        <v>0</v>
      </c>
      <c r="O85" s="285">
        <f t="shared" si="60"/>
        <v>0</v>
      </c>
      <c r="P85" s="285">
        <f t="shared" si="60"/>
        <v>0</v>
      </c>
      <c r="Q85" s="285">
        <f t="shared" si="60"/>
        <v>0</v>
      </c>
      <c r="R85" s="285">
        <f t="shared" si="60"/>
        <v>0</v>
      </c>
      <c r="S85" s="286">
        <f t="shared" si="60"/>
        <v>0</v>
      </c>
      <c r="T85" s="287">
        <f t="shared" si="60"/>
        <v>0</v>
      </c>
      <c r="U85" s="287">
        <f t="shared" si="60"/>
        <v>0</v>
      </c>
      <c r="V85" s="287">
        <f t="shared" si="60"/>
        <v>0</v>
      </c>
      <c r="W85" s="287">
        <f t="shared" si="60"/>
        <v>0</v>
      </c>
      <c r="X85" s="287">
        <f t="shared" si="60"/>
        <v>0</v>
      </c>
      <c r="Y85" s="287">
        <f t="shared" si="60"/>
        <v>0</v>
      </c>
      <c r="Z85" s="287">
        <f t="shared" si="60"/>
        <v>0</v>
      </c>
      <c r="AA85" s="287">
        <f t="shared" si="60"/>
        <v>0</v>
      </c>
      <c r="AB85" s="287">
        <f t="shared" si="60"/>
        <v>0</v>
      </c>
      <c r="AC85" s="287">
        <f t="shared" si="60"/>
        <v>0</v>
      </c>
      <c r="AD85" s="288">
        <f t="shared" si="60"/>
        <v>0</v>
      </c>
      <c r="AE85" s="289">
        <f t="shared" si="60"/>
        <v>0</v>
      </c>
      <c r="AF85" s="289">
        <f t="shared" si="60"/>
        <v>0</v>
      </c>
      <c r="AG85" s="289">
        <f t="shared" si="60"/>
        <v>0</v>
      </c>
      <c r="AH85" s="289">
        <f t="shared" si="60"/>
        <v>0</v>
      </c>
      <c r="AI85" s="289">
        <f t="shared" si="60"/>
        <v>0</v>
      </c>
      <c r="AJ85" s="289">
        <f t="shared" si="60"/>
        <v>0</v>
      </c>
      <c r="AK85" s="289">
        <f t="shared" si="60"/>
        <v>0</v>
      </c>
    </row>
    <row r="86" spans="1:37" ht="24" customHeight="1">
      <c r="A86" s="166" t="s">
        <v>151</v>
      </c>
      <c r="B86" s="444" t="s">
        <v>151</v>
      </c>
      <c r="C86" s="33" t="str">
        <f t="shared" si="40"/>
        <v>Other Income (Expenses)</v>
      </c>
      <c r="D86" s="34"/>
      <c r="E86" s="34"/>
      <c r="F86" s="35"/>
      <c r="G86" s="284">
        <f t="shared" ref="G86:AK86" si="61">IFERROR(G26*1000/G$36,0)</f>
        <v>0</v>
      </c>
      <c r="H86" s="285">
        <f t="shared" si="61"/>
        <v>0</v>
      </c>
      <c r="I86" s="285">
        <f t="shared" si="61"/>
        <v>0</v>
      </c>
      <c r="J86" s="285">
        <f t="shared" si="61"/>
        <v>0</v>
      </c>
      <c r="K86" s="285">
        <f t="shared" si="61"/>
        <v>0</v>
      </c>
      <c r="L86" s="285">
        <f t="shared" si="61"/>
        <v>0</v>
      </c>
      <c r="M86" s="285">
        <f t="shared" si="61"/>
        <v>0</v>
      </c>
      <c r="N86" s="285">
        <f t="shared" si="61"/>
        <v>0</v>
      </c>
      <c r="O86" s="285">
        <f t="shared" si="61"/>
        <v>0</v>
      </c>
      <c r="P86" s="285">
        <f t="shared" si="61"/>
        <v>0</v>
      </c>
      <c r="Q86" s="285">
        <f t="shared" si="61"/>
        <v>0</v>
      </c>
      <c r="R86" s="285">
        <f t="shared" si="61"/>
        <v>0</v>
      </c>
      <c r="S86" s="292">
        <f t="shared" si="61"/>
        <v>0</v>
      </c>
      <c r="T86" s="293">
        <f t="shared" si="61"/>
        <v>0</v>
      </c>
      <c r="U86" s="293">
        <f t="shared" si="61"/>
        <v>0</v>
      </c>
      <c r="V86" s="293">
        <f t="shared" si="61"/>
        <v>0</v>
      </c>
      <c r="W86" s="293">
        <f t="shared" si="61"/>
        <v>0</v>
      </c>
      <c r="X86" s="293">
        <f t="shared" si="61"/>
        <v>0</v>
      </c>
      <c r="Y86" s="293">
        <f t="shared" si="61"/>
        <v>0</v>
      </c>
      <c r="Z86" s="293">
        <f t="shared" si="61"/>
        <v>0</v>
      </c>
      <c r="AA86" s="293">
        <f t="shared" si="61"/>
        <v>0</v>
      </c>
      <c r="AB86" s="293">
        <f t="shared" si="61"/>
        <v>0</v>
      </c>
      <c r="AC86" s="293">
        <f t="shared" si="61"/>
        <v>0</v>
      </c>
      <c r="AD86" s="294">
        <f t="shared" si="61"/>
        <v>0</v>
      </c>
      <c r="AE86" s="295">
        <f t="shared" si="61"/>
        <v>0</v>
      </c>
      <c r="AF86" s="295">
        <f t="shared" si="61"/>
        <v>0</v>
      </c>
      <c r="AG86" s="295">
        <f t="shared" si="61"/>
        <v>0</v>
      </c>
      <c r="AH86" s="295">
        <f t="shared" si="61"/>
        <v>0</v>
      </c>
      <c r="AI86" s="295">
        <f t="shared" si="61"/>
        <v>0</v>
      </c>
      <c r="AJ86" s="295">
        <f t="shared" si="61"/>
        <v>0</v>
      </c>
      <c r="AK86" s="295">
        <f t="shared" si="61"/>
        <v>0</v>
      </c>
    </row>
    <row r="87" spans="1:37" ht="24" customHeight="1">
      <c r="A87" s="166" t="s">
        <v>152</v>
      </c>
      <c r="B87" s="444" t="s">
        <v>152</v>
      </c>
      <c r="C87" s="49" t="str">
        <f t="shared" si="40"/>
        <v>Profit (Loss) before Finance Cost (EBIT)</v>
      </c>
      <c r="D87" s="55"/>
      <c r="E87" s="55"/>
      <c r="F87" s="56"/>
      <c r="G87" s="298">
        <f t="shared" ref="G87:AK87" si="62">IFERROR(G27*1000/G$36,0)</f>
        <v>0</v>
      </c>
      <c r="H87" s="299">
        <f t="shared" si="62"/>
        <v>0</v>
      </c>
      <c r="I87" s="299">
        <f t="shared" si="62"/>
        <v>0</v>
      </c>
      <c r="J87" s="299">
        <f t="shared" si="62"/>
        <v>0</v>
      </c>
      <c r="K87" s="299">
        <f t="shared" si="62"/>
        <v>0</v>
      </c>
      <c r="L87" s="299">
        <f t="shared" si="62"/>
        <v>0</v>
      </c>
      <c r="M87" s="299">
        <f t="shared" si="62"/>
        <v>0</v>
      </c>
      <c r="N87" s="299">
        <f t="shared" si="62"/>
        <v>0</v>
      </c>
      <c r="O87" s="299">
        <f t="shared" si="62"/>
        <v>0</v>
      </c>
      <c r="P87" s="299">
        <f t="shared" si="62"/>
        <v>0</v>
      </c>
      <c r="Q87" s="299">
        <f t="shared" si="62"/>
        <v>0</v>
      </c>
      <c r="R87" s="299">
        <f t="shared" si="62"/>
        <v>0</v>
      </c>
      <c r="S87" s="286">
        <f t="shared" si="62"/>
        <v>0</v>
      </c>
      <c r="T87" s="287">
        <f t="shared" si="62"/>
        <v>0</v>
      </c>
      <c r="U87" s="287">
        <f t="shared" si="62"/>
        <v>0</v>
      </c>
      <c r="V87" s="287">
        <f t="shared" si="62"/>
        <v>0</v>
      </c>
      <c r="W87" s="287">
        <f t="shared" si="62"/>
        <v>0</v>
      </c>
      <c r="X87" s="287">
        <f t="shared" si="62"/>
        <v>0</v>
      </c>
      <c r="Y87" s="287">
        <f t="shared" si="62"/>
        <v>0</v>
      </c>
      <c r="Z87" s="287">
        <f t="shared" si="62"/>
        <v>0</v>
      </c>
      <c r="AA87" s="287">
        <f t="shared" si="62"/>
        <v>0</v>
      </c>
      <c r="AB87" s="287">
        <f t="shared" si="62"/>
        <v>0</v>
      </c>
      <c r="AC87" s="287">
        <f t="shared" si="62"/>
        <v>0</v>
      </c>
      <c r="AD87" s="288">
        <f t="shared" si="62"/>
        <v>0</v>
      </c>
      <c r="AE87" s="289">
        <f t="shared" si="62"/>
        <v>0</v>
      </c>
      <c r="AF87" s="289">
        <f t="shared" si="62"/>
        <v>0</v>
      </c>
      <c r="AG87" s="289">
        <f t="shared" si="62"/>
        <v>0</v>
      </c>
      <c r="AH87" s="289">
        <f t="shared" si="62"/>
        <v>0</v>
      </c>
      <c r="AI87" s="289">
        <f t="shared" si="62"/>
        <v>0</v>
      </c>
      <c r="AJ87" s="289">
        <f t="shared" si="62"/>
        <v>0</v>
      </c>
      <c r="AK87" s="289">
        <f t="shared" si="62"/>
        <v>0</v>
      </c>
    </row>
    <row r="88" spans="1:37" ht="24" customHeight="1">
      <c r="A88" s="166" t="s">
        <v>153</v>
      </c>
      <c r="B88" s="444" t="s">
        <v>153</v>
      </c>
      <c r="C88" s="33" t="str">
        <f t="shared" si="40"/>
        <v>Finance Costs</v>
      </c>
      <c r="D88" s="34"/>
      <c r="E88" s="34"/>
      <c r="F88" s="35"/>
      <c r="G88" s="290">
        <f t="shared" ref="G88:AK88" si="63">IFERROR(G28*1000/G$36,0)</f>
        <v>0</v>
      </c>
      <c r="H88" s="291">
        <f t="shared" si="63"/>
        <v>0</v>
      </c>
      <c r="I88" s="291">
        <f t="shared" si="63"/>
        <v>0</v>
      </c>
      <c r="J88" s="291">
        <f t="shared" si="63"/>
        <v>0</v>
      </c>
      <c r="K88" s="291">
        <f t="shared" si="63"/>
        <v>0</v>
      </c>
      <c r="L88" s="291">
        <f t="shared" si="63"/>
        <v>0</v>
      </c>
      <c r="M88" s="291">
        <f t="shared" si="63"/>
        <v>0</v>
      </c>
      <c r="N88" s="291">
        <f t="shared" si="63"/>
        <v>0</v>
      </c>
      <c r="O88" s="291">
        <f t="shared" si="63"/>
        <v>0</v>
      </c>
      <c r="P88" s="291">
        <f t="shared" si="63"/>
        <v>0</v>
      </c>
      <c r="Q88" s="291">
        <f t="shared" si="63"/>
        <v>0</v>
      </c>
      <c r="R88" s="291">
        <f t="shared" si="63"/>
        <v>0</v>
      </c>
      <c r="S88" s="292">
        <f t="shared" si="63"/>
        <v>0</v>
      </c>
      <c r="T88" s="293">
        <f t="shared" si="63"/>
        <v>0</v>
      </c>
      <c r="U88" s="293">
        <f t="shared" si="63"/>
        <v>0</v>
      </c>
      <c r="V88" s="293">
        <f t="shared" si="63"/>
        <v>0</v>
      </c>
      <c r="W88" s="293">
        <f t="shared" si="63"/>
        <v>0</v>
      </c>
      <c r="X88" s="293">
        <f t="shared" si="63"/>
        <v>0</v>
      </c>
      <c r="Y88" s="293">
        <f t="shared" si="63"/>
        <v>0</v>
      </c>
      <c r="Z88" s="293">
        <f t="shared" si="63"/>
        <v>0</v>
      </c>
      <c r="AA88" s="293">
        <f t="shared" si="63"/>
        <v>0</v>
      </c>
      <c r="AB88" s="293">
        <f t="shared" si="63"/>
        <v>0</v>
      </c>
      <c r="AC88" s="293">
        <f t="shared" si="63"/>
        <v>0</v>
      </c>
      <c r="AD88" s="294">
        <f t="shared" si="63"/>
        <v>0</v>
      </c>
      <c r="AE88" s="295">
        <f t="shared" si="63"/>
        <v>0</v>
      </c>
      <c r="AF88" s="295">
        <f t="shared" si="63"/>
        <v>0</v>
      </c>
      <c r="AG88" s="295">
        <f t="shared" si="63"/>
        <v>0</v>
      </c>
      <c r="AH88" s="295">
        <f t="shared" si="63"/>
        <v>0</v>
      </c>
      <c r="AI88" s="295">
        <f t="shared" si="63"/>
        <v>0</v>
      </c>
      <c r="AJ88" s="295">
        <f t="shared" si="63"/>
        <v>0</v>
      </c>
      <c r="AK88" s="295">
        <f t="shared" si="63"/>
        <v>0</v>
      </c>
    </row>
    <row r="89" spans="1:37" ht="24" customHeight="1">
      <c r="A89" s="166" t="s">
        <v>154</v>
      </c>
      <c r="B89" s="444" t="s">
        <v>154</v>
      </c>
      <c r="C89" s="49" t="str">
        <f t="shared" si="40"/>
        <v>Profit (loss) before income tax (EBT)</v>
      </c>
      <c r="D89" s="34"/>
      <c r="E89" s="34"/>
      <c r="F89" s="35"/>
      <c r="G89" s="298">
        <f t="shared" ref="G89:AK89" si="64">IFERROR(G29*1000/G$36,0)</f>
        <v>0</v>
      </c>
      <c r="H89" s="299">
        <f t="shared" si="64"/>
        <v>0</v>
      </c>
      <c r="I89" s="299">
        <f t="shared" si="64"/>
        <v>0</v>
      </c>
      <c r="J89" s="299">
        <f t="shared" si="64"/>
        <v>0</v>
      </c>
      <c r="K89" s="299">
        <f t="shared" si="64"/>
        <v>0</v>
      </c>
      <c r="L89" s="299">
        <f t="shared" si="64"/>
        <v>0</v>
      </c>
      <c r="M89" s="299">
        <f t="shared" si="64"/>
        <v>0</v>
      </c>
      <c r="N89" s="299">
        <f t="shared" si="64"/>
        <v>0</v>
      </c>
      <c r="O89" s="299">
        <f t="shared" si="64"/>
        <v>0</v>
      </c>
      <c r="P89" s="299">
        <f t="shared" si="64"/>
        <v>0</v>
      </c>
      <c r="Q89" s="299">
        <f t="shared" si="64"/>
        <v>0</v>
      </c>
      <c r="R89" s="299">
        <f t="shared" si="64"/>
        <v>0</v>
      </c>
      <c r="S89" s="300">
        <f t="shared" si="64"/>
        <v>0</v>
      </c>
      <c r="T89" s="301">
        <f t="shared" si="64"/>
        <v>0</v>
      </c>
      <c r="U89" s="301">
        <f t="shared" si="64"/>
        <v>0</v>
      </c>
      <c r="V89" s="301">
        <f t="shared" si="64"/>
        <v>0</v>
      </c>
      <c r="W89" s="301">
        <f t="shared" si="64"/>
        <v>0</v>
      </c>
      <c r="X89" s="301">
        <f t="shared" si="64"/>
        <v>0</v>
      </c>
      <c r="Y89" s="301">
        <f t="shared" si="64"/>
        <v>0</v>
      </c>
      <c r="Z89" s="301">
        <f t="shared" si="64"/>
        <v>0</v>
      </c>
      <c r="AA89" s="301">
        <f t="shared" si="64"/>
        <v>0</v>
      </c>
      <c r="AB89" s="301">
        <f t="shared" si="64"/>
        <v>0</v>
      </c>
      <c r="AC89" s="301">
        <f t="shared" si="64"/>
        <v>0</v>
      </c>
      <c r="AD89" s="302">
        <f t="shared" si="64"/>
        <v>0</v>
      </c>
      <c r="AE89" s="303">
        <f t="shared" si="64"/>
        <v>0</v>
      </c>
      <c r="AF89" s="303">
        <f t="shared" si="64"/>
        <v>0</v>
      </c>
      <c r="AG89" s="303">
        <f t="shared" si="64"/>
        <v>0</v>
      </c>
      <c r="AH89" s="303">
        <f t="shared" si="64"/>
        <v>0</v>
      </c>
      <c r="AI89" s="303">
        <f t="shared" si="64"/>
        <v>0</v>
      </c>
      <c r="AJ89" s="303">
        <f t="shared" si="64"/>
        <v>0</v>
      </c>
      <c r="AK89" s="303">
        <f t="shared" si="64"/>
        <v>0</v>
      </c>
    </row>
    <row r="90" spans="1:37" ht="24" customHeight="1">
      <c r="A90" s="166" t="s">
        <v>155</v>
      </c>
      <c r="B90" s="444" t="s">
        <v>155</v>
      </c>
      <c r="C90" s="63" t="str">
        <f t="shared" si="40"/>
        <v>Tax Expenses</v>
      </c>
      <c r="D90" s="34"/>
      <c r="E90" s="34"/>
      <c r="F90" s="35"/>
      <c r="G90" s="290">
        <f t="shared" ref="G90:AK90" si="65">IFERROR(G30*1000/G$36,0)</f>
        <v>0</v>
      </c>
      <c r="H90" s="291">
        <f t="shared" si="65"/>
        <v>0</v>
      </c>
      <c r="I90" s="291">
        <f t="shared" si="65"/>
        <v>0</v>
      </c>
      <c r="J90" s="291">
        <f t="shared" si="65"/>
        <v>0</v>
      </c>
      <c r="K90" s="291">
        <f t="shared" si="65"/>
        <v>0</v>
      </c>
      <c r="L90" s="291">
        <f t="shared" si="65"/>
        <v>0</v>
      </c>
      <c r="M90" s="291">
        <f t="shared" si="65"/>
        <v>0</v>
      </c>
      <c r="N90" s="291">
        <f t="shared" si="65"/>
        <v>0</v>
      </c>
      <c r="O90" s="291">
        <f t="shared" si="65"/>
        <v>0</v>
      </c>
      <c r="P90" s="291">
        <f t="shared" si="65"/>
        <v>0</v>
      </c>
      <c r="Q90" s="291">
        <f t="shared" si="65"/>
        <v>0</v>
      </c>
      <c r="R90" s="291">
        <f t="shared" si="65"/>
        <v>0</v>
      </c>
      <c r="S90" s="292">
        <f t="shared" si="65"/>
        <v>0</v>
      </c>
      <c r="T90" s="293">
        <f t="shared" si="65"/>
        <v>0</v>
      </c>
      <c r="U90" s="293">
        <f t="shared" si="65"/>
        <v>0</v>
      </c>
      <c r="V90" s="293">
        <f t="shared" si="65"/>
        <v>0</v>
      </c>
      <c r="W90" s="293">
        <f t="shared" si="65"/>
        <v>0</v>
      </c>
      <c r="X90" s="293">
        <f t="shared" si="65"/>
        <v>0</v>
      </c>
      <c r="Y90" s="293">
        <f t="shared" si="65"/>
        <v>0</v>
      </c>
      <c r="Z90" s="293">
        <f t="shared" si="65"/>
        <v>0</v>
      </c>
      <c r="AA90" s="293">
        <f t="shared" si="65"/>
        <v>0</v>
      </c>
      <c r="AB90" s="293">
        <f t="shared" si="65"/>
        <v>0</v>
      </c>
      <c r="AC90" s="293">
        <f t="shared" si="65"/>
        <v>0</v>
      </c>
      <c r="AD90" s="294">
        <f t="shared" si="65"/>
        <v>0</v>
      </c>
      <c r="AE90" s="295">
        <f t="shared" si="65"/>
        <v>0</v>
      </c>
      <c r="AF90" s="295">
        <f t="shared" si="65"/>
        <v>0</v>
      </c>
      <c r="AG90" s="295">
        <f t="shared" si="65"/>
        <v>0</v>
      </c>
      <c r="AH90" s="295">
        <f t="shared" si="65"/>
        <v>0</v>
      </c>
      <c r="AI90" s="295">
        <f t="shared" si="65"/>
        <v>0</v>
      </c>
      <c r="AJ90" s="295">
        <f t="shared" si="65"/>
        <v>0</v>
      </c>
      <c r="AK90" s="295">
        <f t="shared" si="65"/>
        <v>0</v>
      </c>
    </row>
    <row r="91" spans="1:37" ht="24" customHeight="1">
      <c r="A91" s="166" t="s">
        <v>156</v>
      </c>
      <c r="B91" s="444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284">
        <f t="shared" ref="G91:AK91" si="66">IFERROR(G31*1000/G$36,0)</f>
        <v>0</v>
      </c>
      <c r="H91" s="285">
        <f t="shared" si="66"/>
        <v>0</v>
      </c>
      <c r="I91" s="285">
        <f t="shared" si="66"/>
        <v>0</v>
      </c>
      <c r="J91" s="285">
        <f t="shared" si="66"/>
        <v>0</v>
      </c>
      <c r="K91" s="285">
        <f t="shared" si="66"/>
        <v>0</v>
      </c>
      <c r="L91" s="285">
        <f t="shared" si="66"/>
        <v>0</v>
      </c>
      <c r="M91" s="285">
        <f t="shared" si="66"/>
        <v>0</v>
      </c>
      <c r="N91" s="285">
        <f t="shared" si="66"/>
        <v>0</v>
      </c>
      <c r="O91" s="285">
        <f t="shared" si="66"/>
        <v>0</v>
      </c>
      <c r="P91" s="285">
        <f t="shared" si="66"/>
        <v>0</v>
      </c>
      <c r="Q91" s="285">
        <f t="shared" si="66"/>
        <v>0</v>
      </c>
      <c r="R91" s="285">
        <f t="shared" si="66"/>
        <v>0</v>
      </c>
      <c r="S91" s="286">
        <f t="shared" si="66"/>
        <v>0</v>
      </c>
      <c r="T91" s="287">
        <f t="shared" si="66"/>
        <v>0</v>
      </c>
      <c r="U91" s="287">
        <f t="shared" si="66"/>
        <v>0</v>
      </c>
      <c r="V91" s="287">
        <f t="shared" si="66"/>
        <v>0</v>
      </c>
      <c r="W91" s="287">
        <f t="shared" si="66"/>
        <v>0</v>
      </c>
      <c r="X91" s="287">
        <f t="shared" si="66"/>
        <v>0</v>
      </c>
      <c r="Y91" s="287">
        <f t="shared" si="66"/>
        <v>0</v>
      </c>
      <c r="Z91" s="287">
        <f t="shared" si="66"/>
        <v>0</v>
      </c>
      <c r="AA91" s="287">
        <f t="shared" si="66"/>
        <v>0</v>
      </c>
      <c r="AB91" s="287">
        <f t="shared" si="66"/>
        <v>0</v>
      </c>
      <c r="AC91" s="287">
        <f t="shared" si="66"/>
        <v>0</v>
      </c>
      <c r="AD91" s="288">
        <f t="shared" si="66"/>
        <v>0</v>
      </c>
      <c r="AE91" s="289">
        <f t="shared" si="66"/>
        <v>0</v>
      </c>
      <c r="AF91" s="289">
        <f t="shared" si="66"/>
        <v>0</v>
      </c>
      <c r="AG91" s="289">
        <f t="shared" si="66"/>
        <v>0</v>
      </c>
      <c r="AH91" s="289">
        <f t="shared" si="66"/>
        <v>0</v>
      </c>
      <c r="AI91" s="289">
        <f t="shared" si="66"/>
        <v>0</v>
      </c>
      <c r="AJ91" s="289">
        <f t="shared" si="66"/>
        <v>0</v>
      </c>
      <c r="AK91" s="289">
        <f t="shared" si="66"/>
        <v>0</v>
      </c>
    </row>
    <row r="92" spans="1:37" ht="24" customHeight="1">
      <c r="A92" s="166" t="s">
        <v>157</v>
      </c>
      <c r="B92" s="444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290">
        <f t="shared" ref="G92:AK92" si="67">IFERROR(G32*1000/G$36,0)</f>
        <v>0</v>
      </c>
      <c r="H92" s="291">
        <f t="shared" si="67"/>
        <v>0</v>
      </c>
      <c r="I92" s="291">
        <f t="shared" si="67"/>
        <v>0</v>
      </c>
      <c r="J92" s="291">
        <f t="shared" si="67"/>
        <v>0</v>
      </c>
      <c r="K92" s="291">
        <f t="shared" si="67"/>
        <v>0</v>
      </c>
      <c r="L92" s="291">
        <f t="shared" si="67"/>
        <v>0</v>
      </c>
      <c r="M92" s="291">
        <f t="shared" si="67"/>
        <v>0</v>
      </c>
      <c r="N92" s="291">
        <f t="shared" si="67"/>
        <v>0</v>
      </c>
      <c r="O92" s="291">
        <f t="shared" si="67"/>
        <v>0</v>
      </c>
      <c r="P92" s="291">
        <f t="shared" si="67"/>
        <v>0</v>
      </c>
      <c r="Q92" s="291">
        <f t="shared" si="67"/>
        <v>0</v>
      </c>
      <c r="R92" s="291">
        <f t="shared" si="67"/>
        <v>0</v>
      </c>
      <c r="S92" s="292">
        <f t="shared" si="67"/>
        <v>0</v>
      </c>
      <c r="T92" s="293">
        <f t="shared" si="67"/>
        <v>0</v>
      </c>
      <c r="U92" s="293">
        <f t="shared" si="67"/>
        <v>0</v>
      </c>
      <c r="V92" s="293">
        <f t="shared" si="67"/>
        <v>0</v>
      </c>
      <c r="W92" s="293">
        <f t="shared" si="67"/>
        <v>0</v>
      </c>
      <c r="X92" s="293">
        <f t="shared" si="67"/>
        <v>0</v>
      </c>
      <c r="Y92" s="293">
        <f t="shared" si="67"/>
        <v>0</v>
      </c>
      <c r="Z92" s="293">
        <f t="shared" si="67"/>
        <v>0</v>
      </c>
      <c r="AA92" s="293">
        <f t="shared" si="67"/>
        <v>0</v>
      </c>
      <c r="AB92" s="293">
        <f t="shared" si="67"/>
        <v>0</v>
      </c>
      <c r="AC92" s="293">
        <f t="shared" si="67"/>
        <v>0</v>
      </c>
      <c r="AD92" s="294">
        <f t="shared" si="67"/>
        <v>0</v>
      </c>
      <c r="AE92" s="295">
        <f t="shared" si="67"/>
        <v>0</v>
      </c>
      <c r="AF92" s="295">
        <f t="shared" si="67"/>
        <v>0</v>
      </c>
      <c r="AG92" s="295">
        <f t="shared" si="67"/>
        <v>0</v>
      </c>
      <c r="AH92" s="295">
        <f t="shared" si="67"/>
        <v>0</v>
      </c>
      <c r="AI92" s="295">
        <f t="shared" si="67"/>
        <v>0</v>
      </c>
      <c r="AJ92" s="295">
        <f t="shared" si="67"/>
        <v>0</v>
      </c>
      <c r="AK92" s="295">
        <f t="shared" si="67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40"/>
        <v>Profit (Loss) before Non-Controlling Interests</v>
      </c>
      <c r="D93" s="34"/>
      <c r="E93" s="34"/>
      <c r="F93" s="35"/>
      <c r="G93" s="284">
        <f t="shared" ref="G93:AK93" si="68">IFERROR(G33*1000/G$36,0)</f>
        <v>0</v>
      </c>
      <c r="H93" s="285">
        <f t="shared" si="68"/>
        <v>0</v>
      </c>
      <c r="I93" s="285">
        <f t="shared" si="68"/>
        <v>0</v>
      </c>
      <c r="J93" s="285">
        <f t="shared" si="68"/>
        <v>0</v>
      </c>
      <c r="K93" s="285">
        <f t="shared" si="68"/>
        <v>0</v>
      </c>
      <c r="L93" s="285">
        <f t="shared" si="68"/>
        <v>0</v>
      </c>
      <c r="M93" s="285">
        <f t="shared" si="68"/>
        <v>0</v>
      </c>
      <c r="N93" s="285">
        <f t="shared" si="68"/>
        <v>0</v>
      </c>
      <c r="O93" s="285">
        <f t="shared" si="68"/>
        <v>0</v>
      </c>
      <c r="P93" s="285">
        <f t="shared" si="68"/>
        <v>0</v>
      </c>
      <c r="Q93" s="285">
        <f t="shared" si="68"/>
        <v>0</v>
      </c>
      <c r="R93" s="285">
        <f t="shared" si="68"/>
        <v>0</v>
      </c>
      <c r="S93" s="286">
        <f t="shared" si="68"/>
        <v>0</v>
      </c>
      <c r="T93" s="287">
        <f t="shared" si="68"/>
        <v>0</v>
      </c>
      <c r="U93" s="287">
        <f t="shared" si="68"/>
        <v>0</v>
      </c>
      <c r="V93" s="287">
        <f t="shared" si="68"/>
        <v>0</v>
      </c>
      <c r="W93" s="287">
        <f t="shared" si="68"/>
        <v>0</v>
      </c>
      <c r="X93" s="287">
        <f t="shared" si="68"/>
        <v>0</v>
      </c>
      <c r="Y93" s="287">
        <f t="shared" si="68"/>
        <v>0</v>
      </c>
      <c r="Z93" s="287">
        <f t="shared" si="68"/>
        <v>0</v>
      </c>
      <c r="AA93" s="287">
        <f t="shared" si="68"/>
        <v>0</v>
      </c>
      <c r="AB93" s="287">
        <f t="shared" si="68"/>
        <v>0</v>
      </c>
      <c r="AC93" s="287">
        <f t="shared" si="68"/>
        <v>0</v>
      </c>
      <c r="AD93" s="288">
        <f t="shared" si="68"/>
        <v>0</v>
      </c>
      <c r="AE93" s="289">
        <f t="shared" si="68"/>
        <v>0</v>
      </c>
      <c r="AF93" s="289">
        <f t="shared" si="68"/>
        <v>0</v>
      </c>
      <c r="AG93" s="289">
        <f t="shared" si="68"/>
        <v>0</v>
      </c>
      <c r="AH93" s="289">
        <f t="shared" si="68"/>
        <v>0</v>
      </c>
      <c r="AI93" s="289">
        <f t="shared" si="68"/>
        <v>0</v>
      </c>
      <c r="AJ93" s="289">
        <f t="shared" si="68"/>
        <v>0</v>
      </c>
      <c r="AK93" s="289">
        <f t="shared" si="68"/>
        <v>0</v>
      </c>
    </row>
    <row r="94" spans="1:37" ht="24" customHeight="1">
      <c r="A94" s="166" t="s">
        <v>159</v>
      </c>
      <c r="B94" s="444" t="s">
        <v>159</v>
      </c>
      <c r="C94" s="33" t="str">
        <f t="shared" si="40"/>
        <v>Non-Controlling Interests</v>
      </c>
      <c r="D94" s="34"/>
      <c r="E94" s="34"/>
      <c r="F94" s="35"/>
      <c r="G94" s="284">
        <f t="shared" ref="G94:AK94" si="69">IFERROR(G34*1000/G$36,0)</f>
        <v>0</v>
      </c>
      <c r="H94" s="285">
        <f t="shared" si="69"/>
        <v>0</v>
      </c>
      <c r="I94" s="285">
        <f t="shared" si="69"/>
        <v>0</v>
      </c>
      <c r="J94" s="285">
        <f t="shared" si="69"/>
        <v>0</v>
      </c>
      <c r="K94" s="285">
        <f t="shared" si="69"/>
        <v>0</v>
      </c>
      <c r="L94" s="285">
        <f t="shared" si="69"/>
        <v>0</v>
      </c>
      <c r="M94" s="285">
        <f t="shared" si="69"/>
        <v>0</v>
      </c>
      <c r="N94" s="285">
        <f t="shared" si="69"/>
        <v>0</v>
      </c>
      <c r="O94" s="285">
        <f t="shared" si="69"/>
        <v>0</v>
      </c>
      <c r="P94" s="285">
        <f t="shared" si="69"/>
        <v>0</v>
      </c>
      <c r="Q94" s="285">
        <f t="shared" si="69"/>
        <v>0</v>
      </c>
      <c r="R94" s="285">
        <f t="shared" si="69"/>
        <v>0</v>
      </c>
      <c r="S94" s="286">
        <f t="shared" si="69"/>
        <v>0</v>
      </c>
      <c r="T94" s="287">
        <f t="shared" si="69"/>
        <v>0</v>
      </c>
      <c r="U94" s="287">
        <f t="shared" si="69"/>
        <v>0</v>
      </c>
      <c r="V94" s="287">
        <f t="shared" si="69"/>
        <v>0</v>
      </c>
      <c r="W94" s="287">
        <f t="shared" si="69"/>
        <v>0</v>
      </c>
      <c r="X94" s="287">
        <f t="shared" si="69"/>
        <v>0</v>
      </c>
      <c r="Y94" s="287">
        <f t="shared" si="69"/>
        <v>0</v>
      </c>
      <c r="Z94" s="287">
        <f t="shared" si="69"/>
        <v>0</v>
      </c>
      <c r="AA94" s="287">
        <f t="shared" si="69"/>
        <v>0</v>
      </c>
      <c r="AB94" s="287">
        <f t="shared" si="69"/>
        <v>0</v>
      </c>
      <c r="AC94" s="287">
        <f t="shared" si="69"/>
        <v>0</v>
      </c>
      <c r="AD94" s="288">
        <f t="shared" si="69"/>
        <v>0</v>
      </c>
      <c r="AE94" s="289">
        <f t="shared" si="69"/>
        <v>0</v>
      </c>
      <c r="AF94" s="289">
        <f t="shared" si="69"/>
        <v>0</v>
      </c>
      <c r="AG94" s="289">
        <f t="shared" si="69"/>
        <v>0</v>
      </c>
      <c r="AH94" s="289">
        <f t="shared" si="69"/>
        <v>0</v>
      </c>
      <c r="AI94" s="289">
        <f t="shared" si="69"/>
        <v>0</v>
      </c>
      <c r="AJ94" s="289">
        <f t="shared" si="69"/>
        <v>0</v>
      </c>
      <c r="AK94" s="289">
        <f t="shared" si="69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40"/>
        <v>Profit (Loss) for the Period</v>
      </c>
      <c r="D95" s="67"/>
      <c r="E95" s="67"/>
      <c r="F95" s="68"/>
      <c r="G95" s="304">
        <f t="shared" ref="G95:AK95" si="70">IFERROR(G35*1000/G$36,0)</f>
        <v>0</v>
      </c>
      <c r="H95" s="305">
        <f t="shared" si="70"/>
        <v>0</v>
      </c>
      <c r="I95" s="305">
        <f t="shared" si="70"/>
        <v>0</v>
      </c>
      <c r="J95" s="305">
        <f t="shared" si="70"/>
        <v>0</v>
      </c>
      <c r="K95" s="305">
        <f t="shared" si="70"/>
        <v>0</v>
      </c>
      <c r="L95" s="305">
        <f t="shared" si="70"/>
        <v>0</v>
      </c>
      <c r="M95" s="305">
        <f t="shared" si="70"/>
        <v>0</v>
      </c>
      <c r="N95" s="305">
        <f t="shared" si="70"/>
        <v>0</v>
      </c>
      <c r="O95" s="305">
        <f t="shared" si="70"/>
        <v>0</v>
      </c>
      <c r="P95" s="305">
        <f t="shared" si="70"/>
        <v>0</v>
      </c>
      <c r="Q95" s="305">
        <f t="shared" si="70"/>
        <v>0</v>
      </c>
      <c r="R95" s="305">
        <f t="shared" si="70"/>
        <v>0</v>
      </c>
      <c r="S95" s="306">
        <f t="shared" si="70"/>
        <v>0</v>
      </c>
      <c r="T95" s="307">
        <f t="shared" si="70"/>
        <v>0</v>
      </c>
      <c r="U95" s="307">
        <f t="shared" si="70"/>
        <v>0</v>
      </c>
      <c r="V95" s="307">
        <f t="shared" si="70"/>
        <v>0</v>
      </c>
      <c r="W95" s="307">
        <f t="shared" si="70"/>
        <v>0</v>
      </c>
      <c r="X95" s="307">
        <f t="shared" si="70"/>
        <v>0</v>
      </c>
      <c r="Y95" s="307">
        <f t="shared" si="70"/>
        <v>0</v>
      </c>
      <c r="Z95" s="307">
        <f t="shared" si="70"/>
        <v>0</v>
      </c>
      <c r="AA95" s="307">
        <f t="shared" si="70"/>
        <v>0</v>
      </c>
      <c r="AB95" s="307">
        <f t="shared" si="70"/>
        <v>0</v>
      </c>
      <c r="AC95" s="307">
        <f t="shared" si="70"/>
        <v>0</v>
      </c>
      <c r="AD95" s="308">
        <f t="shared" si="70"/>
        <v>0</v>
      </c>
      <c r="AE95" s="309">
        <f t="shared" si="70"/>
        <v>0</v>
      </c>
      <c r="AF95" s="309">
        <f t="shared" si="70"/>
        <v>0</v>
      </c>
      <c r="AG95" s="309">
        <f t="shared" si="70"/>
        <v>0</v>
      </c>
      <c r="AH95" s="309">
        <f t="shared" si="70"/>
        <v>0</v>
      </c>
      <c r="AI95" s="309">
        <f t="shared" si="70"/>
        <v>0</v>
      </c>
      <c r="AJ95" s="309">
        <f t="shared" si="70"/>
        <v>0</v>
      </c>
      <c r="AK95" s="309">
        <f t="shared" si="70"/>
        <v>0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0</v>
      </c>
      <c r="H96" s="311">
        <f t="shared" si="71"/>
        <v>0</v>
      </c>
      <c r="I96" s="311">
        <f t="shared" si="71"/>
        <v>0</v>
      </c>
      <c r="J96" s="311">
        <f t="shared" si="71"/>
        <v>0</v>
      </c>
      <c r="K96" s="311">
        <f t="shared" si="71"/>
        <v>0</v>
      </c>
      <c r="L96" s="311">
        <f t="shared" si="71"/>
        <v>0</v>
      </c>
      <c r="M96" s="311">
        <f t="shared" si="71"/>
        <v>0</v>
      </c>
      <c r="N96" s="311">
        <f t="shared" si="71"/>
        <v>0</v>
      </c>
      <c r="O96" s="311">
        <f t="shared" si="71"/>
        <v>0</v>
      </c>
      <c r="P96" s="311">
        <f t="shared" si="71"/>
        <v>0</v>
      </c>
      <c r="Q96" s="311">
        <f t="shared" si="71"/>
        <v>0</v>
      </c>
      <c r="R96" s="311">
        <f t="shared" si="71"/>
        <v>0</v>
      </c>
      <c r="S96" s="312">
        <f t="shared" si="71"/>
        <v>0</v>
      </c>
      <c r="T96" s="313">
        <f t="shared" si="71"/>
        <v>0</v>
      </c>
      <c r="U96" s="313">
        <f t="shared" si="71"/>
        <v>0</v>
      </c>
      <c r="V96" s="313">
        <f t="shared" si="71"/>
        <v>0</v>
      </c>
      <c r="W96" s="313">
        <f t="shared" si="71"/>
        <v>0</v>
      </c>
      <c r="X96" s="313">
        <f t="shared" si="71"/>
        <v>0</v>
      </c>
      <c r="Y96" s="313">
        <f t="shared" si="71"/>
        <v>0</v>
      </c>
      <c r="Z96" s="313">
        <f t="shared" si="71"/>
        <v>0</v>
      </c>
      <c r="AA96" s="313">
        <f t="shared" si="71"/>
        <v>0</v>
      </c>
      <c r="AB96" s="313">
        <f t="shared" si="71"/>
        <v>0</v>
      </c>
      <c r="AC96" s="313">
        <f t="shared" si="71"/>
        <v>0</v>
      </c>
      <c r="AD96" s="314">
        <f t="shared" si="71"/>
        <v>0</v>
      </c>
      <c r="AE96" s="315">
        <f t="shared" si="71"/>
        <v>0</v>
      </c>
      <c r="AF96" s="315">
        <f t="shared" si="71"/>
        <v>0</v>
      </c>
      <c r="AG96" s="315">
        <f t="shared" si="71"/>
        <v>0</v>
      </c>
      <c r="AH96" s="315">
        <f t="shared" si="71"/>
        <v>0</v>
      </c>
      <c r="AI96" s="315">
        <f t="shared" si="71"/>
        <v>0</v>
      </c>
      <c r="AJ96" s="315">
        <f t="shared" si="71"/>
        <v>0</v>
      </c>
      <c r="AK96" s="315">
        <f t="shared" si="71"/>
        <v>0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0</v>
      </c>
      <c r="H97" s="311">
        <f t="shared" ref="H97:R97" si="72">IFERROR(H43*1000/H$37/12,0)</f>
        <v>0</v>
      </c>
      <c r="I97" s="311">
        <f t="shared" si="72"/>
        <v>0</v>
      </c>
      <c r="J97" s="311">
        <f t="shared" si="72"/>
        <v>0</v>
      </c>
      <c r="K97" s="311">
        <f t="shared" si="72"/>
        <v>0</v>
      </c>
      <c r="L97" s="311">
        <f t="shared" si="72"/>
        <v>0</v>
      </c>
      <c r="M97" s="311">
        <f t="shared" si="72"/>
        <v>0</v>
      </c>
      <c r="N97" s="311">
        <f t="shared" si="72"/>
        <v>0</v>
      </c>
      <c r="O97" s="311">
        <f t="shared" si="72"/>
        <v>0</v>
      </c>
      <c r="P97" s="311">
        <f t="shared" si="72"/>
        <v>0</v>
      </c>
      <c r="Q97" s="311">
        <f t="shared" si="72"/>
        <v>0</v>
      </c>
      <c r="R97" s="311">
        <f t="shared" si="72"/>
        <v>0</v>
      </c>
      <c r="S97" s="292">
        <f>IFERROR(S43*1000/S$37/12*1,0)</f>
        <v>0</v>
      </c>
      <c r="T97" s="292">
        <f>IFERROR(T43*1000/T$37/12*2,0)</f>
        <v>0</v>
      </c>
      <c r="U97" s="292">
        <f>IFERROR(U43*1000/U$37/12*3,0)</f>
        <v>0</v>
      </c>
      <c r="V97" s="292">
        <f>IFERROR(V43*1000/V$37/12*4,0)</f>
        <v>0</v>
      </c>
      <c r="W97" s="292">
        <f>IFERROR(W43*1000/W$37/12*5,0)</f>
        <v>0</v>
      </c>
      <c r="X97" s="292">
        <f>IFERROR(X43*1000/X$37/12*6,0)</f>
        <v>0</v>
      </c>
      <c r="Y97" s="292">
        <f>IFERROR(Y43*1000/Y$37/12*7,0)</f>
        <v>0</v>
      </c>
      <c r="Z97" s="292">
        <f>IFERROR(Z43*1000/Z$37/12*8,0)</f>
        <v>0</v>
      </c>
      <c r="AA97" s="292">
        <f>IFERROR(AA43*1000/AA$37/12*9,0)</f>
        <v>0</v>
      </c>
      <c r="AB97" s="292">
        <f>IFERROR(AB43*1000/AB$37/12*10,0)</f>
        <v>0</v>
      </c>
      <c r="AC97" s="292">
        <f>IFERROR(AC43*1000/AC$37/12*11,0)</f>
        <v>0</v>
      </c>
      <c r="AD97" s="292">
        <f>IFERROR(AD43*1000/AD$37/12*12,0)</f>
        <v>0</v>
      </c>
      <c r="AE97" s="295">
        <f>IFERROR(AE43*1000/AE$37/12*3,0)</f>
        <v>0</v>
      </c>
      <c r="AF97" s="295">
        <f>IFERROR(AF43*1000/AF$37/12*3,0)</f>
        <v>0</v>
      </c>
      <c r="AG97" s="295">
        <f>IFERROR(AG43*1000/AG$37/12*3,0)</f>
        <v>0</v>
      </c>
      <c r="AH97" s="295">
        <f>IFERROR(AH43*1000/AH$37/12*3,0)</f>
        <v>0</v>
      </c>
      <c r="AI97" s="295">
        <f>IFERROR(AI43*1000/AI$37/12*6,0)</f>
        <v>0</v>
      </c>
      <c r="AJ97" s="295">
        <f>IFERROR(AJ43*1000/AJ$37/12*6,0)</f>
        <v>0</v>
      </c>
      <c r="AK97" s="295">
        <f>IFERROR(AK43*1000/AK$37,0)</f>
        <v>0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0</v>
      </c>
      <c r="H98" s="311">
        <f t="shared" ref="H98:AK98" si="73">IFERROR(H47*1000/H$36,0)</f>
        <v>0</v>
      </c>
      <c r="I98" s="311">
        <f t="shared" si="73"/>
        <v>0</v>
      </c>
      <c r="J98" s="311">
        <f t="shared" si="73"/>
        <v>0</v>
      </c>
      <c r="K98" s="311">
        <f t="shared" si="73"/>
        <v>0</v>
      </c>
      <c r="L98" s="311">
        <f t="shared" si="73"/>
        <v>0</v>
      </c>
      <c r="M98" s="311">
        <f t="shared" si="73"/>
        <v>0</v>
      </c>
      <c r="N98" s="311">
        <f t="shared" si="73"/>
        <v>0</v>
      </c>
      <c r="O98" s="311">
        <f t="shared" si="73"/>
        <v>0</v>
      </c>
      <c r="P98" s="311">
        <f t="shared" si="73"/>
        <v>0</v>
      </c>
      <c r="Q98" s="311">
        <f t="shared" si="73"/>
        <v>0</v>
      </c>
      <c r="R98" s="311">
        <f t="shared" si="73"/>
        <v>0</v>
      </c>
      <c r="S98" s="292">
        <f t="shared" si="73"/>
        <v>0</v>
      </c>
      <c r="T98" s="293">
        <f t="shared" si="73"/>
        <v>0</v>
      </c>
      <c r="U98" s="293">
        <f t="shared" si="73"/>
        <v>0</v>
      </c>
      <c r="V98" s="293">
        <f t="shared" si="73"/>
        <v>0</v>
      </c>
      <c r="W98" s="293">
        <f t="shared" si="73"/>
        <v>0</v>
      </c>
      <c r="X98" s="293">
        <f t="shared" si="73"/>
        <v>0</v>
      </c>
      <c r="Y98" s="293">
        <f t="shared" si="73"/>
        <v>0</v>
      </c>
      <c r="Z98" s="293">
        <f t="shared" si="73"/>
        <v>0</v>
      </c>
      <c r="AA98" s="293">
        <f t="shared" si="73"/>
        <v>0</v>
      </c>
      <c r="AB98" s="293">
        <f t="shared" si="73"/>
        <v>0</v>
      </c>
      <c r="AC98" s="293">
        <f t="shared" si="73"/>
        <v>0</v>
      </c>
      <c r="AD98" s="294">
        <f t="shared" si="73"/>
        <v>0</v>
      </c>
      <c r="AE98" s="315">
        <f t="shared" si="73"/>
        <v>0</v>
      </c>
      <c r="AF98" s="315">
        <f t="shared" si="73"/>
        <v>0</v>
      </c>
      <c r="AG98" s="315">
        <f t="shared" si="73"/>
        <v>0</v>
      </c>
      <c r="AH98" s="315">
        <f t="shared" si="73"/>
        <v>0</v>
      </c>
      <c r="AI98" s="315">
        <f t="shared" si="73"/>
        <v>0</v>
      </c>
      <c r="AJ98" s="315">
        <f t="shared" si="73"/>
        <v>0</v>
      </c>
      <c r="AK98" s="315">
        <f t="shared" si="73"/>
        <v>0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0</v>
      </c>
      <c r="H99" s="319">
        <f t="shared" ref="H99:AK100" si="74">IFERROR(H49*1000/H$36,0)</f>
        <v>0</v>
      </c>
      <c r="I99" s="319">
        <f t="shared" si="74"/>
        <v>0</v>
      </c>
      <c r="J99" s="319">
        <f t="shared" si="74"/>
        <v>0</v>
      </c>
      <c r="K99" s="319">
        <f t="shared" si="74"/>
        <v>0</v>
      </c>
      <c r="L99" s="319">
        <f t="shared" si="74"/>
        <v>0</v>
      </c>
      <c r="M99" s="319">
        <f t="shared" si="74"/>
        <v>0</v>
      </c>
      <c r="N99" s="319">
        <f t="shared" si="74"/>
        <v>0</v>
      </c>
      <c r="O99" s="319">
        <f t="shared" si="74"/>
        <v>0</v>
      </c>
      <c r="P99" s="319">
        <f t="shared" si="74"/>
        <v>0</v>
      </c>
      <c r="Q99" s="319">
        <f t="shared" si="74"/>
        <v>0</v>
      </c>
      <c r="R99" s="319">
        <f t="shared" si="74"/>
        <v>0</v>
      </c>
      <c r="S99" s="320">
        <f t="shared" si="74"/>
        <v>0</v>
      </c>
      <c r="T99" s="321">
        <f t="shared" si="74"/>
        <v>0</v>
      </c>
      <c r="U99" s="321">
        <f t="shared" si="74"/>
        <v>0</v>
      </c>
      <c r="V99" s="321">
        <f t="shared" si="74"/>
        <v>0</v>
      </c>
      <c r="W99" s="321">
        <f t="shared" si="74"/>
        <v>0</v>
      </c>
      <c r="X99" s="321">
        <f t="shared" si="74"/>
        <v>0</v>
      </c>
      <c r="Y99" s="321">
        <f t="shared" si="74"/>
        <v>0</v>
      </c>
      <c r="Z99" s="321">
        <f t="shared" si="74"/>
        <v>0</v>
      </c>
      <c r="AA99" s="321">
        <f t="shared" si="74"/>
        <v>0</v>
      </c>
      <c r="AB99" s="321">
        <f t="shared" si="74"/>
        <v>0</v>
      </c>
      <c r="AC99" s="321">
        <f t="shared" si="74"/>
        <v>0</v>
      </c>
      <c r="AD99" s="322">
        <f t="shared" si="74"/>
        <v>0</v>
      </c>
      <c r="AE99" s="323">
        <f t="shared" si="74"/>
        <v>0</v>
      </c>
      <c r="AF99" s="323">
        <f t="shared" si="74"/>
        <v>0</v>
      </c>
      <c r="AG99" s="323">
        <f t="shared" si="74"/>
        <v>0</v>
      </c>
      <c r="AH99" s="323">
        <f t="shared" si="74"/>
        <v>0</v>
      </c>
      <c r="AI99" s="323">
        <f t="shared" si="74"/>
        <v>0</v>
      </c>
      <c r="AJ99" s="323">
        <f t="shared" si="74"/>
        <v>0</v>
      </c>
      <c r="AK99" s="323">
        <f t="shared" si="74"/>
        <v>0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0</v>
      </c>
      <c r="H100" s="317">
        <f t="shared" si="74"/>
        <v>0</v>
      </c>
      <c r="I100" s="317">
        <f t="shared" si="74"/>
        <v>0</v>
      </c>
      <c r="J100" s="317">
        <f t="shared" si="74"/>
        <v>0</v>
      </c>
      <c r="K100" s="317">
        <f t="shared" si="74"/>
        <v>0</v>
      </c>
      <c r="L100" s="317">
        <f t="shared" si="74"/>
        <v>0</v>
      </c>
      <c r="M100" s="317">
        <f t="shared" si="74"/>
        <v>0</v>
      </c>
      <c r="N100" s="317">
        <f t="shared" si="74"/>
        <v>0</v>
      </c>
      <c r="O100" s="317">
        <f t="shared" si="74"/>
        <v>0</v>
      </c>
      <c r="P100" s="317">
        <f t="shared" si="74"/>
        <v>0</v>
      </c>
      <c r="Q100" s="317">
        <f t="shared" si="74"/>
        <v>0</v>
      </c>
      <c r="R100" s="317">
        <f t="shared" si="74"/>
        <v>0</v>
      </c>
      <c r="S100" s="312">
        <f t="shared" si="74"/>
        <v>0</v>
      </c>
      <c r="T100" s="313">
        <f t="shared" si="74"/>
        <v>0</v>
      </c>
      <c r="U100" s="313">
        <f t="shared" si="74"/>
        <v>0</v>
      </c>
      <c r="V100" s="313">
        <f t="shared" si="74"/>
        <v>0</v>
      </c>
      <c r="W100" s="313">
        <f t="shared" si="74"/>
        <v>0</v>
      </c>
      <c r="X100" s="313">
        <f t="shared" si="74"/>
        <v>0</v>
      </c>
      <c r="Y100" s="313">
        <f t="shared" si="74"/>
        <v>0</v>
      </c>
      <c r="Z100" s="313">
        <f t="shared" si="74"/>
        <v>0</v>
      </c>
      <c r="AA100" s="313">
        <f t="shared" si="74"/>
        <v>0</v>
      </c>
      <c r="AB100" s="313">
        <f t="shared" si="74"/>
        <v>0</v>
      </c>
      <c r="AC100" s="313">
        <f t="shared" si="74"/>
        <v>0</v>
      </c>
      <c r="AD100" s="324">
        <f t="shared" si="74"/>
        <v>0</v>
      </c>
      <c r="AE100" s="315">
        <f t="shared" si="74"/>
        <v>0</v>
      </c>
      <c r="AF100" s="315">
        <f t="shared" si="74"/>
        <v>0</v>
      </c>
      <c r="AG100" s="315">
        <f t="shared" si="74"/>
        <v>0</v>
      </c>
      <c r="AH100" s="315">
        <f t="shared" si="74"/>
        <v>0</v>
      </c>
      <c r="AI100" s="315">
        <f t="shared" si="74"/>
        <v>0</v>
      </c>
      <c r="AJ100" s="315">
        <f t="shared" si="74"/>
        <v>0</v>
      </c>
      <c r="AK100" s="315">
        <f t="shared" si="74"/>
        <v>0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30">
        <f t="shared" ref="G118:R118" si="75">G18</f>
        <v>0</v>
      </c>
      <c r="H118" s="230">
        <f t="shared" si="75"/>
        <v>0</v>
      </c>
      <c r="I118" s="230">
        <f t="shared" si="75"/>
        <v>0</v>
      </c>
      <c r="J118" s="230">
        <f t="shared" si="75"/>
        <v>0</v>
      </c>
      <c r="K118" s="230">
        <f t="shared" si="75"/>
        <v>0</v>
      </c>
      <c r="L118" s="230">
        <f t="shared" si="75"/>
        <v>0</v>
      </c>
      <c r="M118" s="230">
        <f t="shared" si="75"/>
        <v>0</v>
      </c>
      <c r="N118" s="230">
        <f t="shared" si="75"/>
        <v>0</v>
      </c>
      <c r="O118" s="230">
        <f t="shared" si="75"/>
        <v>0</v>
      </c>
      <c r="P118" s="230">
        <f t="shared" si="75"/>
        <v>0</v>
      </c>
      <c r="Q118" s="230">
        <f t="shared" si="75"/>
        <v>0</v>
      </c>
      <c r="R118" s="230">
        <f t="shared" si="75"/>
        <v>0</v>
      </c>
      <c r="S118" s="200">
        <f t="shared" ref="S118:S180" si="76">G118</f>
        <v>0</v>
      </c>
      <c r="T118" s="201">
        <f>SUM($G118:H118)</f>
        <v>0</v>
      </c>
      <c r="U118" s="201">
        <f>SUM($G118:I118)</f>
        <v>0</v>
      </c>
      <c r="V118" s="201">
        <f>SUM($G118:J118)</f>
        <v>0</v>
      </c>
      <c r="W118" s="201">
        <f>SUM($G118:K118)</f>
        <v>0</v>
      </c>
      <c r="X118" s="201">
        <f>SUM($G118:L118)</f>
        <v>0</v>
      </c>
      <c r="Y118" s="201">
        <f>SUM($G118:M118)</f>
        <v>0</v>
      </c>
      <c r="Z118" s="201">
        <f>SUM($G118:N118)</f>
        <v>0</v>
      </c>
      <c r="AA118" s="201">
        <f>SUM($G118:O118)</f>
        <v>0</v>
      </c>
      <c r="AB118" s="201">
        <f>SUM($G118:P118)</f>
        <v>0</v>
      </c>
      <c r="AC118" s="201">
        <f>SUM($G118:Q118)</f>
        <v>0</v>
      </c>
      <c r="AD118" s="202">
        <f>SUM($G118:R118)</f>
        <v>0</v>
      </c>
      <c r="AE118" s="203">
        <f t="shared" ref="AE118:AE180" si="77">U118</f>
        <v>0</v>
      </c>
      <c r="AF118" s="203">
        <f t="shared" ref="AF118:AF180" si="78">X118-AE118</f>
        <v>0</v>
      </c>
      <c r="AG118" s="203">
        <f t="shared" ref="AG118:AG180" si="79">AA118-AF118-AE118</f>
        <v>0</v>
      </c>
      <c r="AH118" s="203">
        <f t="shared" ref="AH118:AH180" si="80">AD118-AG118-AF118-AE118</f>
        <v>0</v>
      </c>
      <c r="AI118" s="203">
        <f t="shared" ref="AI118:AI222" si="81">$AE118+$AF118</f>
        <v>0</v>
      </c>
      <c r="AJ118" s="203">
        <f t="shared" ref="AJ118:AJ222" si="82">$AG118+$AH118</f>
        <v>0</v>
      </c>
      <c r="AK118" s="203">
        <f t="shared" ref="AK118:AK222" si="83">$AI118+$AJ118</f>
        <v>0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40">
        <f>G20-SUMIF($A$138:$A$237,$A119,G$138:G$237)</f>
        <v>0</v>
      </c>
      <c r="H119" s="240">
        <f t="shared" ref="H119:R119" si="85">H20-SUMIF($A$138:$A$237,$A119,H$138:H$237)</f>
        <v>0</v>
      </c>
      <c r="I119" s="240">
        <f t="shared" si="85"/>
        <v>0</v>
      </c>
      <c r="J119" s="240">
        <f t="shared" si="85"/>
        <v>0</v>
      </c>
      <c r="K119" s="240">
        <f t="shared" si="85"/>
        <v>0</v>
      </c>
      <c r="L119" s="240">
        <f t="shared" si="85"/>
        <v>0</v>
      </c>
      <c r="M119" s="240">
        <f t="shared" si="85"/>
        <v>0</v>
      </c>
      <c r="N119" s="240">
        <f t="shared" si="85"/>
        <v>0</v>
      </c>
      <c r="O119" s="240">
        <f t="shared" si="85"/>
        <v>0</v>
      </c>
      <c r="P119" s="240">
        <f t="shared" si="85"/>
        <v>0</v>
      </c>
      <c r="Q119" s="240">
        <f t="shared" si="85"/>
        <v>0</v>
      </c>
      <c r="R119" s="240">
        <f t="shared" si="85"/>
        <v>0</v>
      </c>
      <c r="S119" s="328">
        <f t="shared" si="76"/>
        <v>0</v>
      </c>
      <c r="T119" s="329">
        <f>SUM($G119:H119)</f>
        <v>0</v>
      </c>
      <c r="U119" s="329">
        <f>SUM($G119:I119)</f>
        <v>0</v>
      </c>
      <c r="V119" s="329">
        <f>SUM($G119:J119)</f>
        <v>0</v>
      </c>
      <c r="W119" s="329">
        <f>SUM($G119:K119)</f>
        <v>0</v>
      </c>
      <c r="X119" s="329">
        <f>SUM($G119:L119)</f>
        <v>0</v>
      </c>
      <c r="Y119" s="329">
        <f>SUM($G119:M119)</f>
        <v>0</v>
      </c>
      <c r="Z119" s="329">
        <f>SUM($G119:N119)</f>
        <v>0</v>
      </c>
      <c r="AA119" s="329">
        <f>SUM($G119:O119)</f>
        <v>0</v>
      </c>
      <c r="AB119" s="329">
        <f>SUM($G119:P119)</f>
        <v>0</v>
      </c>
      <c r="AC119" s="329">
        <f>SUM($G119:Q119)</f>
        <v>0</v>
      </c>
      <c r="AD119" s="330">
        <f>SUM($G119:R119)</f>
        <v>0</v>
      </c>
      <c r="AE119" s="241">
        <f t="shared" si="77"/>
        <v>0</v>
      </c>
      <c r="AF119" s="241">
        <f t="shared" si="78"/>
        <v>0</v>
      </c>
      <c r="AG119" s="241">
        <f t="shared" si="79"/>
        <v>0</v>
      </c>
      <c r="AH119" s="241">
        <f t="shared" si="80"/>
        <v>0</v>
      </c>
      <c r="AI119" s="241">
        <f t="shared" si="81"/>
        <v>0</v>
      </c>
      <c r="AJ119" s="241">
        <f t="shared" si="82"/>
        <v>0</v>
      </c>
      <c r="AK119" s="241">
        <f t="shared" si="83"/>
        <v>0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40">
        <f>G23-SUMIF($A$138:$A$237,$A120,G$138:G$237)</f>
        <v>-14.625622</v>
      </c>
      <c r="H120" s="240">
        <f t="shared" ref="H120:R120" si="86">H23-SUMIF($A$138:$A$237,$A120,H$138:H$237)</f>
        <v>0</v>
      </c>
      <c r="I120" s="240">
        <f t="shared" si="86"/>
        <v>-60.452977978</v>
      </c>
      <c r="J120" s="240">
        <f t="shared" si="86"/>
        <v>-1.690625</v>
      </c>
      <c r="K120" s="240">
        <f t="shared" si="86"/>
        <v>0</v>
      </c>
      <c r="L120" s="240">
        <f t="shared" si="86"/>
        <v>-41.779706660000002</v>
      </c>
      <c r="M120" s="240">
        <f t="shared" si="86"/>
        <v>-0.34189823499999999</v>
      </c>
      <c r="N120" s="240">
        <f t="shared" si="86"/>
        <v>-29.648367800999999</v>
      </c>
      <c r="O120" s="240">
        <f t="shared" si="86"/>
        <v>-210.10919991600002</v>
      </c>
      <c r="P120" s="240">
        <f t="shared" si="86"/>
        <v>-97.025885555999992</v>
      </c>
      <c r="Q120" s="240">
        <f t="shared" si="86"/>
        <v>0</v>
      </c>
      <c r="R120" s="240">
        <f t="shared" si="86"/>
        <v>-317.113227236</v>
      </c>
      <c r="S120" s="328">
        <f t="shared" si="76"/>
        <v>-14.625622</v>
      </c>
      <c r="T120" s="329">
        <f>SUM($G120:H120)</f>
        <v>-14.625622</v>
      </c>
      <c r="U120" s="329">
        <f>SUM($G120:I120)</f>
        <v>-75.078599978</v>
      </c>
      <c r="V120" s="329">
        <f>SUM($G120:J120)</f>
        <v>-76.769224977999997</v>
      </c>
      <c r="W120" s="329">
        <f>SUM($G120:K120)</f>
        <v>-76.769224977999997</v>
      </c>
      <c r="X120" s="329">
        <f>SUM($G120:L120)</f>
        <v>-118.548931638</v>
      </c>
      <c r="Y120" s="329">
        <f>SUM($G120:M120)</f>
        <v>-118.890829873</v>
      </c>
      <c r="Z120" s="329">
        <f>SUM($G120:N120)</f>
        <v>-148.53919767400001</v>
      </c>
      <c r="AA120" s="329">
        <f>SUM($G120:O120)</f>
        <v>-358.64839759000006</v>
      </c>
      <c r="AB120" s="329">
        <f>SUM($G120:P120)</f>
        <v>-455.67428314600005</v>
      </c>
      <c r="AC120" s="329">
        <f>SUM($G120:Q120)</f>
        <v>-455.67428314600005</v>
      </c>
      <c r="AD120" s="330">
        <f>SUM($G120:R120)</f>
        <v>-772.78751038200005</v>
      </c>
      <c r="AE120" s="241">
        <f t="shared" si="77"/>
        <v>-75.078599978</v>
      </c>
      <c r="AF120" s="241">
        <f t="shared" si="78"/>
        <v>-43.470331659999999</v>
      </c>
      <c r="AG120" s="241">
        <f t="shared" si="79"/>
        <v>-240.09946595200006</v>
      </c>
      <c r="AH120" s="241">
        <f t="shared" si="80"/>
        <v>-414.13911279199999</v>
      </c>
      <c r="AI120" s="241">
        <f t="shared" si="81"/>
        <v>-118.548931638</v>
      </c>
      <c r="AJ120" s="241">
        <f t="shared" si="82"/>
        <v>-654.23857874400005</v>
      </c>
      <c r="AK120" s="241">
        <f t="shared" si="83"/>
        <v>-772.78751038200005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40">
        <f t="shared" ref="G121:R121" si="87">G24-SUMIF($A$138:$A$237,$A121,G$138:G$237)</f>
        <v>0</v>
      </c>
      <c r="H121" s="240">
        <f t="shared" si="87"/>
        <v>0</v>
      </c>
      <c r="I121" s="240">
        <f t="shared" si="87"/>
        <v>0</v>
      </c>
      <c r="J121" s="240">
        <f t="shared" si="87"/>
        <v>0</v>
      </c>
      <c r="K121" s="240">
        <f t="shared" si="87"/>
        <v>0</v>
      </c>
      <c r="L121" s="240">
        <f t="shared" si="87"/>
        <v>0</v>
      </c>
      <c r="M121" s="240">
        <f t="shared" si="87"/>
        <v>0</v>
      </c>
      <c r="N121" s="240">
        <f t="shared" si="87"/>
        <v>0</v>
      </c>
      <c r="O121" s="240">
        <f t="shared" si="87"/>
        <v>0</v>
      </c>
      <c r="P121" s="240">
        <f t="shared" si="87"/>
        <v>0</v>
      </c>
      <c r="Q121" s="240">
        <f t="shared" si="87"/>
        <v>0</v>
      </c>
      <c r="R121" s="240">
        <f t="shared" si="87"/>
        <v>0</v>
      </c>
      <c r="S121" s="328">
        <f t="shared" si="76"/>
        <v>0</v>
      </c>
      <c r="T121" s="329">
        <f>SUM($G121:H121)</f>
        <v>0</v>
      </c>
      <c r="U121" s="329">
        <f>SUM($G121:I121)</f>
        <v>0</v>
      </c>
      <c r="V121" s="329">
        <f>SUM($G121:J121)</f>
        <v>0</v>
      </c>
      <c r="W121" s="329">
        <f>SUM($G121:K121)</f>
        <v>0</v>
      </c>
      <c r="X121" s="329">
        <f>SUM($G121:L121)</f>
        <v>0</v>
      </c>
      <c r="Y121" s="329">
        <f>SUM($G121:M121)</f>
        <v>0</v>
      </c>
      <c r="Z121" s="329">
        <f>SUM($G121:N121)</f>
        <v>0</v>
      </c>
      <c r="AA121" s="329">
        <f>SUM($G121:O121)</f>
        <v>0</v>
      </c>
      <c r="AB121" s="329">
        <f>SUM($G121:P121)</f>
        <v>0</v>
      </c>
      <c r="AC121" s="329">
        <f>SUM($G121:Q121)</f>
        <v>0</v>
      </c>
      <c r="AD121" s="330">
        <f>SUM($G121:R121)</f>
        <v>0</v>
      </c>
      <c r="AE121" s="241">
        <f t="shared" si="77"/>
        <v>0</v>
      </c>
      <c r="AF121" s="241">
        <f t="shared" si="78"/>
        <v>0</v>
      </c>
      <c r="AG121" s="241">
        <f t="shared" si="79"/>
        <v>0</v>
      </c>
      <c r="AH121" s="241">
        <f t="shared" si="80"/>
        <v>0</v>
      </c>
      <c r="AI121" s="241">
        <f t="shared" si="81"/>
        <v>0</v>
      </c>
      <c r="AJ121" s="241">
        <f t="shared" si="82"/>
        <v>0</v>
      </c>
      <c r="AK121" s="241">
        <f t="shared" si="83"/>
        <v>0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40">
        <f t="shared" ref="G122:R122" si="88">G25-SUMIF($A$138:$A$237,$A122,G$138:G$237)</f>
        <v>1067.3283999690011</v>
      </c>
      <c r="H122" s="240">
        <f t="shared" si="88"/>
        <v>-1969.7941659139979</v>
      </c>
      <c r="I122" s="240">
        <f t="shared" si="88"/>
        <v>737.87014206000003</v>
      </c>
      <c r="J122" s="240">
        <f t="shared" si="88"/>
        <v>594.9015493750012</v>
      </c>
      <c r="K122" s="240">
        <f t="shared" si="88"/>
        <v>-1707.9427665785042</v>
      </c>
      <c r="L122" s="240">
        <f t="shared" si="88"/>
        <v>-11813.873868216</v>
      </c>
      <c r="M122" s="240">
        <f t="shared" si="88"/>
        <v>-13402.298019484999</v>
      </c>
      <c r="N122" s="240">
        <f t="shared" si="88"/>
        <v>-426.62207819399998</v>
      </c>
      <c r="O122" s="240">
        <f t="shared" si="88"/>
        <v>-1368.0007443449999</v>
      </c>
      <c r="P122" s="240">
        <f t="shared" si="88"/>
        <v>-1934.872270848</v>
      </c>
      <c r="Q122" s="240">
        <f t="shared" si="88"/>
        <v>-2833.8496162169999</v>
      </c>
      <c r="R122" s="240">
        <f t="shared" si="88"/>
        <v>1164.6087762919999</v>
      </c>
      <c r="S122" s="328">
        <f t="shared" si="76"/>
        <v>1067.3283999690011</v>
      </c>
      <c r="T122" s="329">
        <f>SUM($G122:H122)</f>
        <v>-902.46576594499675</v>
      </c>
      <c r="U122" s="329">
        <f>SUM($G122:I122)</f>
        <v>-164.59562388499671</v>
      </c>
      <c r="V122" s="329">
        <f>SUM($G122:J122)</f>
        <v>430.30592549000448</v>
      </c>
      <c r="W122" s="329">
        <f>SUM($G122:K122)</f>
        <v>-1277.6368410884998</v>
      </c>
      <c r="X122" s="329">
        <f>SUM($G122:L122)</f>
        <v>-13091.510709304501</v>
      </c>
      <c r="Y122" s="329">
        <f>SUM($G122:M122)</f>
        <v>-26493.8087287895</v>
      </c>
      <c r="Z122" s="329">
        <f>SUM($G122:N122)</f>
        <v>-26920.430806983499</v>
      </c>
      <c r="AA122" s="329">
        <f>SUM($G122:O122)</f>
        <v>-28288.4315513285</v>
      </c>
      <c r="AB122" s="329">
        <f>SUM($G122:P122)</f>
        <v>-30223.303822176502</v>
      </c>
      <c r="AC122" s="329">
        <f>SUM($G122:Q122)</f>
        <v>-33057.1534383935</v>
      </c>
      <c r="AD122" s="330">
        <f>SUM($G122:R122)</f>
        <v>-31892.5446621015</v>
      </c>
      <c r="AE122" s="241">
        <f t="shared" si="77"/>
        <v>-164.59562388499671</v>
      </c>
      <c r="AF122" s="241">
        <f t="shared" si="78"/>
        <v>-12926.915085419503</v>
      </c>
      <c r="AG122" s="241">
        <f t="shared" si="79"/>
        <v>-15196.920842023999</v>
      </c>
      <c r="AH122" s="241">
        <f t="shared" si="80"/>
        <v>-3604.1131107730007</v>
      </c>
      <c r="AI122" s="241">
        <f t="shared" si="81"/>
        <v>-13091.510709304501</v>
      </c>
      <c r="AJ122" s="241">
        <f t="shared" si="82"/>
        <v>-18801.033952796999</v>
      </c>
      <c r="AK122" s="241">
        <f t="shared" si="83"/>
        <v>-31892.5446621015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2">
        <v>0</v>
      </c>
      <c r="H123" s="332">
        <v>0</v>
      </c>
      <c r="I123" s="332">
        <v>0</v>
      </c>
      <c r="J123" s="332">
        <v>0</v>
      </c>
      <c r="K123" s="332">
        <v>0</v>
      </c>
      <c r="L123" s="332">
        <v>123.13299201446353</v>
      </c>
      <c r="M123" s="332">
        <v>0</v>
      </c>
      <c r="N123" s="332">
        <v>0</v>
      </c>
      <c r="O123" s="332">
        <v>0</v>
      </c>
      <c r="P123" s="332">
        <v>0</v>
      </c>
      <c r="Q123" s="332">
        <v>0</v>
      </c>
      <c r="R123" s="332">
        <v>0</v>
      </c>
      <c r="S123" s="328">
        <f t="shared" si="76"/>
        <v>0</v>
      </c>
      <c r="T123" s="329">
        <f>SUM($G123:H123)</f>
        <v>0</v>
      </c>
      <c r="U123" s="329">
        <f>SUM($G123:I123)</f>
        <v>0</v>
      </c>
      <c r="V123" s="329">
        <f>SUM($G123:J123)</f>
        <v>0</v>
      </c>
      <c r="W123" s="329">
        <f>SUM($G123:K123)</f>
        <v>0</v>
      </c>
      <c r="X123" s="329">
        <f>SUM($G123:L123)</f>
        <v>123.13299201446353</v>
      </c>
      <c r="Y123" s="329">
        <f>SUM($G123:M123)</f>
        <v>123.13299201446353</v>
      </c>
      <c r="Z123" s="329">
        <f>SUM($G123:N123)</f>
        <v>123.13299201446353</v>
      </c>
      <c r="AA123" s="329">
        <f>SUM($G123:O123)</f>
        <v>123.13299201446353</v>
      </c>
      <c r="AB123" s="329">
        <f>SUM($G123:P123)</f>
        <v>123.13299201446353</v>
      </c>
      <c r="AC123" s="329">
        <f>SUM($G123:Q123)</f>
        <v>123.13299201446353</v>
      </c>
      <c r="AD123" s="330">
        <f>SUM($G123:R123)</f>
        <v>123.13299201446353</v>
      </c>
      <c r="AE123" s="241">
        <f t="shared" si="77"/>
        <v>0</v>
      </c>
      <c r="AF123" s="241">
        <f t="shared" si="78"/>
        <v>123.13299201446353</v>
      </c>
      <c r="AG123" s="241">
        <f t="shared" si="79"/>
        <v>0</v>
      </c>
      <c r="AH123" s="241">
        <f t="shared" si="80"/>
        <v>0</v>
      </c>
      <c r="AI123" s="241">
        <f t="shared" si="81"/>
        <v>123.13299201446353</v>
      </c>
      <c r="AJ123" s="241">
        <f t="shared" si="82"/>
        <v>0</v>
      </c>
      <c r="AK123" s="241">
        <f t="shared" si="83"/>
        <v>123.13299201446353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40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76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77"/>
        <v>0</v>
      </c>
      <c r="AF124" s="241">
        <f t="shared" si="78"/>
        <v>0</v>
      </c>
      <c r="AG124" s="241">
        <f t="shared" si="79"/>
        <v>0</v>
      </c>
      <c r="AH124" s="241">
        <f t="shared" si="80"/>
        <v>0</v>
      </c>
      <c r="AI124" s="241">
        <f t="shared" si="81"/>
        <v>0</v>
      </c>
      <c r="AJ124" s="241">
        <f t="shared" si="82"/>
        <v>0</v>
      </c>
      <c r="AK124" s="241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40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76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77"/>
        <v>0</v>
      </c>
      <c r="AF125" s="241">
        <f t="shared" si="78"/>
        <v>0</v>
      </c>
      <c r="AG125" s="241">
        <f t="shared" si="79"/>
        <v>0</v>
      </c>
      <c r="AH125" s="241">
        <f t="shared" si="80"/>
        <v>0</v>
      </c>
      <c r="AI125" s="241">
        <f t="shared" si="81"/>
        <v>0</v>
      </c>
      <c r="AJ125" s="241">
        <f t="shared" si="82"/>
        <v>0</v>
      </c>
      <c r="AK125" s="241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40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76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77"/>
        <v>0</v>
      </c>
      <c r="AF126" s="241">
        <f t="shared" si="78"/>
        <v>0</v>
      </c>
      <c r="AG126" s="241">
        <f t="shared" si="79"/>
        <v>0</v>
      </c>
      <c r="AH126" s="241">
        <f t="shared" si="80"/>
        <v>0</v>
      </c>
      <c r="AI126" s="241">
        <f t="shared" si="81"/>
        <v>0</v>
      </c>
      <c r="AJ126" s="241">
        <f t="shared" si="82"/>
        <v>0</v>
      </c>
      <c r="AK126" s="241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40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76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77"/>
        <v>0</v>
      </c>
      <c r="AF127" s="241">
        <f t="shared" si="78"/>
        <v>0</v>
      </c>
      <c r="AG127" s="241">
        <f t="shared" si="79"/>
        <v>0</v>
      </c>
      <c r="AH127" s="241">
        <f t="shared" si="80"/>
        <v>0</v>
      </c>
      <c r="AI127" s="241">
        <f t="shared" si="81"/>
        <v>0</v>
      </c>
      <c r="AJ127" s="241">
        <f t="shared" si="82"/>
        <v>0</v>
      </c>
      <c r="AK127" s="241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40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76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77"/>
        <v>0</v>
      </c>
      <c r="AF128" s="241">
        <f t="shared" si="78"/>
        <v>0</v>
      </c>
      <c r="AG128" s="241">
        <f t="shared" si="79"/>
        <v>0</v>
      </c>
      <c r="AH128" s="241">
        <f t="shared" si="80"/>
        <v>0</v>
      </c>
      <c r="AI128" s="241">
        <f t="shared" si="81"/>
        <v>0</v>
      </c>
      <c r="AJ128" s="241">
        <f t="shared" si="82"/>
        <v>0</v>
      </c>
      <c r="AK128" s="241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40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76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77"/>
        <v>0</v>
      </c>
      <c r="AF129" s="241">
        <f t="shared" si="78"/>
        <v>0</v>
      </c>
      <c r="AG129" s="241">
        <f t="shared" si="79"/>
        <v>0</v>
      </c>
      <c r="AH129" s="241">
        <f t="shared" si="80"/>
        <v>0</v>
      </c>
      <c r="AI129" s="241">
        <f t="shared" si="81"/>
        <v>0</v>
      </c>
      <c r="AJ129" s="241">
        <f t="shared" si="82"/>
        <v>0</v>
      </c>
      <c r="AK129" s="241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40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76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77"/>
        <v>0</v>
      </c>
      <c r="AF130" s="241">
        <f t="shared" si="78"/>
        <v>0</v>
      </c>
      <c r="AG130" s="241">
        <f t="shared" si="79"/>
        <v>0</v>
      </c>
      <c r="AH130" s="241">
        <f t="shared" si="80"/>
        <v>0</v>
      </c>
      <c r="AI130" s="241">
        <f t="shared" si="81"/>
        <v>0</v>
      </c>
      <c r="AJ130" s="241">
        <f t="shared" si="82"/>
        <v>0</v>
      </c>
      <c r="AK130" s="241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40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76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77"/>
        <v>0</v>
      </c>
      <c r="AF131" s="241">
        <f t="shared" si="78"/>
        <v>0</v>
      </c>
      <c r="AG131" s="241">
        <f t="shared" si="79"/>
        <v>0</v>
      </c>
      <c r="AH131" s="241">
        <f t="shared" si="80"/>
        <v>0</v>
      </c>
      <c r="AI131" s="241">
        <f t="shared" si="81"/>
        <v>0</v>
      </c>
      <c r="AJ131" s="241">
        <f t="shared" si="82"/>
        <v>0</v>
      </c>
      <c r="AK131" s="241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40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76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77"/>
        <v>0</v>
      </c>
      <c r="AF132" s="241">
        <f t="shared" si="78"/>
        <v>0</v>
      </c>
      <c r="AG132" s="241">
        <f t="shared" si="79"/>
        <v>0</v>
      </c>
      <c r="AH132" s="241">
        <f t="shared" si="80"/>
        <v>0</v>
      </c>
      <c r="AI132" s="241">
        <f t="shared" si="81"/>
        <v>0</v>
      </c>
      <c r="AJ132" s="241">
        <f t="shared" si="82"/>
        <v>0</v>
      </c>
      <c r="AK132" s="241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40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76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77"/>
        <v>0</v>
      </c>
      <c r="AF133" s="241">
        <f t="shared" si="78"/>
        <v>0</v>
      </c>
      <c r="AG133" s="241">
        <f t="shared" si="79"/>
        <v>0</v>
      </c>
      <c r="AH133" s="241">
        <f t="shared" si="80"/>
        <v>0</v>
      </c>
      <c r="AI133" s="241">
        <f t="shared" si="81"/>
        <v>0</v>
      </c>
      <c r="AJ133" s="241">
        <f t="shared" si="82"/>
        <v>0</v>
      </c>
      <c r="AK133" s="241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40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76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77"/>
        <v>0</v>
      </c>
      <c r="AF134" s="241">
        <f t="shared" si="78"/>
        <v>0</v>
      </c>
      <c r="AG134" s="241">
        <f t="shared" si="79"/>
        <v>0</v>
      </c>
      <c r="AH134" s="241">
        <f t="shared" si="80"/>
        <v>0</v>
      </c>
      <c r="AI134" s="241">
        <f t="shared" si="81"/>
        <v>0</v>
      </c>
      <c r="AJ134" s="241">
        <f t="shared" si="82"/>
        <v>0</v>
      </c>
      <c r="AK134" s="241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40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76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77"/>
        <v>0</v>
      </c>
      <c r="AF135" s="241">
        <f t="shared" si="78"/>
        <v>0</v>
      </c>
      <c r="AG135" s="241">
        <f t="shared" si="79"/>
        <v>0</v>
      </c>
      <c r="AH135" s="241">
        <f t="shared" si="80"/>
        <v>0</v>
      </c>
      <c r="AI135" s="241">
        <f t="shared" si="81"/>
        <v>0</v>
      </c>
      <c r="AJ135" s="241">
        <f t="shared" si="82"/>
        <v>0</v>
      </c>
      <c r="AK135" s="241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40">
        <f>G41-SUM(G118:G135)</f>
        <v>0</v>
      </c>
      <c r="H136" s="240">
        <f t="shared" ref="H136:R136" si="89">H41-SUM(H118:H135)</f>
        <v>0</v>
      </c>
      <c r="I136" s="240">
        <f t="shared" si="89"/>
        <v>0</v>
      </c>
      <c r="J136" s="240">
        <f t="shared" si="89"/>
        <v>0</v>
      </c>
      <c r="K136" s="240">
        <f t="shared" si="89"/>
        <v>0</v>
      </c>
      <c r="L136" s="240">
        <f t="shared" si="89"/>
        <v>0</v>
      </c>
      <c r="M136" s="240">
        <f t="shared" si="89"/>
        <v>0</v>
      </c>
      <c r="N136" s="240">
        <f t="shared" si="89"/>
        <v>0</v>
      </c>
      <c r="O136" s="240">
        <f t="shared" si="89"/>
        <v>0</v>
      </c>
      <c r="P136" s="240">
        <f t="shared" si="89"/>
        <v>0</v>
      </c>
      <c r="Q136" s="240">
        <f t="shared" si="89"/>
        <v>0</v>
      </c>
      <c r="R136" s="240">
        <f t="shared" si="89"/>
        <v>0</v>
      </c>
      <c r="S136" s="328">
        <f t="shared" si="76"/>
        <v>0</v>
      </c>
      <c r="T136" s="329">
        <f>SUM($G136:H136)</f>
        <v>0</v>
      </c>
      <c r="U136" s="329">
        <f>SUM($G136:I136)</f>
        <v>0</v>
      </c>
      <c r="V136" s="329">
        <f>SUM($G136:J136)</f>
        <v>0</v>
      </c>
      <c r="W136" s="329">
        <f>SUM($G136:K136)</f>
        <v>0</v>
      </c>
      <c r="X136" s="329">
        <f>SUM($G136:L136)</f>
        <v>0</v>
      </c>
      <c r="Y136" s="329">
        <f>SUM($G136:M136)</f>
        <v>0</v>
      </c>
      <c r="Z136" s="329">
        <f>SUM($G136:N136)</f>
        <v>0</v>
      </c>
      <c r="AA136" s="329">
        <f>SUM($G136:O136)</f>
        <v>0</v>
      </c>
      <c r="AB136" s="329">
        <f>SUM($G136:P136)</f>
        <v>0</v>
      </c>
      <c r="AC136" s="329">
        <f>SUM($G136:Q136)</f>
        <v>0</v>
      </c>
      <c r="AD136" s="330">
        <f>SUM($G136:R136)</f>
        <v>0</v>
      </c>
      <c r="AE136" s="241">
        <f t="shared" si="77"/>
        <v>0</v>
      </c>
      <c r="AF136" s="241">
        <f t="shared" si="78"/>
        <v>0</v>
      </c>
      <c r="AG136" s="241">
        <f t="shared" si="79"/>
        <v>0</v>
      </c>
      <c r="AH136" s="241">
        <f t="shared" si="80"/>
        <v>0</v>
      </c>
      <c r="AI136" s="241">
        <f t="shared" si="81"/>
        <v>0</v>
      </c>
      <c r="AJ136" s="241">
        <f t="shared" si="82"/>
        <v>0</v>
      </c>
      <c r="AK136" s="241">
        <f t="shared" si="83"/>
        <v>0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7">
        <f t="shared" ref="G137:R137" si="90">SUM(G118:G136)</f>
        <v>1052.7027779690011</v>
      </c>
      <c r="H137" s="333">
        <f t="shared" si="90"/>
        <v>-1969.7941659139979</v>
      </c>
      <c r="I137" s="333">
        <f t="shared" si="90"/>
        <v>677.417164082</v>
      </c>
      <c r="J137" s="333">
        <f t="shared" si="90"/>
        <v>593.21092437500124</v>
      </c>
      <c r="K137" s="333">
        <f t="shared" si="90"/>
        <v>-1707.9427665785042</v>
      </c>
      <c r="L137" s="333">
        <f t="shared" si="90"/>
        <v>-11732.520582861536</v>
      </c>
      <c r="M137" s="333">
        <f t="shared" si="90"/>
        <v>-13402.639917719998</v>
      </c>
      <c r="N137" s="333">
        <f t="shared" si="90"/>
        <v>-456.27044599499999</v>
      </c>
      <c r="O137" s="333">
        <f t="shared" si="90"/>
        <v>-1578.109944261</v>
      </c>
      <c r="P137" s="333">
        <f t="shared" si="90"/>
        <v>-2031.898156404</v>
      </c>
      <c r="Q137" s="333">
        <f t="shared" si="90"/>
        <v>-2833.8496162169999</v>
      </c>
      <c r="R137" s="333">
        <f t="shared" si="90"/>
        <v>847.49554905599985</v>
      </c>
      <c r="S137" s="334">
        <f t="shared" si="76"/>
        <v>1052.7027779690011</v>
      </c>
      <c r="T137" s="335">
        <f>SUM($G137:H137)</f>
        <v>-917.09138794499677</v>
      </c>
      <c r="U137" s="335">
        <f>SUM($G137:I137)</f>
        <v>-239.67422386299677</v>
      </c>
      <c r="V137" s="335">
        <f>SUM($G137:J137)</f>
        <v>353.53670051200447</v>
      </c>
      <c r="W137" s="335">
        <f>SUM($G137:K137)</f>
        <v>-1354.4060660664998</v>
      </c>
      <c r="X137" s="335">
        <f>SUM($G137:L137)</f>
        <v>-13086.926648928036</v>
      </c>
      <c r="Y137" s="335">
        <f>SUM($G137:M137)</f>
        <v>-26489.566566648034</v>
      </c>
      <c r="Z137" s="335">
        <f>SUM($G137:N137)</f>
        <v>-26945.837012643035</v>
      </c>
      <c r="AA137" s="335">
        <f>SUM($G137:O137)</f>
        <v>-28523.946956904034</v>
      </c>
      <c r="AB137" s="335">
        <f>SUM($G137:P137)</f>
        <v>-30555.845113308034</v>
      </c>
      <c r="AC137" s="335">
        <f>SUM($G137:Q137)</f>
        <v>-33389.694729525036</v>
      </c>
      <c r="AD137" s="336">
        <f>SUM($G137:R137)</f>
        <v>-32542.199180469037</v>
      </c>
      <c r="AE137" s="260">
        <f t="shared" si="77"/>
        <v>-239.67422386299677</v>
      </c>
      <c r="AF137" s="260">
        <f t="shared" si="78"/>
        <v>-12847.252425065039</v>
      </c>
      <c r="AG137" s="260">
        <f t="shared" si="79"/>
        <v>-15437.020307975999</v>
      </c>
      <c r="AH137" s="260">
        <f t="shared" si="80"/>
        <v>-4018.2522235650022</v>
      </c>
      <c r="AI137" s="260">
        <f t="shared" si="81"/>
        <v>-13086.926648928034</v>
      </c>
      <c r="AJ137" s="260">
        <f t="shared" si="82"/>
        <v>-19455.272531541003</v>
      </c>
      <c r="AK137" s="260">
        <f t="shared" si="83"/>
        <v>-32542.199180469037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40">
        <f t="shared" ref="G138:R138" si="91">G19</f>
        <v>0</v>
      </c>
      <c r="H138" s="240">
        <f t="shared" si="91"/>
        <v>0</v>
      </c>
      <c r="I138" s="240">
        <f t="shared" si="91"/>
        <v>0</v>
      </c>
      <c r="J138" s="240">
        <f t="shared" si="91"/>
        <v>0</v>
      </c>
      <c r="K138" s="240">
        <f t="shared" si="91"/>
        <v>0</v>
      </c>
      <c r="L138" s="240">
        <f t="shared" si="91"/>
        <v>0</v>
      </c>
      <c r="M138" s="240">
        <f t="shared" si="91"/>
        <v>0</v>
      </c>
      <c r="N138" s="240">
        <f t="shared" si="91"/>
        <v>0</v>
      </c>
      <c r="O138" s="240">
        <f t="shared" si="91"/>
        <v>0</v>
      </c>
      <c r="P138" s="240">
        <f t="shared" si="91"/>
        <v>0</v>
      </c>
      <c r="Q138" s="240">
        <f t="shared" si="91"/>
        <v>0</v>
      </c>
      <c r="R138" s="240">
        <f t="shared" si="91"/>
        <v>0</v>
      </c>
      <c r="S138" s="328">
        <f t="shared" si="76"/>
        <v>0</v>
      </c>
      <c r="T138" s="329">
        <f>SUM($G138:H138)</f>
        <v>0</v>
      </c>
      <c r="U138" s="329">
        <f>SUM($G138:I138)</f>
        <v>0</v>
      </c>
      <c r="V138" s="329">
        <f>SUM($G138:J138)</f>
        <v>0</v>
      </c>
      <c r="W138" s="329">
        <f>SUM($G138:K138)</f>
        <v>0</v>
      </c>
      <c r="X138" s="329">
        <f>SUM($G138:L138)</f>
        <v>0</v>
      </c>
      <c r="Y138" s="329">
        <f>SUM($G138:M138)</f>
        <v>0</v>
      </c>
      <c r="Z138" s="329">
        <f>SUM($G138:N138)</f>
        <v>0</v>
      </c>
      <c r="AA138" s="329">
        <f>SUM($G138:O138)</f>
        <v>0</v>
      </c>
      <c r="AB138" s="329">
        <f>SUM($G138:P138)</f>
        <v>0</v>
      </c>
      <c r="AC138" s="329">
        <f>SUM($G138:Q138)</f>
        <v>0</v>
      </c>
      <c r="AD138" s="330">
        <f>SUM($G138:R138)</f>
        <v>0</v>
      </c>
      <c r="AE138" s="241">
        <f t="shared" si="77"/>
        <v>0</v>
      </c>
      <c r="AF138" s="241">
        <f t="shared" si="78"/>
        <v>0</v>
      </c>
      <c r="AG138" s="241">
        <f t="shared" si="79"/>
        <v>0</v>
      </c>
      <c r="AH138" s="241">
        <f t="shared" si="80"/>
        <v>0</v>
      </c>
      <c r="AI138" s="241">
        <f t="shared" si="81"/>
        <v>0</v>
      </c>
      <c r="AJ138" s="241">
        <f t="shared" si="82"/>
        <v>0</v>
      </c>
      <c r="AK138" s="241">
        <f t="shared" si="83"/>
        <v>0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40">
        <v>0</v>
      </c>
      <c r="H139" s="240">
        <v>0</v>
      </c>
      <c r="I139" s="240">
        <v>0</v>
      </c>
      <c r="J139" s="240">
        <v>0</v>
      </c>
      <c r="K139" s="240">
        <v>0</v>
      </c>
      <c r="L139" s="240">
        <v>0</v>
      </c>
      <c r="M139" s="240">
        <v>0</v>
      </c>
      <c r="N139" s="240">
        <v>0</v>
      </c>
      <c r="O139" s="240">
        <v>0</v>
      </c>
      <c r="P139" s="240">
        <v>0</v>
      </c>
      <c r="Q139" s="240">
        <v>0</v>
      </c>
      <c r="R139" s="240">
        <v>0</v>
      </c>
      <c r="S139" s="328">
        <f t="shared" si="76"/>
        <v>0</v>
      </c>
      <c r="T139" s="329">
        <f>SUM($G139:H139)</f>
        <v>0</v>
      </c>
      <c r="U139" s="329">
        <f>SUM($G139:I139)</f>
        <v>0</v>
      </c>
      <c r="V139" s="329">
        <f>SUM($G139:J139)</f>
        <v>0</v>
      </c>
      <c r="W139" s="329">
        <f>SUM($G139:K139)</f>
        <v>0</v>
      </c>
      <c r="X139" s="329">
        <f>SUM($G139:L139)</f>
        <v>0</v>
      </c>
      <c r="Y139" s="329">
        <f>SUM($G139:M139)</f>
        <v>0</v>
      </c>
      <c r="Z139" s="329">
        <f>SUM($G139:N139)</f>
        <v>0</v>
      </c>
      <c r="AA139" s="329">
        <f>SUM($G139:O139)</f>
        <v>0</v>
      </c>
      <c r="AB139" s="329">
        <f>SUM($G139:P139)</f>
        <v>0</v>
      </c>
      <c r="AC139" s="329">
        <f>SUM($G139:Q139)</f>
        <v>0</v>
      </c>
      <c r="AD139" s="330">
        <f>SUM($G139:R139)</f>
        <v>0</v>
      </c>
      <c r="AE139" s="241">
        <f t="shared" si="77"/>
        <v>0</v>
      </c>
      <c r="AF139" s="241">
        <f t="shared" si="78"/>
        <v>0</v>
      </c>
      <c r="AG139" s="241">
        <f t="shared" si="79"/>
        <v>0</v>
      </c>
      <c r="AH139" s="241">
        <f t="shared" si="80"/>
        <v>0</v>
      </c>
      <c r="AI139" s="241">
        <f t="shared" si="81"/>
        <v>0</v>
      </c>
      <c r="AJ139" s="241">
        <f t="shared" si="82"/>
        <v>0</v>
      </c>
      <c r="AK139" s="241">
        <f t="shared" si="83"/>
        <v>0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40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76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77"/>
        <v>0</v>
      </c>
      <c r="AF140" s="241">
        <f t="shared" si="78"/>
        <v>0</v>
      </c>
      <c r="AG140" s="241">
        <f t="shared" si="79"/>
        <v>0</v>
      </c>
      <c r="AH140" s="241">
        <f t="shared" si="80"/>
        <v>0</v>
      </c>
      <c r="AI140" s="241">
        <f t="shared" si="81"/>
        <v>0</v>
      </c>
      <c r="AJ140" s="241">
        <f t="shared" si="82"/>
        <v>0</v>
      </c>
      <c r="AK140" s="241">
        <f t="shared" si="83"/>
        <v>0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240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328">
        <f t="shared" si="76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0</v>
      </c>
      <c r="AB141" s="329">
        <f>SUM($G141:P141)</f>
        <v>0</v>
      </c>
      <c r="AC141" s="329">
        <f>SUM($G141:Q141)</f>
        <v>0</v>
      </c>
      <c r="AD141" s="330">
        <f>SUM($G141:R141)</f>
        <v>0</v>
      </c>
      <c r="AE141" s="241">
        <f t="shared" si="77"/>
        <v>0</v>
      </c>
      <c r="AF141" s="241">
        <f t="shared" si="78"/>
        <v>0</v>
      </c>
      <c r="AG141" s="241">
        <f t="shared" si="79"/>
        <v>0</v>
      </c>
      <c r="AH141" s="241">
        <f t="shared" si="80"/>
        <v>0</v>
      </c>
      <c r="AI141" s="241">
        <f t="shared" si="81"/>
        <v>0</v>
      </c>
      <c r="AJ141" s="241">
        <f t="shared" si="82"/>
        <v>0</v>
      </c>
      <c r="AK141" s="241">
        <f t="shared" si="83"/>
        <v>0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40">
        <f t="shared" ref="G142:R142" si="92">G28</f>
        <v>-3952.6295239829997</v>
      </c>
      <c r="H142" s="240">
        <f t="shared" si="92"/>
        <v>-3512.1750170639998</v>
      </c>
      <c r="I142" s="240">
        <f t="shared" si="92"/>
        <v>-3956.3976253579999</v>
      </c>
      <c r="J142" s="240">
        <f t="shared" si="92"/>
        <v>-3894.1768337500002</v>
      </c>
      <c r="K142" s="240">
        <f t="shared" si="92"/>
        <v>-4095.1439532285003</v>
      </c>
      <c r="L142" s="240">
        <f t="shared" si="92"/>
        <v>-5750.2643246074995</v>
      </c>
      <c r="M142" s="240">
        <f t="shared" si="92"/>
        <v>-9873.9356430750013</v>
      </c>
      <c r="N142" s="240">
        <f t="shared" si="92"/>
        <v>-1463.9712581910001</v>
      </c>
      <c r="O142" s="240">
        <f t="shared" si="92"/>
        <v>-291.64328418900004</v>
      </c>
      <c r="P142" s="240">
        <f t="shared" si="92"/>
        <v>0</v>
      </c>
      <c r="Q142" s="240">
        <f t="shared" si="92"/>
        <v>0</v>
      </c>
      <c r="R142" s="240">
        <f t="shared" si="92"/>
        <v>0</v>
      </c>
      <c r="S142" s="328">
        <f t="shared" si="76"/>
        <v>-3952.6295239829997</v>
      </c>
      <c r="T142" s="329">
        <f>SUM($G142:H142)</f>
        <v>-7464.8045410469995</v>
      </c>
      <c r="U142" s="329">
        <f>SUM($G142:I142)</f>
        <v>-11421.202166404999</v>
      </c>
      <c r="V142" s="329">
        <f>SUM($G142:J142)</f>
        <v>-15315.379000154999</v>
      </c>
      <c r="W142" s="329">
        <f>SUM($G142:K142)</f>
        <v>-19410.522953383501</v>
      </c>
      <c r="X142" s="329">
        <f>SUM($G142:L142)</f>
        <v>-25160.787277990999</v>
      </c>
      <c r="Y142" s="329">
        <f>SUM($G142:M142)</f>
        <v>-35034.722921066001</v>
      </c>
      <c r="Z142" s="329">
        <f>SUM($G142:N142)</f>
        <v>-36498.694179257</v>
      </c>
      <c r="AA142" s="329">
        <f>SUM($G142:O142)</f>
        <v>-36790.337463445998</v>
      </c>
      <c r="AB142" s="329">
        <f>SUM($G142:P142)</f>
        <v>-36790.337463445998</v>
      </c>
      <c r="AC142" s="329">
        <f>SUM($G142:Q142)</f>
        <v>-36790.337463445998</v>
      </c>
      <c r="AD142" s="330">
        <f>SUM($G142:R142)</f>
        <v>-36790.337463445998</v>
      </c>
      <c r="AE142" s="241">
        <f t="shared" si="77"/>
        <v>-11421.202166404999</v>
      </c>
      <c r="AF142" s="241">
        <f t="shared" si="78"/>
        <v>-13739.585111586</v>
      </c>
      <c r="AG142" s="241">
        <f t="shared" si="79"/>
        <v>-11629.550185455</v>
      </c>
      <c r="AH142" s="241">
        <f t="shared" si="80"/>
        <v>0</v>
      </c>
      <c r="AI142" s="241">
        <f t="shared" si="81"/>
        <v>-25160.787277990999</v>
      </c>
      <c r="AJ142" s="241">
        <f t="shared" si="82"/>
        <v>-11629.550185455</v>
      </c>
      <c r="AK142" s="241">
        <f t="shared" si="83"/>
        <v>-36790.337463445998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240">
        <f t="shared" ref="G143:R143" si="93">G30</f>
        <v>0</v>
      </c>
      <c r="H143" s="240">
        <f t="shared" si="93"/>
        <v>0</v>
      </c>
      <c r="I143" s="240">
        <f t="shared" si="93"/>
        <v>0</v>
      </c>
      <c r="J143" s="240">
        <f t="shared" si="93"/>
        <v>0</v>
      </c>
      <c r="K143" s="240">
        <f t="shared" si="93"/>
        <v>0</v>
      </c>
      <c r="L143" s="240">
        <f t="shared" si="93"/>
        <v>0</v>
      </c>
      <c r="M143" s="240">
        <f t="shared" si="93"/>
        <v>0</v>
      </c>
      <c r="N143" s="240">
        <f t="shared" si="93"/>
        <v>0</v>
      </c>
      <c r="O143" s="240">
        <f t="shared" si="93"/>
        <v>0</v>
      </c>
      <c r="P143" s="240">
        <f t="shared" si="93"/>
        <v>0</v>
      </c>
      <c r="Q143" s="240">
        <f t="shared" si="93"/>
        <v>0</v>
      </c>
      <c r="R143" s="240">
        <f t="shared" si="93"/>
        <v>0</v>
      </c>
      <c r="S143" s="328">
        <f t="shared" si="76"/>
        <v>0</v>
      </c>
      <c r="T143" s="329">
        <f>SUM($G143:H143)</f>
        <v>0</v>
      </c>
      <c r="U143" s="329">
        <f>SUM($G143:I143)</f>
        <v>0</v>
      </c>
      <c r="V143" s="329">
        <f>SUM($G143:J143)</f>
        <v>0</v>
      </c>
      <c r="W143" s="329">
        <f>SUM($G143:K143)</f>
        <v>0</v>
      </c>
      <c r="X143" s="329">
        <f>SUM($G143:L143)</f>
        <v>0</v>
      </c>
      <c r="Y143" s="329">
        <f>SUM($G143:M143)</f>
        <v>0</v>
      </c>
      <c r="Z143" s="329">
        <f>SUM($G143:N143)</f>
        <v>0</v>
      </c>
      <c r="AA143" s="329">
        <f>SUM($G143:O143)</f>
        <v>0</v>
      </c>
      <c r="AB143" s="329">
        <f>SUM($G143:P143)</f>
        <v>0</v>
      </c>
      <c r="AC143" s="329">
        <f>SUM($G143:Q143)</f>
        <v>0</v>
      </c>
      <c r="AD143" s="330">
        <f>SUM($G143:R143)</f>
        <v>0</v>
      </c>
      <c r="AE143" s="241">
        <f t="shared" si="77"/>
        <v>0</v>
      </c>
      <c r="AF143" s="241">
        <f t="shared" si="78"/>
        <v>0</v>
      </c>
      <c r="AG143" s="241">
        <f t="shared" si="79"/>
        <v>0</v>
      </c>
      <c r="AH143" s="241">
        <f t="shared" si="80"/>
        <v>0</v>
      </c>
      <c r="AI143" s="241">
        <f t="shared" si="81"/>
        <v>0</v>
      </c>
      <c r="AJ143" s="241">
        <f t="shared" si="82"/>
        <v>0</v>
      </c>
      <c r="AK143" s="241">
        <f t="shared" si="83"/>
        <v>0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240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76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77"/>
        <v>0</v>
      </c>
      <c r="AF144" s="241">
        <f t="shared" si="78"/>
        <v>0</v>
      </c>
      <c r="AG144" s="241">
        <f t="shared" si="79"/>
        <v>0</v>
      </c>
      <c r="AH144" s="241">
        <f t="shared" si="80"/>
        <v>0</v>
      </c>
      <c r="AI144" s="241">
        <f t="shared" si="81"/>
        <v>0</v>
      </c>
      <c r="AJ144" s="241">
        <f t="shared" si="82"/>
        <v>0</v>
      </c>
      <c r="AK144" s="241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240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76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77"/>
        <v>0</v>
      </c>
      <c r="AF145" s="241">
        <f t="shared" si="78"/>
        <v>0</v>
      </c>
      <c r="AG145" s="241">
        <f t="shared" si="79"/>
        <v>0</v>
      </c>
      <c r="AH145" s="241">
        <f t="shared" si="80"/>
        <v>0</v>
      </c>
      <c r="AI145" s="241">
        <f t="shared" si="81"/>
        <v>0</v>
      </c>
      <c r="AJ145" s="241">
        <f t="shared" si="82"/>
        <v>0</v>
      </c>
      <c r="AK145" s="241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40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76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77"/>
        <v>0</v>
      </c>
      <c r="AF146" s="241">
        <f t="shared" si="78"/>
        <v>0</v>
      </c>
      <c r="AG146" s="241">
        <f t="shared" si="79"/>
        <v>0</v>
      </c>
      <c r="AH146" s="241">
        <f t="shared" si="80"/>
        <v>0</v>
      </c>
      <c r="AI146" s="241">
        <f t="shared" si="81"/>
        <v>0</v>
      </c>
      <c r="AJ146" s="241">
        <f t="shared" si="82"/>
        <v>0</v>
      </c>
      <c r="AK146" s="241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40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76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77"/>
        <v>0</v>
      </c>
      <c r="AF147" s="241">
        <f t="shared" si="78"/>
        <v>0</v>
      </c>
      <c r="AG147" s="241">
        <f t="shared" si="79"/>
        <v>0</v>
      </c>
      <c r="AH147" s="241">
        <f t="shared" si="80"/>
        <v>0</v>
      </c>
      <c r="AI147" s="241">
        <f t="shared" si="81"/>
        <v>0</v>
      </c>
      <c r="AJ147" s="241">
        <f t="shared" si="82"/>
        <v>0</v>
      </c>
      <c r="AK147" s="241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40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76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77"/>
        <v>0</v>
      </c>
      <c r="AF148" s="241">
        <f t="shared" si="78"/>
        <v>0</v>
      </c>
      <c r="AG148" s="241">
        <f t="shared" si="79"/>
        <v>0</v>
      </c>
      <c r="AH148" s="241">
        <f t="shared" si="80"/>
        <v>0</v>
      </c>
      <c r="AI148" s="241">
        <f t="shared" si="81"/>
        <v>0</v>
      </c>
      <c r="AJ148" s="241">
        <f t="shared" si="82"/>
        <v>0</v>
      </c>
      <c r="AK148" s="241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446</v>
      </c>
      <c r="D149" s="34"/>
      <c r="E149" s="34"/>
      <c r="F149" s="34"/>
      <c r="G149" s="240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76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77"/>
        <v>0</v>
      </c>
      <c r="AF149" s="241">
        <f t="shared" si="78"/>
        <v>0</v>
      </c>
      <c r="AG149" s="241">
        <f t="shared" si="79"/>
        <v>0</v>
      </c>
      <c r="AH149" s="241">
        <f t="shared" si="80"/>
        <v>0</v>
      </c>
      <c r="AI149" s="241">
        <f t="shared" si="81"/>
        <v>0</v>
      </c>
      <c r="AJ149" s="241">
        <f t="shared" si="82"/>
        <v>0</v>
      </c>
      <c r="AK149" s="241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40">
        <v>0</v>
      </c>
      <c r="H150" s="240">
        <v>0</v>
      </c>
      <c r="I150" s="240">
        <v>0</v>
      </c>
      <c r="J150" s="240">
        <v>0</v>
      </c>
      <c r="K150" s="240">
        <v>0</v>
      </c>
      <c r="L150" s="240">
        <v>0</v>
      </c>
      <c r="M150" s="240">
        <v>0</v>
      </c>
      <c r="N150" s="240">
        <v>0</v>
      </c>
      <c r="O150" s="240">
        <v>0</v>
      </c>
      <c r="P150" s="240">
        <v>0</v>
      </c>
      <c r="Q150" s="240">
        <v>0</v>
      </c>
      <c r="R150" s="240">
        <v>0</v>
      </c>
      <c r="S150" s="328">
        <f t="shared" si="76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77"/>
        <v>0</v>
      </c>
      <c r="AF150" s="241">
        <f t="shared" si="78"/>
        <v>0</v>
      </c>
      <c r="AG150" s="241">
        <f t="shared" si="79"/>
        <v>0</v>
      </c>
      <c r="AH150" s="241">
        <f t="shared" si="80"/>
        <v>0</v>
      </c>
      <c r="AI150" s="241">
        <f t="shared" si="81"/>
        <v>0</v>
      </c>
      <c r="AJ150" s="241">
        <f t="shared" si="82"/>
        <v>0</v>
      </c>
      <c r="AK150" s="241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40">
        <v>0</v>
      </c>
      <c r="H151" s="240">
        <v>0</v>
      </c>
      <c r="I151" s="240">
        <v>0</v>
      </c>
      <c r="J151" s="240">
        <v>0</v>
      </c>
      <c r="K151" s="240">
        <v>0</v>
      </c>
      <c r="L151" s="240">
        <v>0</v>
      </c>
      <c r="M151" s="240">
        <v>0</v>
      </c>
      <c r="N151" s="240">
        <v>0</v>
      </c>
      <c r="O151" s="240">
        <v>0</v>
      </c>
      <c r="P151" s="240">
        <v>0</v>
      </c>
      <c r="Q151" s="240">
        <v>0</v>
      </c>
      <c r="R151" s="240">
        <v>0</v>
      </c>
      <c r="S151" s="328">
        <f t="shared" si="76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77"/>
        <v>0</v>
      </c>
      <c r="AF151" s="241">
        <f t="shared" si="78"/>
        <v>0</v>
      </c>
      <c r="AG151" s="241">
        <f t="shared" si="79"/>
        <v>0</v>
      </c>
      <c r="AH151" s="241">
        <f t="shared" si="80"/>
        <v>0</v>
      </c>
      <c r="AI151" s="241">
        <f t="shared" si="81"/>
        <v>0</v>
      </c>
      <c r="AJ151" s="241">
        <f t="shared" si="82"/>
        <v>0</v>
      </c>
      <c r="AK151" s="241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40">
        <v>0</v>
      </c>
      <c r="H152" s="240">
        <v>0</v>
      </c>
      <c r="I152" s="240">
        <v>0</v>
      </c>
      <c r="J152" s="240">
        <v>0</v>
      </c>
      <c r="K152" s="240">
        <v>0</v>
      </c>
      <c r="L152" s="240">
        <v>0</v>
      </c>
      <c r="M152" s="240">
        <v>0</v>
      </c>
      <c r="N152" s="240">
        <v>0</v>
      </c>
      <c r="O152" s="240">
        <v>0</v>
      </c>
      <c r="P152" s="240">
        <v>0</v>
      </c>
      <c r="Q152" s="240">
        <v>0</v>
      </c>
      <c r="R152" s="240">
        <v>0</v>
      </c>
      <c r="S152" s="328">
        <f t="shared" si="76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77"/>
        <v>0</v>
      </c>
      <c r="AF152" s="241">
        <f t="shared" si="78"/>
        <v>0</v>
      </c>
      <c r="AG152" s="241">
        <f t="shared" si="79"/>
        <v>0</v>
      </c>
      <c r="AH152" s="241">
        <f t="shared" si="80"/>
        <v>0</v>
      </c>
      <c r="AI152" s="241">
        <f t="shared" si="81"/>
        <v>0</v>
      </c>
      <c r="AJ152" s="241">
        <f t="shared" si="82"/>
        <v>0</v>
      </c>
      <c r="AK152" s="241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76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77"/>
        <v>0</v>
      </c>
      <c r="AF153" s="241">
        <f t="shared" si="78"/>
        <v>0</v>
      </c>
      <c r="AG153" s="241">
        <f t="shared" si="79"/>
        <v>0</v>
      </c>
      <c r="AH153" s="241">
        <f t="shared" si="80"/>
        <v>0</v>
      </c>
      <c r="AI153" s="241">
        <f t="shared" si="81"/>
        <v>0</v>
      </c>
      <c r="AJ153" s="241">
        <f t="shared" si="82"/>
        <v>0</v>
      </c>
      <c r="AK153" s="241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40">
        <v>-17389.011320000001</v>
      </c>
      <c r="H154" s="240">
        <v>20413.777460000001</v>
      </c>
      <c r="I154" s="240">
        <v>2098.0970299999999</v>
      </c>
      <c r="J154" s="240">
        <v>16396.28917</v>
      </c>
      <c r="K154" s="240">
        <v>27984.735170000004</v>
      </c>
      <c r="L154" s="240">
        <v>14778.8595</v>
      </c>
      <c r="M154" s="240">
        <v>14490.235279999999</v>
      </c>
      <c r="N154" s="240">
        <v>0</v>
      </c>
      <c r="O154" s="240">
        <v>0</v>
      </c>
      <c r="P154" s="240">
        <v>0</v>
      </c>
      <c r="Q154" s="240">
        <v>0</v>
      </c>
      <c r="R154" s="240">
        <v>0</v>
      </c>
      <c r="S154" s="328">
        <f t="shared" si="76"/>
        <v>-17389.011320000001</v>
      </c>
      <c r="T154" s="329">
        <f>SUM($G154:H154)</f>
        <v>3024.7661399999997</v>
      </c>
      <c r="U154" s="329">
        <f>SUM($G154:I154)</f>
        <v>5122.8631699999996</v>
      </c>
      <c r="V154" s="329">
        <f>SUM($G154:J154)</f>
        <v>21519.152340000001</v>
      </c>
      <c r="W154" s="329">
        <f>SUM($G154:K154)</f>
        <v>49503.88751</v>
      </c>
      <c r="X154" s="329">
        <f>SUM($G154:L154)</f>
        <v>64282.747009999999</v>
      </c>
      <c r="Y154" s="329">
        <f>SUM($G154:M154)</f>
        <v>78772.98229</v>
      </c>
      <c r="Z154" s="329">
        <f>SUM($G154:N154)</f>
        <v>78772.98229</v>
      </c>
      <c r="AA154" s="329">
        <f>SUM($G154:O154)</f>
        <v>78772.98229</v>
      </c>
      <c r="AB154" s="329">
        <f>SUM($G154:P154)</f>
        <v>78772.98229</v>
      </c>
      <c r="AC154" s="329">
        <f>SUM($G154:Q154)</f>
        <v>78772.98229</v>
      </c>
      <c r="AD154" s="330">
        <f>SUM($G154:R154)</f>
        <v>78772.98229</v>
      </c>
      <c r="AE154" s="241">
        <f t="shared" si="77"/>
        <v>5122.8631699999996</v>
      </c>
      <c r="AF154" s="241">
        <f t="shared" si="78"/>
        <v>59159.883840000002</v>
      </c>
      <c r="AG154" s="241">
        <f t="shared" si="79"/>
        <v>14490.235279999997</v>
      </c>
      <c r="AH154" s="241">
        <f t="shared" si="80"/>
        <v>0</v>
      </c>
      <c r="AI154" s="241">
        <f t="shared" si="81"/>
        <v>64282.747009999999</v>
      </c>
      <c r="AJ154" s="241">
        <f t="shared" si="82"/>
        <v>14490.235279999997</v>
      </c>
      <c r="AK154" s="241">
        <f t="shared" si="83"/>
        <v>78772.98229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76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77"/>
        <v>0</v>
      </c>
      <c r="AF155" s="241">
        <f t="shared" si="78"/>
        <v>0</v>
      </c>
      <c r="AG155" s="241">
        <f t="shared" si="79"/>
        <v>0</v>
      </c>
      <c r="AH155" s="241">
        <f t="shared" si="80"/>
        <v>0</v>
      </c>
      <c r="AI155" s="241">
        <f t="shared" si="81"/>
        <v>0</v>
      </c>
      <c r="AJ155" s="241">
        <f t="shared" si="82"/>
        <v>0</v>
      </c>
      <c r="AK155" s="241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76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77"/>
        <v>0</v>
      </c>
      <c r="AF156" s="241">
        <f t="shared" si="78"/>
        <v>0</v>
      </c>
      <c r="AG156" s="241">
        <f t="shared" si="79"/>
        <v>0</v>
      </c>
      <c r="AH156" s="241">
        <f t="shared" si="80"/>
        <v>0</v>
      </c>
      <c r="AI156" s="241">
        <f t="shared" si="81"/>
        <v>0</v>
      </c>
      <c r="AJ156" s="241">
        <f t="shared" si="82"/>
        <v>0</v>
      </c>
      <c r="AK156" s="241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40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76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77"/>
        <v>0</v>
      </c>
      <c r="AF157" s="241">
        <f t="shared" si="78"/>
        <v>0</v>
      </c>
      <c r="AG157" s="241">
        <f t="shared" si="79"/>
        <v>0</v>
      </c>
      <c r="AH157" s="241">
        <f t="shared" si="80"/>
        <v>0</v>
      </c>
      <c r="AI157" s="241">
        <f t="shared" si="81"/>
        <v>0</v>
      </c>
      <c r="AJ157" s="241">
        <f t="shared" si="82"/>
        <v>0</v>
      </c>
      <c r="AK157" s="241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40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76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77"/>
        <v>0</v>
      </c>
      <c r="AF158" s="241">
        <f t="shared" si="78"/>
        <v>0</v>
      </c>
      <c r="AG158" s="241">
        <f t="shared" si="79"/>
        <v>0</v>
      </c>
      <c r="AH158" s="241">
        <f t="shared" si="80"/>
        <v>0</v>
      </c>
      <c r="AI158" s="241">
        <f t="shared" si="81"/>
        <v>0</v>
      </c>
      <c r="AJ158" s="241">
        <f t="shared" si="82"/>
        <v>0</v>
      </c>
      <c r="AK158" s="241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40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76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77"/>
        <v>0</v>
      </c>
      <c r="AF159" s="241">
        <f t="shared" si="78"/>
        <v>0</v>
      </c>
      <c r="AG159" s="241">
        <f t="shared" si="79"/>
        <v>0</v>
      </c>
      <c r="AH159" s="241">
        <f t="shared" si="80"/>
        <v>0</v>
      </c>
      <c r="AI159" s="241">
        <f t="shared" si="81"/>
        <v>0</v>
      </c>
      <c r="AJ159" s="241">
        <f t="shared" si="82"/>
        <v>0</v>
      </c>
      <c r="AK159" s="241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40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76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77"/>
        <v>0</v>
      </c>
      <c r="AF160" s="241">
        <f t="shared" si="78"/>
        <v>0</v>
      </c>
      <c r="AG160" s="241">
        <f t="shared" si="79"/>
        <v>0</v>
      </c>
      <c r="AH160" s="241">
        <f t="shared" si="80"/>
        <v>0</v>
      </c>
      <c r="AI160" s="241">
        <f t="shared" si="81"/>
        <v>0</v>
      </c>
      <c r="AJ160" s="241">
        <f t="shared" si="82"/>
        <v>0</v>
      </c>
      <c r="AK160" s="241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40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76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77"/>
        <v>0</v>
      </c>
      <c r="AF161" s="241">
        <f t="shared" si="78"/>
        <v>0</v>
      </c>
      <c r="AG161" s="241">
        <f t="shared" si="79"/>
        <v>0</v>
      </c>
      <c r="AH161" s="241">
        <f t="shared" si="80"/>
        <v>0</v>
      </c>
      <c r="AI161" s="241">
        <f t="shared" si="81"/>
        <v>0</v>
      </c>
      <c r="AJ161" s="241">
        <f t="shared" si="82"/>
        <v>0</v>
      </c>
      <c r="AK161" s="241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40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76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77"/>
        <v>0</v>
      </c>
      <c r="AF162" s="241">
        <f t="shared" si="78"/>
        <v>0</v>
      </c>
      <c r="AG162" s="241">
        <f t="shared" si="79"/>
        <v>0</v>
      </c>
      <c r="AH162" s="241">
        <f t="shared" si="80"/>
        <v>0</v>
      </c>
      <c r="AI162" s="241">
        <f t="shared" si="81"/>
        <v>0</v>
      </c>
      <c r="AJ162" s="241">
        <f t="shared" si="82"/>
        <v>0</v>
      </c>
      <c r="AK162" s="241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40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76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77"/>
        <v>0</v>
      </c>
      <c r="AF163" s="241">
        <f t="shared" si="78"/>
        <v>0</v>
      </c>
      <c r="AG163" s="241">
        <f t="shared" si="79"/>
        <v>0</v>
      </c>
      <c r="AH163" s="241">
        <f t="shared" si="80"/>
        <v>0</v>
      </c>
      <c r="AI163" s="241">
        <f t="shared" si="81"/>
        <v>0</v>
      </c>
      <c r="AJ163" s="241">
        <f t="shared" si="82"/>
        <v>0</v>
      </c>
      <c r="AK163" s="241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40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76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77"/>
        <v>0</v>
      </c>
      <c r="AF164" s="241">
        <f t="shared" si="78"/>
        <v>0</v>
      </c>
      <c r="AG164" s="241">
        <f t="shared" si="79"/>
        <v>0</v>
      </c>
      <c r="AH164" s="241">
        <f t="shared" si="80"/>
        <v>0</v>
      </c>
      <c r="AI164" s="241">
        <f t="shared" si="81"/>
        <v>0</v>
      </c>
      <c r="AJ164" s="241">
        <f t="shared" si="82"/>
        <v>0</v>
      </c>
      <c r="AK164" s="241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40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328">
        <f t="shared" si="76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0</v>
      </c>
      <c r="AC165" s="329">
        <f>SUM($G165:Q165)</f>
        <v>0</v>
      </c>
      <c r="AD165" s="330">
        <f>SUM($G165:R165)</f>
        <v>0</v>
      </c>
      <c r="AE165" s="241">
        <f t="shared" si="77"/>
        <v>0</v>
      </c>
      <c r="AF165" s="241">
        <f t="shared" si="78"/>
        <v>0</v>
      </c>
      <c r="AG165" s="241">
        <f t="shared" si="79"/>
        <v>0</v>
      </c>
      <c r="AH165" s="241">
        <f t="shared" si="80"/>
        <v>0</v>
      </c>
      <c r="AI165" s="241">
        <f t="shared" si="81"/>
        <v>0</v>
      </c>
      <c r="AJ165" s="241">
        <f t="shared" si="82"/>
        <v>0</v>
      </c>
      <c r="AK165" s="241">
        <f t="shared" si="83"/>
        <v>0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40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76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77"/>
        <v>0</v>
      </c>
      <c r="AF166" s="241">
        <f t="shared" si="78"/>
        <v>0</v>
      </c>
      <c r="AG166" s="241">
        <f t="shared" si="79"/>
        <v>0</v>
      </c>
      <c r="AH166" s="241">
        <f t="shared" si="80"/>
        <v>0</v>
      </c>
      <c r="AI166" s="241">
        <f t="shared" si="81"/>
        <v>0</v>
      </c>
      <c r="AJ166" s="241">
        <f t="shared" si="82"/>
        <v>0</v>
      </c>
      <c r="AK166" s="241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40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76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77"/>
        <v>0</v>
      </c>
      <c r="AF167" s="241">
        <f t="shared" si="78"/>
        <v>0</v>
      </c>
      <c r="AG167" s="241">
        <f t="shared" si="79"/>
        <v>0</v>
      </c>
      <c r="AH167" s="241">
        <f t="shared" si="80"/>
        <v>0</v>
      </c>
      <c r="AI167" s="241">
        <f t="shared" si="81"/>
        <v>0</v>
      </c>
      <c r="AJ167" s="241">
        <f t="shared" si="82"/>
        <v>0</v>
      </c>
      <c r="AK167" s="241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40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>G168</f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>U168</f>
        <v>0</v>
      </c>
      <c r="AF168" s="241">
        <f>X168-AE168</f>
        <v>0</v>
      </c>
      <c r="AG168" s="241">
        <f>AA168-AF168-AE168</f>
        <v>0</v>
      </c>
      <c r="AH168" s="241">
        <f>AD168-AG168-AF168-AE168</f>
        <v>0</v>
      </c>
      <c r="AI168" s="241">
        <f>$AE168+$AF168</f>
        <v>0</v>
      </c>
      <c r="AJ168" s="241">
        <f>$AG168+$AH168</f>
        <v>0</v>
      </c>
      <c r="AK168" s="241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40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76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77"/>
        <v>0</v>
      </c>
      <c r="AF169" s="241">
        <f t="shared" si="78"/>
        <v>0</v>
      </c>
      <c r="AG169" s="241">
        <f t="shared" si="79"/>
        <v>0</v>
      </c>
      <c r="AH169" s="241">
        <f t="shared" si="80"/>
        <v>0</v>
      </c>
      <c r="AI169" s="241">
        <f t="shared" si="81"/>
        <v>0</v>
      </c>
      <c r="AJ169" s="241">
        <f t="shared" si="82"/>
        <v>0</v>
      </c>
      <c r="AK169" s="241">
        <f t="shared" si="83"/>
        <v>0</v>
      </c>
      <c r="AL169" s="173">
        <f t="shared" si="84"/>
        <v>0</v>
      </c>
    </row>
    <row r="170" spans="1:38" ht="24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40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76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77"/>
        <v>0</v>
      </c>
      <c r="AF170" s="241">
        <f t="shared" si="78"/>
        <v>0</v>
      </c>
      <c r="AG170" s="241">
        <f t="shared" si="79"/>
        <v>0</v>
      </c>
      <c r="AH170" s="241">
        <f t="shared" si="80"/>
        <v>0</v>
      </c>
      <c r="AI170" s="241">
        <f t="shared" si="81"/>
        <v>0</v>
      </c>
      <c r="AJ170" s="241">
        <f t="shared" si="82"/>
        <v>0</v>
      </c>
      <c r="AK170" s="241">
        <f t="shared" si="83"/>
        <v>0</v>
      </c>
      <c r="AL170" s="173">
        <f t="shared" si="84"/>
        <v>0</v>
      </c>
    </row>
    <row r="171" spans="1:38" ht="24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40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76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77"/>
        <v>0</v>
      </c>
      <c r="AF171" s="241">
        <f t="shared" si="78"/>
        <v>0</v>
      </c>
      <c r="AG171" s="241">
        <f t="shared" si="79"/>
        <v>0</v>
      </c>
      <c r="AH171" s="241">
        <f t="shared" si="80"/>
        <v>0</v>
      </c>
      <c r="AI171" s="241">
        <f t="shared" si="81"/>
        <v>0</v>
      </c>
      <c r="AJ171" s="241">
        <f t="shared" si="82"/>
        <v>0</v>
      </c>
      <c r="AK171" s="241">
        <f t="shared" si="83"/>
        <v>0</v>
      </c>
      <c r="AL171" s="173">
        <f t="shared" si="84"/>
        <v>0</v>
      </c>
    </row>
    <row r="172" spans="1:38" ht="24" customHeight="1" outlineLevel="1">
      <c r="A172" s="166" t="s">
        <v>257</v>
      </c>
      <c r="B172" s="444" t="s">
        <v>258</v>
      </c>
      <c r="C172" s="33" t="s">
        <v>457</v>
      </c>
      <c r="D172" s="34"/>
      <c r="E172" s="34"/>
      <c r="F172" s="34"/>
      <c r="G172" s="240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76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77"/>
        <v>0</v>
      </c>
      <c r="AF172" s="241">
        <f t="shared" si="78"/>
        <v>0</v>
      </c>
      <c r="AG172" s="241">
        <f t="shared" si="79"/>
        <v>0</v>
      </c>
      <c r="AH172" s="241">
        <f t="shared" si="80"/>
        <v>0</v>
      </c>
      <c r="AI172" s="241">
        <f t="shared" si="81"/>
        <v>0</v>
      </c>
      <c r="AJ172" s="241">
        <f t="shared" si="82"/>
        <v>0</v>
      </c>
      <c r="AK172" s="241">
        <f t="shared" si="83"/>
        <v>0</v>
      </c>
      <c r="AL172" s="173">
        <f t="shared" si="84"/>
        <v>0</v>
      </c>
    </row>
    <row r="173" spans="1:38" ht="24" customHeight="1" outlineLevel="1">
      <c r="A173" s="166" t="s">
        <v>257</v>
      </c>
      <c r="B173" s="444" t="s">
        <v>259</v>
      </c>
      <c r="C173" s="33" t="s">
        <v>458</v>
      </c>
      <c r="D173" s="34"/>
      <c r="E173" s="34"/>
      <c r="F173" s="34"/>
      <c r="G173" s="240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76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77"/>
        <v>0</v>
      </c>
      <c r="AF173" s="241">
        <f t="shared" si="78"/>
        <v>0</v>
      </c>
      <c r="AG173" s="241">
        <f t="shared" si="79"/>
        <v>0</v>
      </c>
      <c r="AH173" s="241">
        <f t="shared" si="80"/>
        <v>0</v>
      </c>
      <c r="AI173" s="241">
        <f t="shared" si="81"/>
        <v>0</v>
      </c>
      <c r="AJ173" s="241">
        <f t="shared" si="82"/>
        <v>0</v>
      </c>
      <c r="AK173" s="241">
        <f t="shared" si="83"/>
        <v>0</v>
      </c>
      <c r="AL173" s="173">
        <f t="shared" si="84"/>
        <v>0</v>
      </c>
    </row>
    <row r="174" spans="1:38" ht="24" customHeight="1" outlineLevel="1">
      <c r="A174" s="166" t="s">
        <v>257</v>
      </c>
      <c r="B174" s="444" t="s">
        <v>260</v>
      </c>
      <c r="C174" s="33" t="s">
        <v>459</v>
      </c>
      <c r="D174" s="34"/>
      <c r="E174" s="34"/>
      <c r="F174" s="34"/>
      <c r="G174" s="240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76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77"/>
        <v>0</v>
      </c>
      <c r="AF174" s="241">
        <f t="shared" si="78"/>
        <v>0</v>
      </c>
      <c r="AG174" s="241">
        <f t="shared" si="79"/>
        <v>0</v>
      </c>
      <c r="AH174" s="241">
        <f t="shared" si="80"/>
        <v>0</v>
      </c>
      <c r="AI174" s="241">
        <f t="shared" si="81"/>
        <v>0</v>
      </c>
      <c r="AJ174" s="241">
        <f t="shared" si="82"/>
        <v>0</v>
      </c>
      <c r="AK174" s="241">
        <f t="shared" si="83"/>
        <v>0</v>
      </c>
      <c r="AL174" s="173">
        <f t="shared" si="84"/>
        <v>0</v>
      </c>
    </row>
    <row r="175" spans="1:38" ht="24" customHeight="1" outlineLevel="1">
      <c r="A175" s="166" t="s">
        <v>257</v>
      </c>
      <c r="B175" s="444" t="s">
        <v>261</v>
      </c>
      <c r="C175" s="33" t="s">
        <v>460</v>
      </c>
      <c r="D175" s="34"/>
      <c r="E175" s="34"/>
      <c r="F175" s="34"/>
      <c r="G175" s="240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76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77"/>
        <v>0</v>
      </c>
      <c r="AF175" s="241">
        <f t="shared" si="78"/>
        <v>0</v>
      </c>
      <c r="AG175" s="241">
        <f t="shared" si="79"/>
        <v>0</v>
      </c>
      <c r="AH175" s="241">
        <f t="shared" si="80"/>
        <v>0</v>
      </c>
      <c r="AI175" s="241">
        <f t="shared" si="81"/>
        <v>0</v>
      </c>
      <c r="AJ175" s="241">
        <f t="shared" si="82"/>
        <v>0</v>
      </c>
      <c r="AK175" s="241">
        <f t="shared" si="83"/>
        <v>0</v>
      </c>
      <c r="AL175" s="173">
        <f t="shared" si="84"/>
        <v>0</v>
      </c>
    </row>
    <row r="176" spans="1:38" ht="24" customHeight="1" outlineLevel="1">
      <c r="A176" s="166" t="s">
        <v>257</v>
      </c>
      <c r="B176" s="444" t="s">
        <v>262</v>
      </c>
      <c r="C176" s="33" t="s">
        <v>461</v>
      </c>
      <c r="D176" s="34"/>
      <c r="E176" s="34"/>
      <c r="F176" s="34"/>
      <c r="G176" s="240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76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77"/>
        <v>0</v>
      </c>
      <c r="AF176" s="241">
        <f t="shared" si="78"/>
        <v>0</v>
      </c>
      <c r="AG176" s="241">
        <f t="shared" si="79"/>
        <v>0</v>
      </c>
      <c r="AH176" s="241">
        <f t="shared" si="80"/>
        <v>0</v>
      </c>
      <c r="AI176" s="241">
        <f t="shared" si="81"/>
        <v>0</v>
      </c>
      <c r="AJ176" s="241">
        <f t="shared" si="82"/>
        <v>0</v>
      </c>
      <c r="AK176" s="241">
        <f t="shared" si="83"/>
        <v>0</v>
      </c>
      <c r="AL176" s="173">
        <f t="shared" si="84"/>
        <v>0</v>
      </c>
    </row>
    <row r="177" spans="1:38" ht="24" customHeight="1" outlineLevel="1">
      <c r="A177" s="166" t="s">
        <v>257</v>
      </c>
      <c r="B177" s="444" t="s">
        <v>263</v>
      </c>
      <c r="C177" s="33" t="s">
        <v>462</v>
      </c>
      <c r="D177" s="34"/>
      <c r="E177" s="34"/>
      <c r="F177" s="34"/>
      <c r="G177" s="240"/>
      <c r="H177" s="240"/>
      <c r="I177" s="240"/>
      <c r="J177" s="240"/>
      <c r="K177" s="240"/>
      <c r="L177" s="240">
        <v>-387272.14187924349</v>
      </c>
      <c r="M177" s="240"/>
      <c r="N177" s="240"/>
      <c r="O177" s="240"/>
      <c r="P177" s="240"/>
      <c r="Q177" s="240"/>
      <c r="R177" s="240"/>
      <c r="S177" s="328">
        <f t="shared" si="76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-387272.14187924349</v>
      </c>
      <c r="Y177" s="329">
        <f>SUM($G177:M177)</f>
        <v>-387272.14187924349</v>
      </c>
      <c r="Z177" s="329">
        <f>SUM($G177:N177)</f>
        <v>-387272.14187924349</v>
      </c>
      <c r="AA177" s="329">
        <f>SUM($G177:O177)</f>
        <v>-387272.14187924349</v>
      </c>
      <c r="AB177" s="329">
        <f>SUM($G177:P177)</f>
        <v>-387272.14187924349</v>
      </c>
      <c r="AC177" s="329">
        <f>SUM($G177:Q177)</f>
        <v>-387272.14187924349</v>
      </c>
      <c r="AD177" s="330">
        <f>SUM($G177:R177)</f>
        <v>-387272.14187924349</v>
      </c>
      <c r="AE177" s="241">
        <f t="shared" si="77"/>
        <v>0</v>
      </c>
      <c r="AF177" s="241">
        <f t="shared" si="78"/>
        <v>-387272.14187924349</v>
      </c>
      <c r="AG177" s="241">
        <f t="shared" si="79"/>
        <v>0</v>
      </c>
      <c r="AH177" s="241">
        <f t="shared" si="80"/>
        <v>0</v>
      </c>
      <c r="AI177" s="241">
        <f t="shared" si="81"/>
        <v>-387272.14187924349</v>
      </c>
      <c r="AJ177" s="241">
        <f t="shared" si="82"/>
        <v>0</v>
      </c>
      <c r="AK177" s="241">
        <f t="shared" si="83"/>
        <v>-387272.14187924349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40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76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77"/>
        <v>0</v>
      </c>
      <c r="AF178" s="241">
        <f t="shared" si="78"/>
        <v>0</v>
      </c>
      <c r="AG178" s="241">
        <f t="shared" si="79"/>
        <v>0</v>
      </c>
      <c r="AH178" s="241">
        <f t="shared" si="80"/>
        <v>0</v>
      </c>
      <c r="AI178" s="241">
        <f t="shared" si="81"/>
        <v>0</v>
      </c>
      <c r="AJ178" s="241">
        <f t="shared" si="82"/>
        <v>0</v>
      </c>
      <c r="AK178" s="241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40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76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77"/>
        <v>0</v>
      </c>
      <c r="AF179" s="241">
        <f t="shared" si="78"/>
        <v>0</v>
      </c>
      <c r="AG179" s="241">
        <f t="shared" si="79"/>
        <v>0</v>
      </c>
      <c r="AH179" s="241">
        <f t="shared" si="80"/>
        <v>0</v>
      </c>
      <c r="AI179" s="241">
        <f t="shared" si="81"/>
        <v>0</v>
      </c>
      <c r="AJ179" s="241">
        <f t="shared" si="82"/>
        <v>0</v>
      </c>
      <c r="AK179" s="241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40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76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77"/>
        <v>0</v>
      </c>
      <c r="AF180" s="241">
        <f t="shared" si="78"/>
        <v>0</v>
      </c>
      <c r="AG180" s="241">
        <f t="shared" si="79"/>
        <v>0</v>
      </c>
      <c r="AH180" s="241">
        <f t="shared" si="80"/>
        <v>0</v>
      </c>
      <c r="AI180" s="241">
        <f t="shared" si="81"/>
        <v>0</v>
      </c>
      <c r="AJ180" s="241">
        <f t="shared" si="82"/>
        <v>0</v>
      </c>
      <c r="AK180" s="241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40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62" si="94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62" si="95">U181</f>
        <v>0</v>
      </c>
      <c r="AF181" s="241">
        <f t="shared" ref="AF181:AF262" si="96">X181-AE181</f>
        <v>0</v>
      </c>
      <c r="AG181" s="241">
        <f t="shared" ref="AG181:AG262" si="97">AA181-AF181-AE181</f>
        <v>0</v>
      </c>
      <c r="AH181" s="241">
        <f t="shared" ref="AH181:AH262" si="98">AD181-AG181-AF181-AE181</f>
        <v>0</v>
      </c>
      <c r="AI181" s="241">
        <f t="shared" si="81"/>
        <v>0</v>
      </c>
      <c r="AJ181" s="241">
        <f t="shared" si="82"/>
        <v>0</v>
      </c>
      <c r="AK181" s="241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40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94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95"/>
        <v>0</v>
      </c>
      <c r="AF182" s="241">
        <f t="shared" si="96"/>
        <v>0</v>
      </c>
      <c r="AG182" s="241">
        <f t="shared" si="97"/>
        <v>0</v>
      </c>
      <c r="AH182" s="241">
        <f t="shared" si="98"/>
        <v>0</v>
      </c>
      <c r="AI182" s="241">
        <f t="shared" si="81"/>
        <v>0</v>
      </c>
      <c r="AJ182" s="241">
        <f t="shared" si="82"/>
        <v>0</v>
      </c>
      <c r="AK182" s="241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40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94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95"/>
        <v>0</v>
      </c>
      <c r="AF183" s="241">
        <f t="shared" si="96"/>
        <v>0</v>
      </c>
      <c r="AG183" s="241">
        <f t="shared" si="97"/>
        <v>0</v>
      </c>
      <c r="AH183" s="241">
        <f t="shared" si="98"/>
        <v>0</v>
      </c>
      <c r="AI183" s="241">
        <f t="shared" si="81"/>
        <v>0</v>
      </c>
      <c r="AJ183" s="241">
        <f t="shared" si="82"/>
        <v>0</v>
      </c>
      <c r="AK183" s="241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40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94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95"/>
        <v>0</v>
      </c>
      <c r="AF184" s="241">
        <f t="shared" si="96"/>
        <v>0</v>
      </c>
      <c r="AG184" s="241">
        <f t="shared" si="97"/>
        <v>0</v>
      </c>
      <c r="AH184" s="241">
        <f t="shared" si="98"/>
        <v>0</v>
      </c>
      <c r="AI184" s="241">
        <f t="shared" si="81"/>
        <v>0</v>
      </c>
      <c r="AJ184" s="241">
        <f t="shared" si="82"/>
        <v>0</v>
      </c>
      <c r="AK184" s="241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40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94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95"/>
        <v>0</v>
      </c>
      <c r="AF185" s="241">
        <f t="shared" si="96"/>
        <v>0</v>
      </c>
      <c r="AG185" s="241">
        <f t="shared" si="97"/>
        <v>0</v>
      </c>
      <c r="AH185" s="241">
        <f t="shared" si="98"/>
        <v>0</v>
      </c>
      <c r="AI185" s="241">
        <f t="shared" si="81"/>
        <v>0</v>
      </c>
      <c r="AJ185" s="241">
        <f t="shared" si="82"/>
        <v>0</v>
      </c>
      <c r="AK185" s="241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40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94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95"/>
        <v>0</v>
      </c>
      <c r="AF186" s="241">
        <f t="shared" si="96"/>
        <v>0</v>
      </c>
      <c r="AG186" s="241">
        <f t="shared" si="97"/>
        <v>0</v>
      </c>
      <c r="AH186" s="241">
        <f t="shared" si="98"/>
        <v>0</v>
      </c>
      <c r="AI186" s="241">
        <f t="shared" si="81"/>
        <v>0</v>
      </c>
      <c r="AJ186" s="241">
        <f t="shared" si="82"/>
        <v>0</v>
      </c>
      <c r="AK186" s="241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40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94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95"/>
        <v>0</v>
      </c>
      <c r="AF187" s="241">
        <f t="shared" si="96"/>
        <v>0</v>
      </c>
      <c r="AG187" s="241">
        <f t="shared" si="97"/>
        <v>0</v>
      </c>
      <c r="AH187" s="241">
        <f t="shared" si="98"/>
        <v>0</v>
      </c>
      <c r="AI187" s="241">
        <f t="shared" si="81"/>
        <v>0</v>
      </c>
      <c r="AJ187" s="241">
        <f t="shared" si="82"/>
        <v>0</v>
      </c>
      <c r="AK187" s="241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40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94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95"/>
        <v>0</v>
      </c>
      <c r="AF188" s="241">
        <f t="shared" si="96"/>
        <v>0</v>
      </c>
      <c r="AG188" s="241">
        <f t="shared" si="97"/>
        <v>0</v>
      </c>
      <c r="AH188" s="241">
        <f t="shared" si="98"/>
        <v>0</v>
      </c>
      <c r="AI188" s="241">
        <f t="shared" si="81"/>
        <v>0</v>
      </c>
      <c r="AJ188" s="241">
        <f t="shared" si="82"/>
        <v>0</v>
      </c>
      <c r="AK188" s="241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40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94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95"/>
        <v>0</v>
      </c>
      <c r="AF189" s="241">
        <f t="shared" si="96"/>
        <v>0</v>
      </c>
      <c r="AG189" s="241">
        <f t="shared" si="97"/>
        <v>0</v>
      </c>
      <c r="AH189" s="241">
        <f t="shared" si="98"/>
        <v>0</v>
      </c>
      <c r="AI189" s="241">
        <f t="shared" si="81"/>
        <v>0</v>
      </c>
      <c r="AJ189" s="241">
        <f t="shared" si="82"/>
        <v>0</v>
      </c>
      <c r="AK189" s="241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40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94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95"/>
        <v>0</v>
      </c>
      <c r="AF190" s="241">
        <f t="shared" si="96"/>
        <v>0</v>
      </c>
      <c r="AG190" s="241">
        <f t="shared" si="97"/>
        <v>0</v>
      </c>
      <c r="AH190" s="241">
        <f t="shared" si="98"/>
        <v>0</v>
      </c>
      <c r="AI190" s="241">
        <f t="shared" si="81"/>
        <v>0</v>
      </c>
      <c r="AJ190" s="241">
        <f t="shared" si="82"/>
        <v>0</v>
      </c>
      <c r="AK190" s="241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40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94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95"/>
        <v>0</v>
      </c>
      <c r="AF191" s="241">
        <f t="shared" si="96"/>
        <v>0</v>
      </c>
      <c r="AG191" s="241">
        <f t="shared" si="97"/>
        <v>0</v>
      </c>
      <c r="AH191" s="241">
        <f t="shared" si="98"/>
        <v>0</v>
      </c>
      <c r="AI191" s="241">
        <f t="shared" si="81"/>
        <v>0</v>
      </c>
      <c r="AJ191" s="241">
        <f t="shared" si="82"/>
        <v>0</v>
      </c>
      <c r="AK191" s="241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40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94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95"/>
        <v>0</v>
      </c>
      <c r="AF192" s="241">
        <f t="shared" si="96"/>
        <v>0</v>
      </c>
      <c r="AG192" s="241">
        <f t="shared" si="97"/>
        <v>0</v>
      </c>
      <c r="AH192" s="241">
        <f t="shared" si="98"/>
        <v>0</v>
      </c>
      <c r="AI192" s="241">
        <f t="shared" si="81"/>
        <v>0</v>
      </c>
      <c r="AJ192" s="241">
        <f t="shared" si="82"/>
        <v>0</v>
      </c>
      <c r="AK192" s="241">
        <f t="shared" si="83"/>
        <v>0</v>
      </c>
      <c r="AL192" s="173">
        <f t="shared" ref="AL192:AL266" si="99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40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94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95"/>
        <v>0</v>
      </c>
      <c r="AF193" s="241">
        <f t="shared" si="96"/>
        <v>0</v>
      </c>
      <c r="AG193" s="241">
        <f t="shared" si="97"/>
        <v>0</v>
      </c>
      <c r="AH193" s="241">
        <f t="shared" si="98"/>
        <v>0</v>
      </c>
      <c r="AI193" s="241">
        <f t="shared" si="81"/>
        <v>0</v>
      </c>
      <c r="AJ193" s="241">
        <f t="shared" si="82"/>
        <v>0</v>
      </c>
      <c r="AK193" s="241">
        <f t="shared" si="83"/>
        <v>0</v>
      </c>
      <c r="AL193" s="173">
        <f t="shared" si="99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40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94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95"/>
        <v>0</v>
      </c>
      <c r="AF194" s="241">
        <f t="shared" si="96"/>
        <v>0</v>
      </c>
      <c r="AG194" s="241">
        <f t="shared" si="97"/>
        <v>0</v>
      </c>
      <c r="AH194" s="241">
        <f t="shared" si="98"/>
        <v>0</v>
      </c>
      <c r="AI194" s="241">
        <f t="shared" si="81"/>
        <v>0</v>
      </c>
      <c r="AJ194" s="241">
        <f t="shared" si="82"/>
        <v>0</v>
      </c>
      <c r="AK194" s="241">
        <f t="shared" si="83"/>
        <v>0</v>
      </c>
      <c r="AL194" s="173">
        <f t="shared" si="99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40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94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95"/>
        <v>0</v>
      </c>
      <c r="AF195" s="241">
        <f t="shared" si="96"/>
        <v>0</v>
      </c>
      <c r="AG195" s="241">
        <f t="shared" si="97"/>
        <v>0</v>
      </c>
      <c r="AH195" s="241">
        <f t="shared" si="98"/>
        <v>0</v>
      </c>
      <c r="AI195" s="241">
        <f t="shared" si="81"/>
        <v>0</v>
      </c>
      <c r="AJ195" s="241">
        <f t="shared" si="82"/>
        <v>0</v>
      </c>
      <c r="AK195" s="241">
        <f t="shared" si="83"/>
        <v>0</v>
      </c>
      <c r="AL195" s="173">
        <f t="shared" si="99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40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94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95"/>
        <v>0</v>
      </c>
      <c r="AF196" s="241">
        <f t="shared" si="96"/>
        <v>0</v>
      </c>
      <c r="AG196" s="241">
        <f t="shared" si="97"/>
        <v>0</v>
      </c>
      <c r="AH196" s="241">
        <f t="shared" si="98"/>
        <v>0</v>
      </c>
      <c r="AI196" s="241">
        <f t="shared" si="81"/>
        <v>0</v>
      </c>
      <c r="AJ196" s="241">
        <f t="shared" si="82"/>
        <v>0</v>
      </c>
      <c r="AK196" s="241">
        <f t="shared" si="83"/>
        <v>0</v>
      </c>
      <c r="AL196" s="173">
        <f t="shared" si="99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40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94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95"/>
        <v>0</v>
      </c>
      <c r="AF197" s="241">
        <f t="shared" si="96"/>
        <v>0</v>
      </c>
      <c r="AG197" s="241">
        <f t="shared" si="97"/>
        <v>0</v>
      </c>
      <c r="AH197" s="241">
        <f t="shared" si="98"/>
        <v>0</v>
      </c>
      <c r="AI197" s="241">
        <f t="shared" si="81"/>
        <v>0</v>
      </c>
      <c r="AJ197" s="241">
        <f t="shared" si="82"/>
        <v>0</v>
      </c>
      <c r="AK197" s="241">
        <f t="shared" si="83"/>
        <v>0</v>
      </c>
      <c r="AL197" s="173">
        <f t="shared" si="99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40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94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95"/>
        <v>0</v>
      </c>
      <c r="AF198" s="241">
        <f t="shared" si="96"/>
        <v>0</v>
      </c>
      <c r="AG198" s="241">
        <f t="shared" si="97"/>
        <v>0</v>
      </c>
      <c r="AH198" s="241">
        <f t="shared" si="98"/>
        <v>0</v>
      </c>
      <c r="AI198" s="241">
        <f t="shared" si="81"/>
        <v>0</v>
      </c>
      <c r="AJ198" s="241">
        <f t="shared" si="82"/>
        <v>0</v>
      </c>
      <c r="AK198" s="241">
        <f t="shared" si="83"/>
        <v>0</v>
      </c>
      <c r="AL198" s="173">
        <f t="shared" si="99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40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94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95"/>
        <v>0</v>
      </c>
      <c r="AF199" s="241">
        <f t="shared" si="96"/>
        <v>0</v>
      </c>
      <c r="AG199" s="241">
        <f t="shared" si="97"/>
        <v>0</v>
      </c>
      <c r="AH199" s="241">
        <f t="shared" si="98"/>
        <v>0</v>
      </c>
      <c r="AI199" s="241">
        <f t="shared" si="81"/>
        <v>0</v>
      </c>
      <c r="AJ199" s="241">
        <f t="shared" si="82"/>
        <v>0</v>
      </c>
      <c r="AK199" s="241">
        <f t="shared" si="83"/>
        <v>0</v>
      </c>
      <c r="AL199" s="173">
        <f t="shared" si="99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40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94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95"/>
        <v>0</v>
      </c>
      <c r="AF200" s="241">
        <f t="shared" si="96"/>
        <v>0</v>
      </c>
      <c r="AG200" s="241">
        <f t="shared" si="97"/>
        <v>0</v>
      </c>
      <c r="AH200" s="241">
        <f t="shared" si="98"/>
        <v>0</v>
      </c>
      <c r="AI200" s="241">
        <f t="shared" si="81"/>
        <v>0</v>
      </c>
      <c r="AJ200" s="241">
        <f t="shared" si="82"/>
        <v>0</v>
      </c>
      <c r="AK200" s="241">
        <f t="shared" si="83"/>
        <v>0</v>
      </c>
      <c r="AL200" s="173">
        <f t="shared" si="99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40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94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95"/>
        <v>0</v>
      </c>
      <c r="AF201" s="241">
        <f t="shared" si="96"/>
        <v>0</v>
      </c>
      <c r="AG201" s="241">
        <f t="shared" si="97"/>
        <v>0</v>
      </c>
      <c r="AH201" s="241">
        <f t="shared" si="98"/>
        <v>0</v>
      </c>
      <c r="AI201" s="241">
        <f t="shared" si="81"/>
        <v>0</v>
      </c>
      <c r="AJ201" s="241">
        <f t="shared" si="82"/>
        <v>0</v>
      </c>
      <c r="AK201" s="241">
        <f t="shared" si="83"/>
        <v>0</v>
      </c>
      <c r="AL201" s="173">
        <f t="shared" si="99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40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94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95"/>
        <v>0</v>
      </c>
      <c r="AF202" s="241">
        <f t="shared" si="96"/>
        <v>0</v>
      </c>
      <c r="AG202" s="241">
        <f t="shared" si="97"/>
        <v>0</v>
      </c>
      <c r="AH202" s="241">
        <f t="shared" si="98"/>
        <v>0</v>
      </c>
      <c r="AI202" s="241">
        <f t="shared" si="81"/>
        <v>0</v>
      </c>
      <c r="AJ202" s="241">
        <f t="shared" si="82"/>
        <v>0</v>
      </c>
      <c r="AK202" s="241">
        <f t="shared" si="83"/>
        <v>0</v>
      </c>
      <c r="AL202" s="173">
        <f t="shared" si="99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40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94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95"/>
        <v>0</v>
      </c>
      <c r="AF203" s="241">
        <f t="shared" si="96"/>
        <v>0</v>
      </c>
      <c r="AG203" s="241">
        <f t="shared" si="97"/>
        <v>0</v>
      </c>
      <c r="AH203" s="241">
        <f t="shared" si="98"/>
        <v>0</v>
      </c>
      <c r="AI203" s="241">
        <f t="shared" si="81"/>
        <v>0</v>
      </c>
      <c r="AJ203" s="241">
        <f t="shared" si="82"/>
        <v>0</v>
      </c>
      <c r="AK203" s="241">
        <f t="shared" si="83"/>
        <v>0</v>
      </c>
      <c r="AL203" s="173">
        <f t="shared" si="99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40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>
        <f t="shared" si="94"/>
        <v>0</v>
      </c>
      <c r="T204" s="329">
        <f>SUM($G204:H204)</f>
        <v>0</v>
      </c>
      <c r="U204" s="329">
        <f>SUM($G204:I204)</f>
        <v>0</v>
      </c>
      <c r="V204" s="329">
        <f>SUM($G204:J204)</f>
        <v>0</v>
      </c>
      <c r="W204" s="329">
        <f>SUM($G204:K204)</f>
        <v>0</v>
      </c>
      <c r="X204" s="329">
        <f>SUM($G204:L204)</f>
        <v>0</v>
      </c>
      <c r="Y204" s="329">
        <f>SUM($G204:M204)</f>
        <v>0</v>
      </c>
      <c r="Z204" s="329">
        <f>SUM($G204:N204)</f>
        <v>0</v>
      </c>
      <c r="AA204" s="329">
        <f>SUM($G204:O204)</f>
        <v>0</v>
      </c>
      <c r="AB204" s="329">
        <f>SUM($G204:P204)</f>
        <v>0</v>
      </c>
      <c r="AC204" s="329">
        <f>SUM($G204:Q204)</f>
        <v>0</v>
      </c>
      <c r="AD204" s="330">
        <f>SUM($G204:R204)</f>
        <v>0</v>
      </c>
      <c r="AE204" s="241">
        <f t="shared" si="95"/>
        <v>0</v>
      </c>
      <c r="AF204" s="241">
        <f t="shared" si="96"/>
        <v>0</v>
      </c>
      <c r="AG204" s="241">
        <f t="shared" si="97"/>
        <v>0</v>
      </c>
      <c r="AH204" s="241">
        <f t="shared" si="98"/>
        <v>0</v>
      </c>
      <c r="AI204" s="241">
        <f t="shared" si="81"/>
        <v>0</v>
      </c>
      <c r="AJ204" s="241">
        <f t="shared" si="82"/>
        <v>0</v>
      </c>
      <c r="AK204" s="241">
        <f t="shared" si="83"/>
        <v>0</v>
      </c>
      <c r="AL204" s="173">
        <f t="shared" si="99"/>
        <v>0</v>
      </c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40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/>
      <c r="T205" s="329"/>
      <c r="U205" s="329"/>
      <c r="V205" s="329"/>
      <c r="W205" s="329"/>
      <c r="X205" s="329"/>
      <c r="Y205" s="329"/>
      <c r="Z205" s="329"/>
      <c r="AA205" s="329"/>
      <c r="AB205" s="329"/>
      <c r="AC205" s="329"/>
      <c r="AD205" s="330"/>
      <c r="AE205" s="241"/>
      <c r="AF205" s="241"/>
      <c r="AG205" s="241"/>
      <c r="AH205" s="241"/>
      <c r="AI205" s="241"/>
      <c r="AJ205" s="241"/>
      <c r="AK205" s="241"/>
      <c r="AL205" s="173"/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40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40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40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40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40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40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30"/>
      <c r="AE211" s="241"/>
      <c r="AF211" s="241"/>
      <c r="AG211" s="241"/>
      <c r="AH211" s="241"/>
      <c r="AI211" s="241"/>
      <c r="AJ211" s="241"/>
      <c r="AK211" s="241"/>
      <c r="AL211" s="173"/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40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>
        <f t="shared" si="94"/>
        <v>0</v>
      </c>
      <c r="T212" s="329">
        <f>SUM($G212:H212)</f>
        <v>0</v>
      </c>
      <c r="U212" s="329">
        <f>SUM($G212:I212)</f>
        <v>0</v>
      </c>
      <c r="V212" s="329">
        <f>SUM($G212:J212)</f>
        <v>0</v>
      </c>
      <c r="W212" s="329">
        <f>SUM($G212:K212)</f>
        <v>0</v>
      </c>
      <c r="X212" s="329">
        <f>SUM($G212:L212)</f>
        <v>0</v>
      </c>
      <c r="Y212" s="329">
        <f>SUM($G212:M212)</f>
        <v>0</v>
      </c>
      <c r="Z212" s="329">
        <f>SUM($G212:N212)</f>
        <v>0</v>
      </c>
      <c r="AA212" s="329">
        <f>SUM($G212:O212)</f>
        <v>0</v>
      </c>
      <c r="AB212" s="329">
        <f>SUM($G212:P212)</f>
        <v>0</v>
      </c>
      <c r="AC212" s="329">
        <f>SUM($G212:Q212)</f>
        <v>0</v>
      </c>
      <c r="AD212" s="330">
        <f>SUM($G212:R212)</f>
        <v>0</v>
      </c>
      <c r="AE212" s="241">
        <f t="shared" si="95"/>
        <v>0</v>
      </c>
      <c r="AF212" s="241">
        <f t="shared" si="96"/>
        <v>0</v>
      </c>
      <c r="AG212" s="241">
        <f t="shared" si="97"/>
        <v>0</v>
      </c>
      <c r="AH212" s="241">
        <f t="shared" si="98"/>
        <v>0</v>
      </c>
      <c r="AI212" s="241">
        <f t="shared" si="81"/>
        <v>0</v>
      </c>
      <c r="AJ212" s="241">
        <f t="shared" si="82"/>
        <v>0</v>
      </c>
      <c r="AK212" s="241">
        <f t="shared" si="83"/>
        <v>0</v>
      </c>
      <c r="AL212" s="173">
        <f t="shared" si="99"/>
        <v>0</v>
      </c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40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94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95"/>
        <v>0</v>
      </c>
      <c r="AF213" s="241">
        <f t="shared" si="96"/>
        <v>0</v>
      </c>
      <c r="AG213" s="241">
        <f t="shared" si="97"/>
        <v>0</v>
      </c>
      <c r="AH213" s="241">
        <f t="shared" si="98"/>
        <v>0</v>
      </c>
      <c r="AI213" s="241">
        <f t="shared" si="81"/>
        <v>0</v>
      </c>
      <c r="AJ213" s="241">
        <f t="shared" si="82"/>
        <v>0</v>
      </c>
      <c r="AK213" s="241">
        <f t="shared" si="83"/>
        <v>0</v>
      </c>
      <c r="AL213" s="173">
        <f t="shared" si="99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40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94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95"/>
        <v>0</v>
      </c>
      <c r="AF214" s="241">
        <f t="shared" si="96"/>
        <v>0</v>
      </c>
      <c r="AG214" s="241">
        <f t="shared" si="97"/>
        <v>0</v>
      </c>
      <c r="AH214" s="241">
        <f t="shared" si="98"/>
        <v>0</v>
      </c>
      <c r="AI214" s="241">
        <f t="shared" si="81"/>
        <v>0</v>
      </c>
      <c r="AJ214" s="241">
        <f t="shared" si="82"/>
        <v>0</v>
      </c>
      <c r="AK214" s="241">
        <f t="shared" si="83"/>
        <v>0</v>
      </c>
      <c r="AL214" s="173">
        <f t="shared" si="99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40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94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95"/>
        <v>0</v>
      </c>
      <c r="AF215" s="241">
        <f t="shared" si="96"/>
        <v>0</v>
      </c>
      <c r="AG215" s="241">
        <f t="shared" si="97"/>
        <v>0</v>
      </c>
      <c r="AH215" s="241">
        <f t="shared" si="98"/>
        <v>0</v>
      </c>
      <c r="AI215" s="241">
        <f t="shared" si="81"/>
        <v>0</v>
      </c>
      <c r="AJ215" s="241">
        <f t="shared" si="82"/>
        <v>0</v>
      </c>
      <c r="AK215" s="241">
        <f t="shared" si="83"/>
        <v>0</v>
      </c>
      <c r="AL215" s="173">
        <f t="shared" si="99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40">
        <f>G35-SUM(G137:G215)</f>
        <v>0</v>
      </c>
      <c r="H216" s="240">
        <f t="shared" ref="H216:R216" si="100">H35-SUM(H137:H215)</f>
        <v>0</v>
      </c>
      <c r="I216" s="240">
        <f t="shared" si="100"/>
        <v>0</v>
      </c>
      <c r="J216" s="240">
        <f t="shared" si="100"/>
        <v>0</v>
      </c>
      <c r="K216" s="240">
        <f t="shared" si="100"/>
        <v>0</v>
      </c>
      <c r="L216" s="240">
        <f>L35-SUM(L137:L215)</f>
        <v>0</v>
      </c>
      <c r="M216" s="240">
        <f t="shared" si="100"/>
        <v>0</v>
      </c>
      <c r="N216" s="240">
        <f t="shared" si="100"/>
        <v>0</v>
      </c>
      <c r="O216" s="240">
        <f t="shared" si="100"/>
        <v>0</v>
      </c>
      <c r="P216" s="240">
        <f t="shared" si="100"/>
        <v>0</v>
      </c>
      <c r="Q216" s="240">
        <f t="shared" si="100"/>
        <v>0</v>
      </c>
      <c r="R216" s="240">
        <f t="shared" si="100"/>
        <v>0</v>
      </c>
      <c r="S216" s="328">
        <f t="shared" si="94"/>
        <v>0</v>
      </c>
      <c r="T216" s="329">
        <f>SUM($G216:H216)</f>
        <v>0</v>
      </c>
      <c r="U216" s="329">
        <f>SUM($G216:I216)</f>
        <v>0</v>
      </c>
      <c r="V216" s="329">
        <f>SUM($G216:J216)</f>
        <v>0</v>
      </c>
      <c r="W216" s="329">
        <f>SUM($G216:K216)</f>
        <v>0</v>
      </c>
      <c r="X216" s="329">
        <f>SUM($G216:L216)</f>
        <v>0</v>
      </c>
      <c r="Y216" s="329">
        <f>SUM($G216:M216)</f>
        <v>0</v>
      </c>
      <c r="Z216" s="329">
        <f>SUM($G216:N216)</f>
        <v>0</v>
      </c>
      <c r="AA216" s="329">
        <f>SUM($G216:O216)</f>
        <v>0</v>
      </c>
      <c r="AB216" s="329">
        <f>SUM($G216:P216)</f>
        <v>0</v>
      </c>
      <c r="AC216" s="329">
        <f>SUM($G216:Q216)</f>
        <v>0</v>
      </c>
      <c r="AD216" s="330">
        <f>SUM($G216:R216)</f>
        <v>0</v>
      </c>
      <c r="AE216" s="241">
        <f t="shared" si="95"/>
        <v>0</v>
      </c>
      <c r="AF216" s="241">
        <f t="shared" si="96"/>
        <v>0</v>
      </c>
      <c r="AG216" s="241">
        <f t="shared" si="97"/>
        <v>0</v>
      </c>
      <c r="AH216" s="241">
        <f t="shared" si="98"/>
        <v>0</v>
      </c>
      <c r="AI216" s="241">
        <f t="shared" si="81"/>
        <v>0</v>
      </c>
      <c r="AJ216" s="241">
        <f t="shared" si="82"/>
        <v>0</v>
      </c>
      <c r="AK216" s="241">
        <f t="shared" si="83"/>
        <v>0</v>
      </c>
      <c r="AL216" s="173">
        <f t="shared" si="99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7">
        <f t="shared" ref="G217:R217" si="101">SUM(G137:G216)</f>
        <v>-20288.938066014001</v>
      </c>
      <c r="H217" s="333">
        <f t="shared" si="101"/>
        <v>14931.808277022003</v>
      </c>
      <c r="I217" s="333">
        <f t="shared" si="101"/>
        <v>-1180.883431276</v>
      </c>
      <c r="J217" s="333">
        <f t="shared" si="101"/>
        <v>13095.323260625002</v>
      </c>
      <c r="K217" s="333">
        <f t="shared" si="101"/>
        <v>22181.648450192999</v>
      </c>
      <c r="L217" s="333">
        <f t="shared" si="101"/>
        <v>-389976.06728671252</v>
      </c>
      <c r="M217" s="333">
        <f t="shared" si="101"/>
        <v>-8786.3402807949988</v>
      </c>
      <c r="N217" s="333">
        <f t="shared" si="101"/>
        <v>-1920.2417041860001</v>
      </c>
      <c r="O217" s="333">
        <f t="shared" si="101"/>
        <v>-1869.7532284500001</v>
      </c>
      <c r="P217" s="333">
        <f t="shared" si="101"/>
        <v>-2031.898156404</v>
      </c>
      <c r="Q217" s="333">
        <f t="shared" si="101"/>
        <v>-2833.8496162169999</v>
      </c>
      <c r="R217" s="333">
        <f t="shared" si="101"/>
        <v>847.49554905599985</v>
      </c>
      <c r="S217" s="334">
        <f t="shared" si="94"/>
        <v>-20288.938066014001</v>
      </c>
      <c r="T217" s="335">
        <f>SUM($G217:H217)</f>
        <v>-5357.1297889919988</v>
      </c>
      <c r="U217" s="335">
        <f>SUM($G217:I217)</f>
        <v>-6538.0132202679988</v>
      </c>
      <c r="V217" s="335">
        <f>SUM($G217:J217)</f>
        <v>6557.3100403570033</v>
      </c>
      <c r="W217" s="335">
        <f>SUM($G217:K217)</f>
        <v>28738.958490550001</v>
      </c>
      <c r="X217" s="335">
        <f>SUM($G217:L217)</f>
        <v>-361237.10879616253</v>
      </c>
      <c r="Y217" s="335">
        <f>SUM($G217:M217)</f>
        <v>-370023.44907695753</v>
      </c>
      <c r="Z217" s="335">
        <f>SUM($G217:N217)</f>
        <v>-371943.69078114355</v>
      </c>
      <c r="AA217" s="335">
        <f>SUM($G217:O217)</f>
        <v>-373813.44400959357</v>
      </c>
      <c r="AB217" s="335">
        <f>SUM($G217:P217)</f>
        <v>-375845.34216599754</v>
      </c>
      <c r="AC217" s="335">
        <f>SUM($G217:Q217)</f>
        <v>-378679.19178221456</v>
      </c>
      <c r="AD217" s="336">
        <f>SUM($G217:R217)</f>
        <v>-377831.69623315858</v>
      </c>
      <c r="AE217" s="260">
        <f t="shared" si="95"/>
        <v>-6538.0132202679988</v>
      </c>
      <c r="AF217" s="260">
        <f t="shared" si="96"/>
        <v>-354699.09557589452</v>
      </c>
      <c r="AG217" s="260">
        <f t="shared" si="97"/>
        <v>-12576.335213431052</v>
      </c>
      <c r="AH217" s="260">
        <f t="shared" si="98"/>
        <v>-4018.2522235650222</v>
      </c>
      <c r="AI217" s="260">
        <f t="shared" si="81"/>
        <v>-361237.10879616253</v>
      </c>
      <c r="AJ217" s="260">
        <f t="shared" si="82"/>
        <v>-16594.587436996073</v>
      </c>
      <c r="AK217" s="260">
        <f t="shared" si="83"/>
        <v>-377831.69623315858</v>
      </c>
      <c r="AL217" s="173">
        <f t="shared" si="99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40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94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95"/>
        <v>0</v>
      </c>
      <c r="AF218" s="241">
        <f t="shared" si="96"/>
        <v>0</v>
      </c>
      <c r="AG218" s="241">
        <f t="shared" si="97"/>
        <v>0</v>
      </c>
      <c r="AH218" s="241">
        <f t="shared" si="98"/>
        <v>0</v>
      </c>
      <c r="AI218" s="241">
        <f t="shared" si="81"/>
        <v>0</v>
      </c>
      <c r="AJ218" s="241">
        <f t="shared" si="82"/>
        <v>0</v>
      </c>
      <c r="AK218" s="241">
        <f t="shared" si="83"/>
        <v>0</v>
      </c>
      <c r="AL218" s="173">
        <f t="shared" si="99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40">
        <f>G150</f>
        <v>0</v>
      </c>
      <c r="H219" s="240">
        <f t="shared" ref="H219:R219" si="102">H150</f>
        <v>0</v>
      </c>
      <c r="I219" s="240">
        <f t="shared" si="102"/>
        <v>0</v>
      </c>
      <c r="J219" s="240">
        <f t="shared" si="102"/>
        <v>0</v>
      </c>
      <c r="K219" s="240">
        <f t="shared" si="102"/>
        <v>0</v>
      </c>
      <c r="L219" s="240">
        <f t="shared" si="102"/>
        <v>0</v>
      </c>
      <c r="M219" s="240">
        <f t="shared" si="102"/>
        <v>0</v>
      </c>
      <c r="N219" s="240">
        <f t="shared" si="102"/>
        <v>0</v>
      </c>
      <c r="O219" s="240">
        <f t="shared" si="102"/>
        <v>0</v>
      </c>
      <c r="P219" s="240">
        <f t="shared" si="102"/>
        <v>0</v>
      </c>
      <c r="Q219" s="240">
        <f t="shared" si="102"/>
        <v>0</v>
      </c>
      <c r="R219" s="240">
        <f t="shared" si="102"/>
        <v>0</v>
      </c>
      <c r="S219" s="328">
        <f>G219</f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>U219</f>
        <v>0</v>
      </c>
      <c r="AF219" s="241">
        <f>X219-AE219</f>
        <v>0</v>
      </c>
      <c r="AG219" s="241">
        <f>AA219-AF219-AE219</f>
        <v>0</v>
      </c>
      <c r="AH219" s="241">
        <f>AD219-AG219-AF219-AE219</f>
        <v>0</v>
      </c>
      <c r="AI219" s="241">
        <f>$AE219+$AF219</f>
        <v>0</v>
      </c>
      <c r="AJ219" s="241">
        <f>$AG219+$AH219</f>
        <v>0</v>
      </c>
      <c r="AK219" s="241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40">
        <f>G151*(1-$R$1)</f>
        <v>0</v>
      </c>
      <c r="H220" s="240">
        <f t="shared" ref="H220:R220" si="103">H151*(1-$R$1)</f>
        <v>0</v>
      </c>
      <c r="I220" s="240">
        <f t="shared" si="103"/>
        <v>0</v>
      </c>
      <c r="J220" s="240">
        <f t="shared" si="103"/>
        <v>0</v>
      </c>
      <c r="K220" s="240">
        <f t="shared" si="103"/>
        <v>0</v>
      </c>
      <c r="L220" s="240">
        <f t="shared" si="103"/>
        <v>0</v>
      </c>
      <c r="M220" s="240">
        <f t="shared" si="103"/>
        <v>0</v>
      </c>
      <c r="N220" s="240">
        <f t="shared" si="103"/>
        <v>0</v>
      </c>
      <c r="O220" s="240">
        <f t="shared" si="103"/>
        <v>0</v>
      </c>
      <c r="P220" s="240">
        <f t="shared" si="103"/>
        <v>0</v>
      </c>
      <c r="Q220" s="240">
        <f t="shared" si="103"/>
        <v>0</v>
      </c>
      <c r="R220" s="240">
        <f t="shared" si="103"/>
        <v>0</v>
      </c>
      <c r="S220" s="328">
        <f>G220</f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>U220</f>
        <v>0</v>
      </c>
      <c r="AF220" s="241">
        <f>X220-AE220</f>
        <v>0</v>
      </c>
      <c r="AG220" s="241">
        <f>AA220-AF220-AE220</f>
        <v>0</v>
      </c>
      <c r="AH220" s="241">
        <f>AD220-AG220-AF220-AE220</f>
        <v>0</v>
      </c>
      <c r="AI220" s="241">
        <f>$AE220+$AF220</f>
        <v>0</v>
      </c>
      <c r="AJ220" s="241">
        <f>$AG220+$AH220</f>
        <v>0</v>
      </c>
      <c r="AK220" s="241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40"/>
      <c r="H221" s="240"/>
      <c r="I221" s="240"/>
      <c r="J221" s="240"/>
      <c r="K221" s="240"/>
      <c r="L221" s="240"/>
      <c r="M221" s="240"/>
      <c r="N221" s="240"/>
      <c r="O221" s="240"/>
      <c r="P221" s="240"/>
      <c r="Q221" s="240"/>
      <c r="R221" s="240"/>
      <c r="S221" s="328">
        <f>G221</f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>U221</f>
        <v>0</v>
      </c>
      <c r="AF221" s="241">
        <f>X221-AE221</f>
        <v>0</v>
      </c>
      <c r="AG221" s="241">
        <f>AA221-AF221-AE221</f>
        <v>0</v>
      </c>
      <c r="AH221" s="241">
        <f>AD221-AG221-AF221-AE221</f>
        <v>0</v>
      </c>
      <c r="AI221" s="241">
        <f>$AE221+$AF221</f>
        <v>0</v>
      </c>
      <c r="AJ221" s="241">
        <f>$AG221+$AH221</f>
        <v>0</v>
      </c>
      <c r="AK221" s="241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240">
        <f>G154*(1-$R$1)</f>
        <v>-17389.011320000001</v>
      </c>
      <c r="H222" s="240">
        <f>H154*(1-$R$1)</f>
        <v>20413.777460000001</v>
      </c>
      <c r="I222" s="240">
        <f t="shared" ref="I222:R222" si="104">I154*(1-$R$1)</f>
        <v>2098.0970299999999</v>
      </c>
      <c r="J222" s="240">
        <f t="shared" si="104"/>
        <v>16396.28917</v>
      </c>
      <c r="K222" s="240">
        <f t="shared" si="104"/>
        <v>27984.735170000004</v>
      </c>
      <c r="L222" s="240">
        <f t="shared" si="104"/>
        <v>14778.8595</v>
      </c>
      <c r="M222" s="240">
        <f t="shared" si="104"/>
        <v>14490.235279999999</v>
      </c>
      <c r="N222" s="240">
        <f t="shared" si="104"/>
        <v>0</v>
      </c>
      <c r="O222" s="240">
        <f t="shared" si="104"/>
        <v>0</v>
      </c>
      <c r="P222" s="240">
        <f t="shared" si="104"/>
        <v>0</v>
      </c>
      <c r="Q222" s="240">
        <f t="shared" si="104"/>
        <v>0</v>
      </c>
      <c r="R222" s="240">
        <f t="shared" si="104"/>
        <v>0</v>
      </c>
      <c r="S222" s="328">
        <f t="shared" si="94"/>
        <v>-17389.011320000001</v>
      </c>
      <c r="T222" s="329">
        <f>SUM($G222:H222)</f>
        <v>3024.7661399999997</v>
      </c>
      <c r="U222" s="329">
        <f>SUM($G222:I222)</f>
        <v>5122.8631699999996</v>
      </c>
      <c r="V222" s="329">
        <f>SUM($G222:J222)</f>
        <v>21519.152340000001</v>
      </c>
      <c r="W222" s="329">
        <f>SUM($G222:K222)</f>
        <v>49503.88751</v>
      </c>
      <c r="X222" s="329">
        <f>SUM($G222:L222)</f>
        <v>64282.747009999999</v>
      </c>
      <c r="Y222" s="329">
        <f>SUM($G222:M222)</f>
        <v>78772.98229</v>
      </c>
      <c r="Z222" s="329">
        <f>SUM($G222:N222)</f>
        <v>78772.98229</v>
      </c>
      <c r="AA222" s="329">
        <f>SUM($G222:O222)</f>
        <v>78772.98229</v>
      </c>
      <c r="AB222" s="329">
        <f>SUM($G222:P222)</f>
        <v>78772.98229</v>
      </c>
      <c r="AC222" s="329">
        <f>SUM($G222:Q222)</f>
        <v>78772.98229</v>
      </c>
      <c r="AD222" s="330">
        <f>SUM($G222:R222)</f>
        <v>78772.98229</v>
      </c>
      <c r="AE222" s="241">
        <f t="shared" si="95"/>
        <v>5122.8631699999996</v>
      </c>
      <c r="AF222" s="241">
        <f t="shared" si="96"/>
        <v>59159.883840000002</v>
      </c>
      <c r="AG222" s="241">
        <f t="shared" si="97"/>
        <v>14490.235279999997</v>
      </c>
      <c r="AH222" s="241">
        <f t="shared" si="98"/>
        <v>0</v>
      </c>
      <c r="AI222" s="241">
        <f t="shared" si="81"/>
        <v>64282.747009999999</v>
      </c>
      <c r="AJ222" s="241">
        <f t="shared" si="82"/>
        <v>14490.235279999997</v>
      </c>
      <c r="AK222" s="241">
        <f t="shared" si="83"/>
        <v>78772.98229</v>
      </c>
      <c r="AL222" s="173">
        <f t="shared" si="99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40">
        <f t="shared" ref="G223:R224" si="105">G164*(1-$R$1)</f>
        <v>0</v>
      </c>
      <c r="H223" s="240">
        <f t="shared" si="105"/>
        <v>0</v>
      </c>
      <c r="I223" s="240">
        <f t="shared" si="105"/>
        <v>0</v>
      </c>
      <c r="J223" s="240">
        <f t="shared" si="105"/>
        <v>0</v>
      </c>
      <c r="K223" s="240">
        <f t="shared" si="105"/>
        <v>0</v>
      </c>
      <c r="L223" s="240">
        <f t="shared" si="105"/>
        <v>0</v>
      </c>
      <c r="M223" s="240">
        <f t="shared" si="105"/>
        <v>0</v>
      </c>
      <c r="N223" s="240">
        <f t="shared" si="105"/>
        <v>0</v>
      </c>
      <c r="O223" s="240">
        <f t="shared" si="105"/>
        <v>0</v>
      </c>
      <c r="P223" s="240">
        <f t="shared" si="105"/>
        <v>0</v>
      </c>
      <c r="Q223" s="240">
        <f t="shared" si="105"/>
        <v>0</v>
      </c>
      <c r="R223" s="240">
        <f t="shared" si="105"/>
        <v>0</v>
      </c>
      <c r="S223" s="328">
        <f>G223</f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>U223</f>
        <v>0</v>
      </c>
      <c r="AF223" s="241">
        <f>X223-AE223</f>
        <v>0</v>
      </c>
      <c r="AG223" s="241">
        <f>AA223-AF223-AE223</f>
        <v>0</v>
      </c>
      <c r="AH223" s="241">
        <f>AD223-AG223-AF223-AE223</f>
        <v>0</v>
      </c>
      <c r="AI223" s="241">
        <f>$AE223+$AF223</f>
        <v>0</v>
      </c>
      <c r="AJ223" s="241">
        <f>$AG223+$AH223</f>
        <v>0</v>
      </c>
      <c r="AK223" s="241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40">
        <f t="shared" si="105"/>
        <v>0</v>
      </c>
      <c r="H224" s="240">
        <f t="shared" si="105"/>
        <v>0</v>
      </c>
      <c r="I224" s="240">
        <f t="shared" si="105"/>
        <v>0</v>
      </c>
      <c r="J224" s="240">
        <f t="shared" si="105"/>
        <v>0</v>
      </c>
      <c r="K224" s="240">
        <f t="shared" si="105"/>
        <v>0</v>
      </c>
      <c r="L224" s="240">
        <f t="shared" si="105"/>
        <v>0</v>
      </c>
      <c r="M224" s="240">
        <f t="shared" si="105"/>
        <v>0</v>
      </c>
      <c r="N224" s="240">
        <f t="shared" si="105"/>
        <v>0</v>
      </c>
      <c r="O224" s="240">
        <f t="shared" si="105"/>
        <v>0</v>
      </c>
      <c r="P224" s="240">
        <f t="shared" si="105"/>
        <v>0</v>
      </c>
      <c r="Q224" s="240">
        <f t="shared" si="105"/>
        <v>0</v>
      </c>
      <c r="R224" s="240">
        <f t="shared" si="105"/>
        <v>0</v>
      </c>
      <c r="S224" s="328">
        <f>G224</f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0</v>
      </c>
      <c r="AC224" s="329">
        <f>SUM($G224:Q224)</f>
        <v>0</v>
      </c>
      <c r="AD224" s="330">
        <f>SUM($G224:R224)</f>
        <v>0</v>
      </c>
      <c r="AE224" s="241">
        <f>U224</f>
        <v>0</v>
      </c>
      <c r="AF224" s="241">
        <f>X224-AE224</f>
        <v>0</v>
      </c>
      <c r="AG224" s="241">
        <f>AA224-AF224-AE224</f>
        <v>0</v>
      </c>
      <c r="AH224" s="241">
        <f>AD224-AG224-AF224-AE224</f>
        <v>0</v>
      </c>
      <c r="AI224" s="241">
        <f>$AE224+$AF224</f>
        <v>0</v>
      </c>
      <c r="AJ224" s="241">
        <f>$AG224+$AH224</f>
        <v>0</v>
      </c>
      <c r="AK224" s="241">
        <f>$AI224+$AJ224</f>
        <v>0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40">
        <f t="shared" ref="G225:R227" si="106">G167*(1-$R$1)</f>
        <v>0</v>
      </c>
      <c r="H225" s="240">
        <f t="shared" si="106"/>
        <v>0</v>
      </c>
      <c r="I225" s="240">
        <f t="shared" si="106"/>
        <v>0</v>
      </c>
      <c r="J225" s="240">
        <f t="shared" si="106"/>
        <v>0</v>
      </c>
      <c r="K225" s="240">
        <f t="shared" si="106"/>
        <v>0</v>
      </c>
      <c r="L225" s="240">
        <f t="shared" si="106"/>
        <v>0</v>
      </c>
      <c r="M225" s="240">
        <f t="shared" si="106"/>
        <v>0</v>
      </c>
      <c r="N225" s="240">
        <f t="shared" si="106"/>
        <v>0</v>
      </c>
      <c r="O225" s="240">
        <f t="shared" si="106"/>
        <v>0</v>
      </c>
      <c r="P225" s="240">
        <f t="shared" si="106"/>
        <v>0</v>
      </c>
      <c r="Q225" s="240">
        <f t="shared" si="106"/>
        <v>0</v>
      </c>
      <c r="R225" s="240">
        <f t="shared" si="106"/>
        <v>0</v>
      </c>
      <c r="S225" s="328">
        <f>G225</f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>U225</f>
        <v>0</v>
      </c>
      <c r="AF225" s="241">
        <f>X225-AE225</f>
        <v>0</v>
      </c>
      <c r="AG225" s="241">
        <f>AA225-AF225-AE225</f>
        <v>0</v>
      </c>
      <c r="AH225" s="241">
        <f>AD225-AG225-AF225-AE225</f>
        <v>0</v>
      </c>
      <c r="AI225" s="241">
        <f>$AE225+$AF225</f>
        <v>0</v>
      </c>
      <c r="AJ225" s="241">
        <f>$AG225+$AH225</f>
        <v>0</v>
      </c>
      <c r="AK225" s="241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40">
        <f t="shared" si="106"/>
        <v>0</v>
      </c>
      <c r="H226" s="240">
        <f t="shared" si="106"/>
        <v>0</v>
      </c>
      <c r="I226" s="240">
        <f t="shared" si="106"/>
        <v>0</v>
      </c>
      <c r="J226" s="240">
        <f t="shared" si="106"/>
        <v>0</v>
      </c>
      <c r="K226" s="240">
        <f t="shared" si="106"/>
        <v>0</v>
      </c>
      <c r="L226" s="240">
        <f t="shared" si="106"/>
        <v>0</v>
      </c>
      <c r="M226" s="240">
        <f t="shared" si="106"/>
        <v>0</v>
      </c>
      <c r="N226" s="240">
        <f t="shared" si="106"/>
        <v>0</v>
      </c>
      <c r="O226" s="240">
        <f t="shared" si="106"/>
        <v>0</v>
      </c>
      <c r="P226" s="240">
        <f t="shared" si="106"/>
        <v>0</v>
      </c>
      <c r="Q226" s="240">
        <f t="shared" si="106"/>
        <v>0</v>
      </c>
      <c r="R226" s="240">
        <f t="shared" si="106"/>
        <v>0</v>
      </c>
      <c r="S226" s="328">
        <f t="shared" si="94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95"/>
        <v>0</v>
      </c>
      <c r="AF226" s="241">
        <f t="shared" si="96"/>
        <v>0</v>
      </c>
      <c r="AG226" s="241">
        <f t="shared" si="97"/>
        <v>0</v>
      </c>
      <c r="AH226" s="241">
        <f t="shared" si="98"/>
        <v>0</v>
      </c>
      <c r="AI226" s="241">
        <f t="shared" ref="AI226:AI299" si="107">$AE226+$AF226</f>
        <v>0</v>
      </c>
      <c r="AJ226" s="241">
        <f t="shared" ref="AJ226:AJ299" si="108">$AG226+$AH226</f>
        <v>0</v>
      </c>
      <c r="AK226" s="241">
        <f t="shared" ref="AK226:AK299" si="109">$AI226+$AJ226</f>
        <v>0</v>
      </c>
      <c r="AL226" s="173">
        <f t="shared" si="99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40">
        <f t="shared" si="106"/>
        <v>0</v>
      </c>
      <c r="H227" s="240">
        <f t="shared" si="106"/>
        <v>0</v>
      </c>
      <c r="I227" s="240">
        <f t="shared" si="106"/>
        <v>0</v>
      </c>
      <c r="J227" s="240">
        <f t="shared" si="106"/>
        <v>0</v>
      </c>
      <c r="K227" s="240">
        <f t="shared" si="106"/>
        <v>0</v>
      </c>
      <c r="L227" s="240">
        <f t="shared" si="106"/>
        <v>0</v>
      </c>
      <c r="M227" s="240">
        <f t="shared" si="106"/>
        <v>0</v>
      </c>
      <c r="N227" s="240">
        <f t="shared" si="106"/>
        <v>0</v>
      </c>
      <c r="O227" s="240">
        <f t="shared" si="106"/>
        <v>0</v>
      </c>
      <c r="P227" s="240">
        <f t="shared" si="106"/>
        <v>0</v>
      </c>
      <c r="Q227" s="240">
        <f t="shared" si="106"/>
        <v>0</v>
      </c>
      <c r="R227" s="240">
        <f t="shared" si="106"/>
        <v>0</v>
      </c>
      <c r="S227" s="328">
        <f t="shared" si="94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95"/>
        <v>0</v>
      </c>
      <c r="AF227" s="241">
        <f t="shared" si="96"/>
        <v>0</v>
      </c>
      <c r="AG227" s="241">
        <f t="shared" si="97"/>
        <v>0</v>
      </c>
      <c r="AH227" s="241">
        <f t="shared" si="98"/>
        <v>0</v>
      </c>
      <c r="AI227" s="241">
        <f t="shared" si="107"/>
        <v>0</v>
      </c>
      <c r="AJ227" s="241">
        <f t="shared" si="108"/>
        <v>0</v>
      </c>
      <c r="AK227" s="241">
        <f t="shared" si="109"/>
        <v>0</v>
      </c>
      <c r="AL227" s="173">
        <f t="shared" si="99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40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94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95"/>
        <v>0</v>
      </c>
      <c r="AF228" s="241">
        <f t="shared" si="96"/>
        <v>0</v>
      </c>
      <c r="AG228" s="241">
        <f t="shared" si="97"/>
        <v>0</v>
      </c>
      <c r="AH228" s="241">
        <f t="shared" si="98"/>
        <v>0</v>
      </c>
      <c r="AI228" s="241">
        <f t="shared" si="107"/>
        <v>0</v>
      </c>
      <c r="AJ228" s="241">
        <f t="shared" si="108"/>
        <v>0</v>
      </c>
      <c r="AK228" s="241">
        <f t="shared" si="109"/>
        <v>0</v>
      </c>
      <c r="AL228" s="173">
        <f t="shared" si="99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40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94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95"/>
        <v>0</v>
      </c>
      <c r="AF229" s="241">
        <f t="shared" si="96"/>
        <v>0</v>
      </c>
      <c r="AG229" s="241">
        <f t="shared" si="97"/>
        <v>0</v>
      </c>
      <c r="AH229" s="241">
        <f t="shared" si="98"/>
        <v>0</v>
      </c>
      <c r="AI229" s="241">
        <f t="shared" si="107"/>
        <v>0</v>
      </c>
      <c r="AJ229" s="241">
        <f t="shared" si="108"/>
        <v>0</v>
      </c>
      <c r="AK229" s="241">
        <f t="shared" si="109"/>
        <v>0</v>
      </c>
      <c r="AL229" s="173">
        <f t="shared" si="99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40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94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95"/>
        <v>0</v>
      </c>
      <c r="AF230" s="241">
        <f t="shared" si="96"/>
        <v>0</v>
      </c>
      <c r="AG230" s="241">
        <f t="shared" si="97"/>
        <v>0</v>
      </c>
      <c r="AH230" s="241">
        <f t="shared" si="98"/>
        <v>0</v>
      </c>
      <c r="AI230" s="241">
        <f t="shared" si="107"/>
        <v>0</v>
      </c>
      <c r="AJ230" s="241">
        <f t="shared" si="108"/>
        <v>0</v>
      </c>
      <c r="AK230" s="241">
        <f t="shared" si="109"/>
        <v>0</v>
      </c>
      <c r="AL230" s="173">
        <f t="shared" si="99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40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94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95"/>
        <v>0</v>
      </c>
      <c r="AF231" s="241">
        <f t="shared" si="96"/>
        <v>0</v>
      </c>
      <c r="AG231" s="241">
        <f t="shared" si="97"/>
        <v>0</v>
      </c>
      <c r="AH231" s="241">
        <f t="shared" si="98"/>
        <v>0</v>
      </c>
      <c r="AI231" s="241">
        <f t="shared" si="107"/>
        <v>0</v>
      </c>
      <c r="AJ231" s="241">
        <f t="shared" si="108"/>
        <v>0</v>
      </c>
      <c r="AK231" s="241">
        <f t="shared" si="109"/>
        <v>0</v>
      </c>
      <c r="AL231" s="173">
        <f t="shared" si="99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40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94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95"/>
        <v>0</v>
      </c>
      <c r="AF232" s="241">
        <f t="shared" si="96"/>
        <v>0</v>
      </c>
      <c r="AG232" s="241">
        <f t="shared" si="97"/>
        <v>0</v>
      </c>
      <c r="AH232" s="241">
        <f t="shared" si="98"/>
        <v>0</v>
      </c>
      <c r="AI232" s="241">
        <f t="shared" si="107"/>
        <v>0</v>
      </c>
      <c r="AJ232" s="241">
        <f t="shared" si="108"/>
        <v>0</v>
      </c>
      <c r="AK232" s="241">
        <f t="shared" si="109"/>
        <v>0</v>
      </c>
      <c r="AL232" s="173">
        <f t="shared" si="99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40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94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95"/>
        <v>0</v>
      </c>
      <c r="AF233" s="241">
        <f t="shared" si="96"/>
        <v>0</v>
      </c>
      <c r="AG233" s="241">
        <f t="shared" si="97"/>
        <v>0</v>
      </c>
      <c r="AH233" s="241">
        <f t="shared" si="98"/>
        <v>0</v>
      </c>
      <c r="AI233" s="241">
        <f t="shared" si="107"/>
        <v>0</v>
      </c>
      <c r="AJ233" s="241">
        <f t="shared" si="108"/>
        <v>0</v>
      </c>
      <c r="AK233" s="241">
        <f t="shared" si="109"/>
        <v>0</v>
      </c>
      <c r="AL233" s="173">
        <f t="shared" si="99"/>
        <v>0</v>
      </c>
    </row>
    <row r="234" spans="1:38" ht="24" customHeight="1" outlineLevel="1">
      <c r="A234" s="166" t="s">
        <v>257</v>
      </c>
      <c r="B234" s="444" t="s">
        <v>325</v>
      </c>
      <c r="C234" s="33" t="s">
        <v>462</v>
      </c>
      <c r="D234" s="34"/>
      <c r="E234" s="34"/>
      <c r="F234" s="34"/>
      <c r="G234" s="240"/>
      <c r="H234" s="240"/>
      <c r="I234" s="240"/>
      <c r="J234" s="240"/>
      <c r="K234" s="240"/>
      <c r="L234" s="240">
        <f>L177</f>
        <v>-387272.14187924349</v>
      </c>
      <c r="M234" s="240"/>
      <c r="N234" s="240"/>
      <c r="O234" s="240"/>
      <c r="P234" s="240"/>
      <c r="Q234" s="240"/>
      <c r="R234" s="240"/>
      <c r="S234" s="328">
        <f t="shared" si="94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-387272.14187924349</v>
      </c>
      <c r="Y234" s="329">
        <f>SUM($G234:M234)</f>
        <v>-387272.14187924349</v>
      </c>
      <c r="Z234" s="329">
        <f>SUM($G234:N234)</f>
        <v>-387272.14187924349</v>
      </c>
      <c r="AA234" s="329">
        <f>SUM($G234:O234)</f>
        <v>-387272.14187924349</v>
      </c>
      <c r="AB234" s="329">
        <f>SUM($G234:P234)</f>
        <v>-387272.14187924349</v>
      </c>
      <c r="AC234" s="329">
        <f>SUM($G234:Q234)</f>
        <v>-387272.14187924349</v>
      </c>
      <c r="AD234" s="330">
        <f>SUM($G234:R234)</f>
        <v>-387272.14187924349</v>
      </c>
      <c r="AE234" s="241">
        <f t="shared" si="95"/>
        <v>0</v>
      </c>
      <c r="AF234" s="241">
        <f t="shared" si="96"/>
        <v>-387272.14187924349</v>
      </c>
      <c r="AG234" s="241">
        <f t="shared" si="97"/>
        <v>0</v>
      </c>
      <c r="AH234" s="241">
        <f t="shared" si="98"/>
        <v>0</v>
      </c>
      <c r="AI234" s="241">
        <f t="shared" si="107"/>
        <v>-387272.14187924349</v>
      </c>
      <c r="AJ234" s="241">
        <f t="shared" si="108"/>
        <v>0</v>
      </c>
      <c r="AK234" s="241">
        <f t="shared" si="109"/>
        <v>-387272.14187924349</v>
      </c>
      <c r="AL234" s="173">
        <f t="shared" si="99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40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94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95"/>
        <v>0</v>
      </c>
      <c r="AF235" s="241">
        <f t="shared" si="96"/>
        <v>0</v>
      </c>
      <c r="AG235" s="241">
        <f t="shared" si="97"/>
        <v>0</v>
      </c>
      <c r="AH235" s="241">
        <f t="shared" si="98"/>
        <v>0</v>
      </c>
      <c r="AI235" s="241">
        <f t="shared" si="107"/>
        <v>0</v>
      </c>
      <c r="AJ235" s="241">
        <f t="shared" si="108"/>
        <v>0</v>
      </c>
      <c r="AK235" s="241">
        <f t="shared" si="109"/>
        <v>0</v>
      </c>
      <c r="AL235" s="173">
        <f t="shared" si="99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40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94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95"/>
        <v>0</v>
      </c>
      <c r="AF236" s="241">
        <f t="shared" si="96"/>
        <v>0</v>
      </c>
      <c r="AG236" s="241">
        <f t="shared" si="97"/>
        <v>0</v>
      </c>
      <c r="AH236" s="241">
        <f t="shared" si="98"/>
        <v>0</v>
      </c>
      <c r="AI236" s="241">
        <f t="shared" si="107"/>
        <v>0</v>
      </c>
      <c r="AJ236" s="241">
        <f t="shared" si="108"/>
        <v>0</v>
      </c>
      <c r="AK236" s="241">
        <f t="shared" si="109"/>
        <v>0</v>
      </c>
      <c r="AL236" s="173">
        <f t="shared" si="99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40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94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95"/>
        <v>0</v>
      </c>
      <c r="AF237" s="241">
        <f t="shared" si="96"/>
        <v>0</v>
      </c>
      <c r="AG237" s="241">
        <f t="shared" si="97"/>
        <v>0</v>
      </c>
      <c r="AH237" s="241">
        <f t="shared" si="98"/>
        <v>0</v>
      </c>
      <c r="AI237" s="241">
        <f t="shared" si="107"/>
        <v>0</v>
      </c>
      <c r="AJ237" s="241">
        <f t="shared" si="108"/>
        <v>0</v>
      </c>
      <c r="AK237" s="241">
        <f t="shared" si="109"/>
        <v>0</v>
      </c>
      <c r="AL237" s="173">
        <f t="shared" si="99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40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94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95"/>
        <v>0</v>
      </c>
      <c r="AF238" s="241">
        <f t="shared" si="96"/>
        <v>0</v>
      </c>
      <c r="AG238" s="241">
        <f t="shared" si="97"/>
        <v>0</v>
      </c>
      <c r="AH238" s="241">
        <f t="shared" si="98"/>
        <v>0</v>
      </c>
      <c r="AI238" s="241">
        <f t="shared" si="107"/>
        <v>0</v>
      </c>
      <c r="AJ238" s="241">
        <f t="shared" si="108"/>
        <v>0</v>
      </c>
      <c r="AK238" s="241">
        <f t="shared" si="109"/>
        <v>0</v>
      </c>
      <c r="AL238" s="173">
        <f t="shared" si="99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40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94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95"/>
        <v>0</v>
      </c>
      <c r="AF239" s="241">
        <f t="shared" si="96"/>
        <v>0</v>
      </c>
      <c r="AG239" s="241">
        <f t="shared" si="97"/>
        <v>0</v>
      </c>
      <c r="AH239" s="241">
        <f t="shared" si="98"/>
        <v>0</v>
      </c>
      <c r="AI239" s="241">
        <f t="shared" si="107"/>
        <v>0</v>
      </c>
      <c r="AJ239" s="241">
        <f t="shared" si="108"/>
        <v>0</v>
      </c>
      <c r="AK239" s="241">
        <f t="shared" si="109"/>
        <v>0</v>
      </c>
      <c r="AL239" s="173">
        <f t="shared" si="99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40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94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95"/>
        <v>0</v>
      </c>
      <c r="AF240" s="241">
        <f t="shared" si="96"/>
        <v>0</v>
      </c>
      <c r="AG240" s="241">
        <f t="shared" si="97"/>
        <v>0</v>
      </c>
      <c r="AH240" s="241">
        <f t="shared" si="98"/>
        <v>0</v>
      </c>
      <c r="AI240" s="241">
        <f t="shared" si="107"/>
        <v>0</v>
      </c>
      <c r="AJ240" s="241">
        <f t="shared" si="108"/>
        <v>0</v>
      </c>
      <c r="AK240" s="241">
        <f t="shared" si="109"/>
        <v>0</v>
      </c>
      <c r="AL240" s="173">
        <f t="shared" si="99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40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94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95"/>
        <v>0</v>
      </c>
      <c r="AF241" s="241">
        <f t="shared" si="96"/>
        <v>0</v>
      </c>
      <c r="AG241" s="241">
        <f t="shared" si="97"/>
        <v>0</v>
      </c>
      <c r="AH241" s="241">
        <f t="shared" si="98"/>
        <v>0</v>
      </c>
      <c r="AI241" s="241">
        <f t="shared" si="107"/>
        <v>0</v>
      </c>
      <c r="AJ241" s="241">
        <f t="shared" si="108"/>
        <v>0</v>
      </c>
      <c r="AK241" s="241">
        <f t="shared" si="109"/>
        <v>0</v>
      </c>
      <c r="AL241" s="173">
        <f t="shared" si="99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40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94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95"/>
        <v>0</v>
      </c>
      <c r="AF242" s="241">
        <f t="shared" si="96"/>
        <v>0</v>
      </c>
      <c r="AG242" s="241">
        <f t="shared" si="97"/>
        <v>0</v>
      </c>
      <c r="AH242" s="241">
        <f t="shared" si="98"/>
        <v>0</v>
      </c>
      <c r="AI242" s="241">
        <f t="shared" si="107"/>
        <v>0</v>
      </c>
      <c r="AJ242" s="241">
        <f t="shared" si="108"/>
        <v>0</v>
      </c>
      <c r="AK242" s="241">
        <f t="shared" si="109"/>
        <v>0</v>
      </c>
      <c r="AL242" s="173">
        <f t="shared" si="99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40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94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95"/>
        <v>0</v>
      </c>
      <c r="AF243" s="241">
        <f t="shared" si="96"/>
        <v>0</v>
      </c>
      <c r="AG243" s="241">
        <f t="shared" si="97"/>
        <v>0</v>
      </c>
      <c r="AH243" s="241">
        <f t="shared" si="98"/>
        <v>0</v>
      </c>
      <c r="AI243" s="241">
        <f t="shared" si="107"/>
        <v>0</v>
      </c>
      <c r="AJ243" s="241">
        <f t="shared" si="108"/>
        <v>0</v>
      </c>
      <c r="AK243" s="241">
        <f t="shared" si="109"/>
        <v>0</v>
      </c>
      <c r="AL243" s="173">
        <f t="shared" si="99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40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94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95"/>
        <v>0</v>
      </c>
      <c r="AF244" s="241">
        <f t="shared" si="96"/>
        <v>0</v>
      </c>
      <c r="AG244" s="241">
        <f t="shared" si="97"/>
        <v>0</v>
      </c>
      <c r="AH244" s="241">
        <f t="shared" si="98"/>
        <v>0</v>
      </c>
      <c r="AI244" s="241">
        <f t="shared" si="107"/>
        <v>0</v>
      </c>
      <c r="AJ244" s="241">
        <f t="shared" si="108"/>
        <v>0</v>
      </c>
      <c r="AK244" s="241">
        <f t="shared" si="109"/>
        <v>0</v>
      </c>
      <c r="AL244" s="173">
        <f t="shared" si="99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40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94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95"/>
        <v>0</v>
      </c>
      <c r="AF245" s="241">
        <f t="shared" si="96"/>
        <v>0</v>
      </c>
      <c r="AG245" s="241">
        <f t="shared" si="97"/>
        <v>0</v>
      </c>
      <c r="AH245" s="241">
        <f t="shared" si="98"/>
        <v>0</v>
      </c>
      <c r="AI245" s="241">
        <f t="shared" si="107"/>
        <v>0</v>
      </c>
      <c r="AJ245" s="241">
        <f t="shared" si="108"/>
        <v>0</v>
      </c>
      <c r="AK245" s="241">
        <f t="shared" si="109"/>
        <v>0</v>
      </c>
      <c r="AL245" s="173">
        <f t="shared" si="99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40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94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95"/>
        <v>0</v>
      </c>
      <c r="AF246" s="241">
        <f t="shared" si="96"/>
        <v>0</v>
      </c>
      <c r="AG246" s="241">
        <f t="shared" si="97"/>
        <v>0</v>
      </c>
      <c r="AH246" s="241">
        <f t="shared" si="98"/>
        <v>0</v>
      </c>
      <c r="AI246" s="241">
        <f t="shared" si="107"/>
        <v>0</v>
      </c>
      <c r="AJ246" s="241">
        <f t="shared" si="108"/>
        <v>0</v>
      </c>
      <c r="AK246" s="241">
        <f t="shared" si="109"/>
        <v>0</v>
      </c>
      <c r="AL246" s="173">
        <f t="shared" si="99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40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94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95"/>
        <v>0</v>
      </c>
      <c r="AF247" s="241">
        <f t="shared" si="96"/>
        <v>0</v>
      </c>
      <c r="AG247" s="241">
        <f t="shared" si="97"/>
        <v>0</v>
      </c>
      <c r="AH247" s="241">
        <f t="shared" si="98"/>
        <v>0</v>
      </c>
      <c r="AI247" s="241">
        <f t="shared" si="107"/>
        <v>0</v>
      </c>
      <c r="AJ247" s="241">
        <f t="shared" si="108"/>
        <v>0</v>
      </c>
      <c r="AK247" s="241">
        <f t="shared" si="109"/>
        <v>0</v>
      </c>
      <c r="AL247" s="173">
        <f t="shared" si="99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40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94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95"/>
        <v>0</v>
      </c>
      <c r="AF248" s="241">
        <f t="shared" si="96"/>
        <v>0</v>
      </c>
      <c r="AG248" s="241">
        <f t="shared" si="97"/>
        <v>0</v>
      </c>
      <c r="AH248" s="241">
        <f t="shared" si="98"/>
        <v>0</v>
      </c>
      <c r="AI248" s="241">
        <f t="shared" si="107"/>
        <v>0</v>
      </c>
      <c r="AJ248" s="241">
        <f t="shared" si="108"/>
        <v>0</v>
      </c>
      <c r="AK248" s="241">
        <f t="shared" si="109"/>
        <v>0</v>
      </c>
      <c r="AL248" s="173">
        <f t="shared" si="99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337">
        <f>SUM(G218:G248)</f>
        <v>-17389.011320000001</v>
      </c>
      <c r="H249" s="337">
        <f t="shared" ref="H249:R249" si="110">SUM(H218:H248)</f>
        <v>20413.777460000001</v>
      </c>
      <c r="I249" s="337">
        <f t="shared" si="110"/>
        <v>2098.0970299999999</v>
      </c>
      <c r="J249" s="337">
        <f t="shared" si="110"/>
        <v>16396.28917</v>
      </c>
      <c r="K249" s="337">
        <f t="shared" si="110"/>
        <v>27984.735170000004</v>
      </c>
      <c r="L249" s="337">
        <f t="shared" si="110"/>
        <v>-372493.28237924346</v>
      </c>
      <c r="M249" s="337">
        <f t="shared" si="110"/>
        <v>14490.235279999999</v>
      </c>
      <c r="N249" s="337">
        <f t="shared" si="110"/>
        <v>0</v>
      </c>
      <c r="O249" s="337">
        <f t="shared" si="110"/>
        <v>0</v>
      </c>
      <c r="P249" s="337">
        <f t="shared" si="110"/>
        <v>0</v>
      </c>
      <c r="Q249" s="337">
        <f t="shared" si="110"/>
        <v>0</v>
      </c>
      <c r="R249" s="337">
        <f t="shared" si="110"/>
        <v>0</v>
      </c>
      <c r="S249" s="334">
        <f t="shared" si="94"/>
        <v>-17389.011320000001</v>
      </c>
      <c r="T249" s="335">
        <f>SUM($G249:H249)</f>
        <v>3024.7661399999997</v>
      </c>
      <c r="U249" s="335">
        <f>SUM($G249:I249)</f>
        <v>5122.8631699999996</v>
      </c>
      <c r="V249" s="335">
        <f>SUM($G249:J249)</f>
        <v>21519.152340000001</v>
      </c>
      <c r="W249" s="335">
        <f>SUM($G249:K249)</f>
        <v>49503.88751</v>
      </c>
      <c r="X249" s="335">
        <f>SUM($G249:L249)</f>
        <v>-322989.39486924349</v>
      </c>
      <c r="Y249" s="335">
        <f>SUM($G249:M249)</f>
        <v>-308499.15958924347</v>
      </c>
      <c r="Z249" s="335">
        <f>SUM($G249:N249)</f>
        <v>-308499.15958924347</v>
      </c>
      <c r="AA249" s="335">
        <f>SUM($G249:O249)</f>
        <v>-308499.15958924347</v>
      </c>
      <c r="AB249" s="335">
        <f>SUM($G249:P249)</f>
        <v>-308499.15958924347</v>
      </c>
      <c r="AC249" s="335">
        <f>SUM($G249:Q249)</f>
        <v>-308499.15958924347</v>
      </c>
      <c r="AD249" s="336">
        <f>SUM($G249:R249)</f>
        <v>-308499.15958924347</v>
      </c>
      <c r="AE249" s="260">
        <f t="shared" si="95"/>
        <v>5122.8631699999996</v>
      </c>
      <c r="AF249" s="260">
        <f t="shared" si="96"/>
        <v>-328112.25803924352</v>
      </c>
      <c r="AG249" s="260">
        <f t="shared" si="97"/>
        <v>14490.235280000048</v>
      </c>
      <c r="AH249" s="260">
        <f t="shared" si="98"/>
        <v>2.6375346351414919E-11</v>
      </c>
      <c r="AI249" s="260">
        <f t="shared" si="107"/>
        <v>-322989.39486924349</v>
      </c>
      <c r="AJ249" s="260">
        <f t="shared" si="108"/>
        <v>14490.235280000074</v>
      </c>
      <c r="AK249" s="260">
        <f t="shared" si="109"/>
        <v>-308499.15958924341</v>
      </c>
      <c r="AL249" s="173">
        <f t="shared" si="99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7">
        <f>G217-G249</f>
        <v>-2899.9267460139999</v>
      </c>
      <c r="H250" s="337">
        <f t="shared" ref="H250:R250" si="111">H217-H249</f>
        <v>-5481.9691829779986</v>
      </c>
      <c r="I250" s="337">
        <f t="shared" si="111"/>
        <v>-3278.9804612759999</v>
      </c>
      <c r="J250" s="337">
        <f t="shared" si="111"/>
        <v>-3300.9659093749979</v>
      </c>
      <c r="K250" s="337">
        <f t="shared" si="111"/>
        <v>-5803.0867198070046</v>
      </c>
      <c r="L250" s="337">
        <f t="shared" si="111"/>
        <v>-17482.78490746906</v>
      </c>
      <c r="M250" s="337">
        <f t="shared" si="111"/>
        <v>-23276.575560794998</v>
      </c>
      <c r="N250" s="337">
        <f t="shared" si="111"/>
        <v>-1920.2417041860001</v>
      </c>
      <c r="O250" s="337">
        <f t="shared" si="111"/>
        <v>-1869.7532284500001</v>
      </c>
      <c r="P250" s="337">
        <f t="shared" si="111"/>
        <v>-2031.898156404</v>
      </c>
      <c r="Q250" s="337">
        <f t="shared" si="111"/>
        <v>-2833.8496162169999</v>
      </c>
      <c r="R250" s="337">
        <f t="shared" si="111"/>
        <v>847.49554905599985</v>
      </c>
      <c r="S250" s="334">
        <f t="shared" si="94"/>
        <v>-2899.9267460139999</v>
      </c>
      <c r="T250" s="335">
        <f>SUM($G250:H250)</f>
        <v>-8381.8959289919985</v>
      </c>
      <c r="U250" s="335">
        <f>SUM($G250:I250)</f>
        <v>-11660.876390267998</v>
      </c>
      <c r="V250" s="335">
        <f>SUM($G250:J250)</f>
        <v>-14961.842299642996</v>
      </c>
      <c r="W250" s="335">
        <f>SUM($G250:K250)</f>
        <v>-20764.929019449999</v>
      </c>
      <c r="X250" s="335">
        <f>SUM($G250:L250)</f>
        <v>-38247.713926919059</v>
      </c>
      <c r="Y250" s="335">
        <f>SUM($G250:M250)</f>
        <v>-61524.289487714057</v>
      </c>
      <c r="Z250" s="335">
        <f>SUM($G250:N250)</f>
        <v>-63444.53119190006</v>
      </c>
      <c r="AA250" s="335">
        <f>SUM($G250:O250)</f>
        <v>-65314.284420350057</v>
      </c>
      <c r="AB250" s="335">
        <f>SUM($G250:P250)</f>
        <v>-67346.182576754058</v>
      </c>
      <c r="AC250" s="335">
        <f>SUM($G250:Q250)</f>
        <v>-70180.032192971063</v>
      </c>
      <c r="AD250" s="336">
        <f>SUM($G250:R250)</f>
        <v>-69332.536643915068</v>
      </c>
      <c r="AE250" s="260">
        <f t="shared" si="95"/>
        <v>-11660.876390267998</v>
      </c>
      <c r="AF250" s="260">
        <f t="shared" si="96"/>
        <v>-26586.837536651059</v>
      </c>
      <c r="AG250" s="260">
        <f t="shared" si="97"/>
        <v>-27066.570493430998</v>
      </c>
      <c r="AH250" s="260">
        <f t="shared" si="98"/>
        <v>-4018.2522235650122</v>
      </c>
      <c r="AI250" s="260">
        <f t="shared" si="107"/>
        <v>-38247.713926919059</v>
      </c>
      <c r="AJ250" s="260">
        <f t="shared" si="108"/>
        <v>-31084.822716996008</v>
      </c>
      <c r="AK250" s="260">
        <f t="shared" si="109"/>
        <v>-69332.536643915068</v>
      </c>
      <c r="AL250" s="173">
        <f t="shared" si="99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40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94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95"/>
        <v>0</v>
      </c>
      <c r="AF251" s="241">
        <f t="shared" si="96"/>
        <v>0</v>
      </c>
      <c r="AG251" s="241">
        <f t="shared" si="97"/>
        <v>0</v>
      </c>
      <c r="AH251" s="241">
        <f t="shared" si="98"/>
        <v>0</v>
      </c>
      <c r="AI251" s="241">
        <f t="shared" si="107"/>
        <v>0</v>
      </c>
      <c r="AJ251" s="241">
        <f t="shared" si="108"/>
        <v>0</v>
      </c>
      <c r="AK251" s="241">
        <f t="shared" si="109"/>
        <v>0</v>
      </c>
      <c r="AL251" s="173">
        <f t="shared" si="99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40">
        <f>G155*(1-$R$1)</f>
        <v>0</v>
      </c>
      <c r="H252" s="240">
        <f t="shared" ref="H252:R252" si="112">H155*(1-$R$1)</f>
        <v>0</v>
      </c>
      <c r="I252" s="240">
        <f t="shared" si="112"/>
        <v>0</v>
      </c>
      <c r="J252" s="240">
        <f t="shared" si="112"/>
        <v>0</v>
      </c>
      <c r="K252" s="240">
        <f t="shared" si="112"/>
        <v>0</v>
      </c>
      <c r="L252" s="240">
        <f t="shared" si="112"/>
        <v>0</v>
      </c>
      <c r="M252" s="240">
        <f t="shared" si="112"/>
        <v>0</v>
      </c>
      <c r="N252" s="240">
        <f t="shared" si="112"/>
        <v>0</v>
      </c>
      <c r="O252" s="240">
        <f t="shared" si="112"/>
        <v>0</v>
      </c>
      <c r="P252" s="240">
        <f t="shared" si="112"/>
        <v>0</v>
      </c>
      <c r="Q252" s="240">
        <f t="shared" si="112"/>
        <v>0</v>
      </c>
      <c r="R252" s="240">
        <f t="shared" si="112"/>
        <v>0</v>
      </c>
      <c r="S252" s="328">
        <f t="shared" si="94"/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si="95"/>
        <v>0</v>
      </c>
      <c r="AF252" s="241">
        <f t="shared" si="96"/>
        <v>0</v>
      </c>
      <c r="AG252" s="241">
        <f t="shared" si="97"/>
        <v>0</v>
      </c>
      <c r="AH252" s="241">
        <f t="shared" si="98"/>
        <v>0</v>
      </c>
      <c r="AI252" s="241">
        <f t="shared" si="107"/>
        <v>0</v>
      </c>
      <c r="AJ252" s="241">
        <f t="shared" si="108"/>
        <v>0</v>
      </c>
      <c r="AK252" s="241">
        <f t="shared" si="109"/>
        <v>0</v>
      </c>
      <c r="AL252" s="173">
        <f t="shared" si="99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240">
        <f>G222</f>
        <v>-17389.011320000001</v>
      </c>
      <c r="H253" s="240">
        <f t="shared" ref="H253:R253" si="113">H222</f>
        <v>20413.777460000001</v>
      </c>
      <c r="I253" s="240">
        <f t="shared" si="113"/>
        <v>2098.0970299999999</v>
      </c>
      <c r="J253" s="240">
        <f t="shared" si="113"/>
        <v>16396.28917</v>
      </c>
      <c r="K253" s="240">
        <f t="shared" si="113"/>
        <v>27984.735170000004</v>
      </c>
      <c r="L253" s="240">
        <f t="shared" si="113"/>
        <v>14778.8595</v>
      </c>
      <c r="M253" s="240">
        <f t="shared" si="113"/>
        <v>14490.235279999999</v>
      </c>
      <c r="N253" s="240">
        <f t="shared" si="113"/>
        <v>0</v>
      </c>
      <c r="O253" s="240">
        <f t="shared" si="113"/>
        <v>0</v>
      </c>
      <c r="P253" s="240">
        <f t="shared" si="113"/>
        <v>0</v>
      </c>
      <c r="Q253" s="240">
        <f t="shared" si="113"/>
        <v>0</v>
      </c>
      <c r="R253" s="240">
        <f t="shared" si="113"/>
        <v>0</v>
      </c>
      <c r="S253" s="328">
        <f t="shared" si="94"/>
        <v>-17389.011320000001</v>
      </c>
      <c r="T253" s="329">
        <f>SUM($G253:H253)</f>
        <v>3024.7661399999997</v>
      </c>
      <c r="U253" s="329">
        <f>SUM($G253:I253)</f>
        <v>5122.8631699999996</v>
      </c>
      <c r="V253" s="329">
        <f>SUM($G253:J253)</f>
        <v>21519.152340000001</v>
      </c>
      <c r="W253" s="329">
        <f>SUM($G253:K253)</f>
        <v>49503.88751</v>
      </c>
      <c r="X253" s="329">
        <f>SUM($G253:L253)</f>
        <v>64282.747009999999</v>
      </c>
      <c r="Y253" s="329">
        <f>SUM($G253:M253)</f>
        <v>78772.98229</v>
      </c>
      <c r="Z253" s="329">
        <f>SUM($G253:N253)</f>
        <v>78772.98229</v>
      </c>
      <c r="AA253" s="329">
        <f>SUM($G253:O253)</f>
        <v>78772.98229</v>
      </c>
      <c r="AB253" s="329">
        <f>SUM($G253:P253)</f>
        <v>78772.98229</v>
      </c>
      <c r="AC253" s="329">
        <f>SUM($G253:Q253)</f>
        <v>78772.98229</v>
      </c>
      <c r="AD253" s="330">
        <f>SUM($G253:R253)</f>
        <v>78772.98229</v>
      </c>
      <c r="AE253" s="241">
        <f t="shared" si="95"/>
        <v>5122.8631699999996</v>
      </c>
      <c r="AF253" s="241">
        <f t="shared" si="96"/>
        <v>59159.883840000002</v>
      </c>
      <c r="AG253" s="241">
        <f t="shared" si="97"/>
        <v>14490.235279999997</v>
      </c>
      <c r="AH253" s="241">
        <f t="shared" si="98"/>
        <v>0</v>
      </c>
      <c r="AI253" s="241">
        <f t="shared" si="107"/>
        <v>64282.747009999999</v>
      </c>
      <c r="AJ253" s="241">
        <f t="shared" si="108"/>
        <v>14490.235279999997</v>
      </c>
      <c r="AK253" s="241">
        <f t="shared" si="109"/>
        <v>78772.98229</v>
      </c>
      <c r="AL253" s="173">
        <f t="shared" si="99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40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94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95"/>
        <v>0</v>
      </c>
      <c r="AF254" s="241">
        <f t="shared" si="96"/>
        <v>0</v>
      </c>
      <c r="AG254" s="241">
        <f t="shared" si="97"/>
        <v>0</v>
      </c>
      <c r="AH254" s="241">
        <f t="shared" si="98"/>
        <v>0</v>
      </c>
      <c r="AI254" s="241">
        <f t="shared" si="107"/>
        <v>0</v>
      </c>
      <c r="AJ254" s="241">
        <f t="shared" si="108"/>
        <v>0</v>
      </c>
      <c r="AK254" s="241">
        <f t="shared" si="109"/>
        <v>0</v>
      </c>
      <c r="AL254" s="173">
        <f t="shared" si="99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40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94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95"/>
        <v>0</v>
      </c>
      <c r="AF255" s="241">
        <f t="shared" si="96"/>
        <v>0</v>
      </c>
      <c r="AG255" s="241">
        <f t="shared" si="97"/>
        <v>0</v>
      </c>
      <c r="AH255" s="241">
        <f t="shared" si="98"/>
        <v>0</v>
      </c>
      <c r="AI255" s="241">
        <f t="shared" si="107"/>
        <v>0</v>
      </c>
      <c r="AJ255" s="241">
        <f t="shared" si="108"/>
        <v>0</v>
      </c>
      <c r="AK255" s="241">
        <f t="shared" si="109"/>
        <v>0</v>
      </c>
      <c r="AL255" s="173">
        <f t="shared" ref="AL255:AL259" si="114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40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94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95"/>
        <v>0</v>
      </c>
      <c r="AF256" s="241">
        <f t="shared" si="96"/>
        <v>0</v>
      </c>
      <c r="AG256" s="241">
        <f t="shared" si="97"/>
        <v>0</v>
      </c>
      <c r="AH256" s="241">
        <f t="shared" si="98"/>
        <v>0</v>
      </c>
      <c r="AI256" s="241">
        <f t="shared" si="107"/>
        <v>0</v>
      </c>
      <c r="AJ256" s="241">
        <f t="shared" si="108"/>
        <v>0</v>
      </c>
      <c r="AK256" s="241">
        <f t="shared" si="109"/>
        <v>0</v>
      </c>
      <c r="AL256" s="173">
        <f t="shared" si="114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40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94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95"/>
        <v>0</v>
      </c>
      <c r="AF257" s="241">
        <f t="shared" si="96"/>
        <v>0</v>
      </c>
      <c r="AG257" s="241">
        <f t="shared" si="97"/>
        <v>0</v>
      </c>
      <c r="AH257" s="241">
        <f t="shared" si="98"/>
        <v>0</v>
      </c>
      <c r="AI257" s="241">
        <f t="shared" si="107"/>
        <v>0</v>
      </c>
      <c r="AJ257" s="241">
        <f t="shared" si="108"/>
        <v>0</v>
      </c>
      <c r="AK257" s="241">
        <f t="shared" si="109"/>
        <v>0</v>
      </c>
      <c r="AL257" s="173">
        <f t="shared" si="114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40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94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95"/>
        <v>0</v>
      </c>
      <c r="AF258" s="241">
        <f t="shared" si="96"/>
        <v>0</v>
      </c>
      <c r="AG258" s="241">
        <f t="shared" si="97"/>
        <v>0</v>
      </c>
      <c r="AH258" s="241">
        <f t="shared" si="98"/>
        <v>0</v>
      </c>
      <c r="AI258" s="241">
        <f t="shared" si="107"/>
        <v>0</v>
      </c>
      <c r="AJ258" s="241">
        <f t="shared" si="108"/>
        <v>0</v>
      </c>
      <c r="AK258" s="241">
        <f t="shared" si="109"/>
        <v>0</v>
      </c>
      <c r="AL258" s="173">
        <f t="shared" si="114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40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94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95"/>
        <v>0</v>
      </c>
      <c r="AF259" s="241">
        <f t="shared" si="96"/>
        <v>0</v>
      </c>
      <c r="AG259" s="241">
        <f t="shared" si="97"/>
        <v>0</v>
      </c>
      <c r="AH259" s="241">
        <f t="shared" si="98"/>
        <v>0</v>
      </c>
      <c r="AI259" s="241">
        <f t="shared" si="107"/>
        <v>0</v>
      </c>
      <c r="AJ259" s="241">
        <f t="shared" si="108"/>
        <v>0</v>
      </c>
      <c r="AK259" s="241">
        <f t="shared" si="109"/>
        <v>0</v>
      </c>
      <c r="AL259" s="173">
        <f t="shared" si="114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40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94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95"/>
        <v>0</v>
      </c>
      <c r="AF260" s="241">
        <f t="shared" si="96"/>
        <v>0</v>
      </c>
      <c r="AG260" s="241">
        <f t="shared" si="97"/>
        <v>0</v>
      </c>
      <c r="AH260" s="241">
        <f t="shared" si="98"/>
        <v>0</v>
      </c>
      <c r="AI260" s="241">
        <f t="shared" si="107"/>
        <v>0</v>
      </c>
      <c r="AJ260" s="241">
        <f t="shared" si="108"/>
        <v>0</v>
      </c>
      <c r="AK260" s="241">
        <f t="shared" si="109"/>
        <v>0</v>
      </c>
      <c r="AL260" s="173">
        <f t="shared" si="99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40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94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95"/>
        <v>0</v>
      </c>
      <c r="AF261" s="241">
        <f t="shared" si="96"/>
        <v>0</v>
      </c>
      <c r="AG261" s="241">
        <f t="shared" si="97"/>
        <v>0</v>
      </c>
      <c r="AH261" s="241">
        <f t="shared" si="98"/>
        <v>0</v>
      </c>
      <c r="AI261" s="241">
        <f t="shared" si="107"/>
        <v>0</v>
      </c>
      <c r="AJ261" s="241">
        <f t="shared" si="108"/>
        <v>0</v>
      </c>
      <c r="AK261" s="241">
        <f t="shared" si="109"/>
        <v>0</v>
      </c>
      <c r="AL261" s="173">
        <f t="shared" si="99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40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94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95"/>
        <v>0</v>
      </c>
      <c r="AF262" s="241">
        <f t="shared" si="96"/>
        <v>0</v>
      </c>
      <c r="AG262" s="241">
        <f t="shared" si="97"/>
        <v>0</v>
      </c>
      <c r="AH262" s="241">
        <f t="shared" si="98"/>
        <v>0</v>
      </c>
      <c r="AI262" s="241">
        <f t="shared" si="107"/>
        <v>0</v>
      </c>
      <c r="AJ262" s="241">
        <f t="shared" si="108"/>
        <v>0</v>
      </c>
      <c r="AK262" s="241">
        <f t="shared" si="109"/>
        <v>0</v>
      </c>
      <c r="AL262" s="173">
        <f t="shared" si="99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40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ref="S263:S328" si="115">G263</f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ref="AE263:AE328" si="116">U263</f>
        <v>0</v>
      </c>
      <c r="AF263" s="241">
        <f t="shared" ref="AF263:AF328" si="117">X263-AE263</f>
        <v>0</v>
      </c>
      <c r="AG263" s="241">
        <f t="shared" ref="AG263:AG328" si="118">AA263-AF263-AE263</f>
        <v>0</v>
      </c>
      <c r="AH263" s="241">
        <f t="shared" ref="AH263:AH328" si="119">AD263-AG263-AF263-AE263</f>
        <v>0</v>
      </c>
      <c r="AI263" s="241">
        <f t="shared" si="107"/>
        <v>0</v>
      </c>
      <c r="AJ263" s="241">
        <f t="shared" si="108"/>
        <v>0</v>
      </c>
      <c r="AK263" s="241">
        <f t="shared" si="109"/>
        <v>0</v>
      </c>
      <c r="AL263" s="173">
        <f t="shared" si="99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40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15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16"/>
        <v>0</v>
      </c>
      <c r="AF264" s="241">
        <f t="shared" si="117"/>
        <v>0</v>
      </c>
      <c r="AG264" s="241">
        <f t="shared" si="118"/>
        <v>0</v>
      </c>
      <c r="AH264" s="241">
        <f t="shared" si="119"/>
        <v>0</v>
      </c>
      <c r="AI264" s="241">
        <f t="shared" si="107"/>
        <v>0</v>
      </c>
      <c r="AJ264" s="241">
        <f t="shared" si="108"/>
        <v>0</v>
      </c>
      <c r="AK264" s="241">
        <f t="shared" si="109"/>
        <v>0</v>
      </c>
      <c r="AL264" s="173">
        <f t="shared" si="99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40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15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16"/>
        <v>0</v>
      </c>
      <c r="AF265" s="241">
        <f t="shared" si="117"/>
        <v>0</v>
      </c>
      <c r="AG265" s="241">
        <f t="shared" si="118"/>
        <v>0</v>
      </c>
      <c r="AH265" s="241">
        <f t="shared" si="119"/>
        <v>0</v>
      </c>
      <c r="AI265" s="241">
        <f t="shared" si="107"/>
        <v>0</v>
      </c>
      <c r="AJ265" s="241">
        <f t="shared" si="108"/>
        <v>0</v>
      </c>
      <c r="AK265" s="241">
        <f t="shared" si="109"/>
        <v>0</v>
      </c>
      <c r="AL265" s="173">
        <f t="shared" si="99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40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15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16"/>
        <v>0</v>
      </c>
      <c r="AF266" s="241">
        <f t="shared" si="117"/>
        <v>0</v>
      </c>
      <c r="AG266" s="241">
        <f t="shared" si="118"/>
        <v>0</v>
      </c>
      <c r="AH266" s="241">
        <f t="shared" si="119"/>
        <v>0</v>
      </c>
      <c r="AI266" s="241">
        <f t="shared" si="107"/>
        <v>0</v>
      </c>
      <c r="AJ266" s="241">
        <f t="shared" si="108"/>
        <v>0</v>
      </c>
      <c r="AK266" s="241">
        <f t="shared" si="109"/>
        <v>0</v>
      </c>
      <c r="AL266" s="173">
        <f t="shared" si="99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40">
        <f>G166</f>
        <v>0</v>
      </c>
      <c r="H267" s="240">
        <f t="shared" ref="H267:R267" si="120">H166</f>
        <v>0</v>
      </c>
      <c r="I267" s="240">
        <f t="shared" si="120"/>
        <v>0</v>
      </c>
      <c r="J267" s="240">
        <f t="shared" si="120"/>
        <v>0</v>
      </c>
      <c r="K267" s="240">
        <f t="shared" si="120"/>
        <v>0</v>
      </c>
      <c r="L267" s="240">
        <f t="shared" si="120"/>
        <v>0</v>
      </c>
      <c r="M267" s="240">
        <f t="shared" si="120"/>
        <v>0</v>
      </c>
      <c r="N267" s="240">
        <f t="shared" si="120"/>
        <v>0</v>
      </c>
      <c r="O267" s="240">
        <f t="shared" si="120"/>
        <v>0</v>
      </c>
      <c r="P267" s="240">
        <f t="shared" si="120"/>
        <v>0</v>
      </c>
      <c r="Q267" s="240">
        <f t="shared" si="120"/>
        <v>0</v>
      </c>
      <c r="R267" s="240">
        <f t="shared" si="120"/>
        <v>0</v>
      </c>
      <c r="S267" s="328">
        <f t="shared" si="115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16"/>
        <v>0</v>
      </c>
      <c r="AF267" s="241">
        <f t="shared" si="117"/>
        <v>0</v>
      </c>
      <c r="AG267" s="241">
        <f t="shared" si="118"/>
        <v>0</v>
      </c>
      <c r="AH267" s="241">
        <f t="shared" si="119"/>
        <v>0</v>
      </c>
      <c r="AI267" s="241">
        <f t="shared" si="107"/>
        <v>0</v>
      </c>
      <c r="AJ267" s="241">
        <f t="shared" si="108"/>
        <v>0</v>
      </c>
      <c r="AK267" s="241">
        <f t="shared" si="109"/>
        <v>0</v>
      </c>
      <c r="AL267" s="173">
        <f t="shared" ref="AL267:AL328" si="121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40">
        <f>G228</f>
        <v>0</v>
      </c>
      <c r="H268" s="240">
        <f t="shared" ref="H268:R268" si="122">H228</f>
        <v>0</v>
      </c>
      <c r="I268" s="240">
        <f t="shared" si="122"/>
        <v>0</v>
      </c>
      <c r="J268" s="240">
        <f t="shared" si="122"/>
        <v>0</v>
      </c>
      <c r="K268" s="240">
        <f t="shared" si="122"/>
        <v>0</v>
      </c>
      <c r="L268" s="240">
        <f t="shared" si="122"/>
        <v>0</v>
      </c>
      <c r="M268" s="240">
        <f t="shared" si="122"/>
        <v>0</v>
      </c>
      <c r="N268" s="240">
        <f t="shared" si="122"/>
        <v>0</v>
      </c>
      <c r="O268" s="240">
        <f t="shared" si="122"/>
        <v>0</v>
      </c>
      <c r="P268" s="240">
        <f t="shared" si="122"/>
        <v>0</v>
      </c>
      <c r="Q268" s="240">
        <f t="shared" si="122"/>
        <v>0</v>
      </c>
      <c r="R268" s="240">
        <f t="shared" si="122"/>
        <v>0</v>
      </c>
      <c r="S268" s="328">
        <f t="shared" si="115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16"/>
        <v>0</v>
      </c>
      <c r="AF268" s="241">
        <f t="shared" si="117"/>
        <v>0</v>
      </c>
      <c r="AG268" s="241">
        <f t="shared" si="118"/>
        <v>0</v>
      </c>
      <c r="AH268" s="241">
        <f t="shared" si="119"/>
        <v>0</v>
      </c>
      <c r="AI268" s="241">
        <f t="shared" si="107"/>
        <v>0</v>
      </c>
      <c r="AJ268" s="241">
        <f t="shared" si="108"/>
        <v>0</v>
      </c>
      <c r="AK268" s="241">
        <f t="shared" si="109"/>
        <v>0</v>
      </c>
      <c r="AL268" s="173">
        <f t="shared" si="121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40">
        <f>G224</f>
        <v>0</v>
      </c>
      <c r="H269" s="240">
        <f t="shared" ref="H269:R269" si="123">H224</f>
        <v>0</v>
      </c>
      <c r="I269" s="240">
        <f t="shared" si="123"/>
        <v>0</v>
      </c>
      <c r="J269" s="240">
        <f t="shared" si="123"/>
        <v>0</v>
      </c>
      <c r="K269" s="240">
        <f t="shared" si="123"/>
        <v>0</v>
      </c>
      <c r="L269" s="240">
        <f t="shared" si="123"/>
        <v>0</v>
      </c>
      <c r="M269" s="240">
        <f t="shared" si="123"/>
        <v>0</v>
      </c>
      <c r="N269" s="240">
        <f t="shared" si="123"/>
        <v>0</v>
      </c>
      <c r="O269" s="240">
        <f t="shared" si="123"/>
        <v>0</v>
      </c>
      <c r="P269" s="240">
        <f t="shared" si="123"/>
        <v>0</v>
      </c>
      <c r="Q269" s="240">
        <f t="shared" si="123"/>
        <v>0</v>
      </c>
      <c r="R269" s="240">
        <f t="shared" si="123"/>
        <v>0</v>
      </c>
      <c r="S269" s="328">
        <f t="shared" si="115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0</v>
      </c>
      <c r="AC269" s="329">
        <f>SUM($G269:Q269)</f>
        <v>0</v>
      </c>
      <c r="AD269" s="330">
        <f>SUM($G269:R269)</f>
        <v>0</v>
      </c>
      <c r="AE269" s="241">
        <f t="shared" si="116"/>
        <v>0</v>
      </c>
      <c r="AF269" s="241">
        <f t="shared" si="117"/>
        <v>0</v>
      </c>
      <c r="AG269" s="241">
        <f t="shared" si="118"/>
        <v>0</v>
      </c>
      <c r="AH269" s="241">
        <f t="shared" si="119"/>
        <v>0</v>
      </c>
      <c r="AI269" s="241">
        <f t="shared" si="107"/>
        <v>0</v>
      </c>
      <c r="AJ269" s="241">
        <f t="shared" si="108"/>
        <v>0</v>
      </c>
      <c r="AK269" s="241">
        <f t="shared" si="109"/>
        <v>0</v>
      </c>
      <c r="AL269" s="173">
        <f t="shared" si="121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40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15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16"/>
        <v>0</v>
      </c>
      <c r="AF270" s="241">
        <f t="shared" si="117"/>
        <v>0</v>
      </c>
      <c r="AG270" s="241">
        <f t="shared" si="118"/>
        <v>0</v>
      </c>
      <c r="AH270" s="241">
        <f t="shared" si="119"/>
        <v>0</v>
      </c>
      <c r="AI270" s="241">
        <f t="shared" si="107"/>
        <v>0</v>
      </c>
      <c r="AJ270" s="241">
        <f t="shared" si="108"/>
        <v>0</v>
      </c>
      <c r="AK270" s="241">
        <f t="shared" si="109"/>
        <v>0</v>
      </c>
      <c r="AL270" s="173">
        <f t="shared" ref="AL270:AL274" si="124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40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15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16"/>
        <v>0</v>
      </c>
      <c r="AF271" s="241">
        <f t="shared" si="117"/>
        <v>0</v>
      </c>
      <c r="AG271" s="241">
        <f t="shared" si="118"/>
        <v>0</v>
      </c>
      <c r="AH271" s="241">
        <f t="shared" si="119"/>
        <v>0</v>
      </c>
      <c r="AI271" s="241">
        <f t="shared" si="107"/>
        <v>0</v>
      </c>
      <c r="AJ271" s="241">
        <f t="shared" si="108"/>
        <v>0</v>
      </c>
      <c r="AK271" s="241">
        <f t="shared" si="109"/>
        <v>0</v>
      </c>
      <c r="AL271" s="173">
        <f t="shared" si="124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40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15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16"/>
        <v>0</v>
      </c>
      <c r="AF272" s="241">
        <f t="shared" si="117"/>
        <v>0</v>
      </c>
      <c r="AG272" s="241">
        <f t="shared" si="118"/>
        <v>0</v>
      </c>
      <c r="AH272" s="241">
        <f t="shared" si="119"/>
        <v>0</v>
      </c>
      <c r="AI272" s="241">
        <f t="shared" si="107"/>
        <v>0</v>
      </c>
      <c r="AJ272" s="241">
        <f t="shared" si="108"/>
        <v>0</v>
      </c>
      <c r="AK272" s="241">
        <f t="shared" si="109"/>
        <v>0</v>
      </c>
      <c r="AL272" s="173">
        <f t="shared" si="124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40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15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16"/>
        <v>0</v>
      </c>
      <c r="AF273" s="241">
        <f t="shared" si="117"/>
        <v>0</v>
      </c>
      <c r="AG273" s="241">
        <f t="shared" si="118"/>
        <v>0</v>
      </c>
      <c r="AH273" s="241">
        <f t="shared" si="119"/>
        <v>0</v>
      </c>
      <c r="AI273" s="241">
        <f t="shared" si="107"/>
        <v>0</v>
      </c>
      <c r="AJ273" s="241">
        <f t="shared" si="108"/>
        <v>0</v>
      </c>
      <c r="AK273" s="241">
        <f t="shared" si="109"/>
        <v>0</v>
      </c>
      <c r="AL273" s="173">
        <f t="shared" si="124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40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15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16"/>
        <v>0</v>
      </c>
      <c r="AF274" s="241">
        <f t="shared" si="117"/>
        <v>0</v>
      </c>
      <c r="AG274" s="241">
        <f t="shared" si="118"/>
        <v>0</v>
      </c>
      <c r="AH274" s="241">
        <f t="shared" si="119"/>
        <v>0</v>
      </c>
      <c r="AI274" s="241">
        <f t="shared" si="107"/>
        <v>0</v>
      </c>
      <c r="AJ274" s="241">
        <f t="shared" si="108"/>
        <v>0</v>
      </c>
      <c r="AK274" s="241">
        <f t="shared" si="109"/>
        <v>0</v>
      </c>
      <c r="AL274" s="173">
        <f t="shared" si="124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40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15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16"/>
        <v>0</v>
      </c>
      <c r="AF275" s="241">
        <f t="shared" si="117"/>
        <v>0</v>
      </c>
      <c r="AG275" s="241">
        <f t="shared" si="118"/>
        <v>0</v>
      </c>
      <c r="AH275" s="241">
        <f t="shared" si="119"/>
        <v>0</v>
      </c>
      <c r="AI275" s="241">
        <f t="shared" si="107"/>
        <v>0</v>
      </c>
      <c r="AJ275" s="241">
        <f t="shared" si="108"/>
        <v>0</v>
      </c>
      <c r="AK275" s="241">
        <f t="shared" si="109"/>
        <v>0</v>
      </c>
      <c r="AL275" s="173">
        <f t="shared" si="121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40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15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16"/>
        <v>0</v>
      </c>
      <c r="AF276" s="241">
        <f t="shared" si="117"/>
        <v>0</v>
      </c>
      <c r="AG276" s="241">
        <f t="shared" si="118"/>
        <v>0</v>
      </c>
      <c r="AH276" s="241">
        <f t="shared" si="119"/>
        <v>0</v>
      </c>
      <c r="AI276" s="241">
        <f t="shared" si="107"/>
        <v>0</v>
      </c>
      <c r="AJ276" s="241">
        <f t="shared" si="108"/>
        <v>0</v>
      </c>
      <c r="AK276" s="241">
        <f t="shared" si="109"/>
        <v>0</v>
      </c>
      <c r="AL276" s="173">
        <f t="shared" si="121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40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15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16"/>
        <v>0</v>
      </c>
      <c r="AF277" s="241">
        <f t="shared" si="117"/>
        <v>0</v>
      </c>
      <c r="AG277" s="241">
        <f t="shared" si="118"/>
        <v>0</v>
      </c>
      <c r="AH277" s="241">
        <f t="shared" si="119"/>
        <v>0</v>
      </c>
      <c r="AI277" s="241">
        <f t="shared" si="107"/>
        <v>0</v>
      </c>
      <c r="AJ277" s="241">
        <f t="shared" si="108"/>
        <v>0</v>
      </c>
      <c r="AK277" s="241">
        <f t="shared" si="109"/>
        <v>0</v>
      </c>
      <c r="AL277" s="173">
        <f t="shared" si="121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40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15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16"/>
        <v>0</v>
      </c>
      <c r="AF278" s="241">
        <f t="shared" si="117"/>
        <v>0</v>
      </c>
      <c r="AG278" s="241">
        <f t="shared" si="118"/>
        <v>0</v>
      </c>
      <c r="AH278" s="241">
        <f t="shared" si="119"/>
        <v>0</v>
      </c>
      <c r="AI278" s="241">
        <f t="shared" si="107"/>
        <v>0</v>
      </c>
      <c r="AJ278" s="241">
        <f t="shared" si="108"/>
        <v>0</v>
      </c>
      <c r="AK278" s="241">
        <f t="shared" si="109"/>
        <v>0</v>
      </c>
      <c r="AL278" s="173">
        <f t="shared" si="121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40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15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16"/>
        <v>0</v>
      </c>
      <c r="AF279" s="241">
        <f t="shared" si="117"/>
        <v>0</v>
      </c>
      <c r="AG279" s="241">
        <f t="shared" si="118"/>
        <v>0</v>
      </c>
      <c r="AH279" s="241">
        <f t="shared" si="119"/>
        <v>0</v>
      </c>
      <c r="AI279" s="241">
        <f t="shared" si="107"/>
        <v>0</v>
      </c>
      <c r="AJ279" s="241">
        <f t="shared" si="108"/>
        <v>0</v>
      </c>
      <c r="AK279" s="241">
        <f t="shared" si="109"/>
        <v>0</v>
      </c>
      <c r="AL279" s="173">
        <f t="shared" si="121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40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15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16"/>
        <v>0</v>
      </c>
      <c r="AF280" s="241">
        <f t="shared" si="117"/>
        <v>0</v>
      </c>
      <c r="AG280" s="241">
        <f t="shared" si="118"/>
        <v>0</v>
      </c>
      <c r="AH280" s="241">
        <f t="shared" si="119"/>
        <v>0</v>
      </c>
      <c r="AI280" s="241">
        <f t="shared" si="107"/>
        <v>0</v>
      </c>
      <c r="AJ280" s="241">
        <f t="shared" si="108"/>
        <v>0</v>
      </c>
      <c r="AK280" s="241">
        <f t="shared" si="109"/>
        <v>0</v>
      </c>
      <c r="AL280" s="173">
        <f t="shared" si="121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40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15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16"/>
        <v>0</v>
      </c>
      <c r="AF281" s="241">
        <f t="shared" si="117"/>
        <v>0</v>
      </c>
      <c r="AG281" s="241">
        <f t="shared" si="118"/>
        <v>0</v>
      </c>
      <c r="AH281" s="241">
        <f t="shared" si="119"/>
        <v>0</v>
      </c>
      <c r="AI281" s="241">
        <f t="shared" si="107"/>
        <v>0</v>
      </c>
      <c r="AJ281" s="241">
        <f t="shared" si="108"/>
        <v>0</v>
      </c>
      <c r="AK281" s="241">
        <f t="shared" si="109"/>
        <v>0</v>
      </c>
      <c r="AL281" s="173">
        <f t="shared" si="121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40">
        <f>G229</f>
        <v>0</v>
      </c>
      <c r="H282" s="240">
        <f t="shared" ref="H282:R282" si="125">H229</f>
        <v>0</v>
      </c>
      <c r="I282" s="240">
        <f t="shared" si="125"/>
        <v>0</v>
      </c>
      <c r="J282" s="240">
        <f t="shared" si="125"/>
        <v>0</v>
      </c>
      <c r="K282" s="240">
        <f t="shared" si="125"/>
        <v>0</v>
      </c>
      <c r="L282" s="240">
        <f t="shared" si="125"/>
        <v>0</v>
      </c>
      <c r="M282" s="240">
        <f t="shared" si="125"/>
        <v>0</v>
      </c>
      <c r="N282" s="240">
        <f t="shared" si="125"/>
        <v>0</v>
      </c>
      <c r="O282" s="240">
        <f t="shared" si="125"/>
        <v>0</v>
      </c>
      <c r="P282" s="240">
        <f t="shared" si="125"/>
        <v>0</v>
      </c>
      <c r="Q282" s="240">
        <f t="shared" si="125"/>
        <v>0</v>
      </c>
      <c r="R282" s="240">
        <f t="shared" si="125"/>
        <v>0</v>
      </c>
      <c r="S282" s="328">
        <f t="shared" si="115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16"/>
        <v>0</v>
      </c>
      <c r="AF282" s="241">
        <f t="shared" si="117"/>
        <v>0</v>
      </c>
      <c r="AG282" s="241">
        <f t="shared" si="118"/>
        <v>0</v>
      </c>
      <c r="AH282" s="241">
        <f t="shared" si="119"/>
        <v>0</v>
      </c>
      <c r="AI282" s="241">
        <f t="shared" si="107"/>
        <v>0</v>
      </c>
      <c r="AJ282" s="241">
        <f t="shared" si="108"/>
        <v>0</v>
      </c>
      <c r="AK282" s="241">
        <f t="shared" si="109"/>
        <v>0</v>
      </c>
      <c r="AL282" s="173">
        <f t="shared" si="121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40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15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16"/>
        <v>0</v>
      </c>
      <c r="AF283" s="241">
        <f t="shared" si="117"/>
        <v>0</v>
      </c>
      <c r="AG283" s="241">
        <f t="shared" si="118"/>
        <v>0</v>
      </c>
      <c r="AH283" s="241">
        <f t="shared" si="119"/>
        <v>0</v>
      </c>
      <c r="AI283" s="241">
        <f t="shared" si="107"/>
        <v>0</v>
      </c>
      <c r="AJ283" s="241">
        <f t="shared" si="108"/>
        <v>0</v>
      </c>
      <c r="AK283" s="241">
        <f t="shared" si="109"/>
        <v>0</v>
      </c>
      <c r="AL283" s="173">
        <f t="shared" si="121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40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15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16"/>
        <v>0</v>
      </c>
      <c r="AF284" s="241">
        <f t="shared" si="117"/>
        <v>0</v>
      </c>
      <c r="AG284" s="241">
        <f t="shared" si="118"/>
        <v>0</v>
      </c>
      <c r="AH284" s="241">
        <f t="shared" si="119"/>
        <v>0</v>
      </c>
      <c r="AI284" s="241">
        <f t="shared" si="107"/>
        <v>0</v>
      </c>
      <c r="AJ284" s="241">
        <f t="shared" si="108"/>
        <v>0</v>
      </c>
      <c r="AK284" s="241">
        <f t="shared" si="109"/>
        <v>0</v>
      </c>
      <c r="AL284" s="173">
        <f t="shared" ref="AL284:AL288" si="126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40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15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16"/>
        <v>0</v>
      </c>
      <c r="AF285" s="241">
        <f t="shared" si="117"/>
        <v>0</v>
      </c>
      <c r="AG285" s="241">
        <f t="shared" si="118"/>
        <v>0</v>
      </c>
      <c r="AH285" s="241">
        <f t="shared" si="119"/>
        <v>0</v>
      </c>
      <c r="AI285" s="241">
        <f t="shared" si="107"/>
        <v>0</v>
      </c>
      <c r="AJ285" s="241">
        <f t="shared" si="108"/>
        <v>0</v>
      </c>
      <c r="AK285" s="241">
        <f t="shared" si="109"/>
        <v>0</v>
      </c>
      <c r="AL285" s="173">
        <f t="shared" si="126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40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15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16"/>
        <v>0</v>
      </c>
      <c r="AF286" s="241">
        <f t="shared" si="117"/>
        <v>0</v>
      </c>
      <c r="AG286" s="241">
        <f t="shared" si="118"/>
        <v>0</v>
      </c>
      <c r="AH286" s="241">
        <f t="shared" si="119"/>
        <v>0</v>
      </c>
      <c r="AI286" s="241">
        <f t="shared" si="107"/>
        <v>0</v>
      </c>
      <c r="AJ286" s="241">
        <f t="shared" si="108"/>
        <v>0</v>
      </c>
      <c r="AK286" s="241">
        <f t="shared" si="109"/>
        <v>0</v>
      </c>
      <c r="AL286" s="173">
        <f t="shared" si="126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40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15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16"/>
        <v>0</v>
      </c>
      <c r="AF287" s="241">
        <f t="shared" si="117"/>
        <v>0</v>
      </c>
      <c r="AG287" s="241">
        <f t="shared" si="118"/>
        <v>0</v>
      </c>
      <c r="AH287" s="241">
        <f t="shared" si="119"/>
        <v>0</v>
      </c>
      <c r="AI287" s="241">
        <f t="shared" si="107"/>
        <v>0</v>
      </c>
      <c r="AJ287" s="241">
        <f t="shared" si="108"/>
        <v>0</v>
      </c>
      <c r="AK287" s="241">
        <f t="shared" si="109"/>
        <v>0</v>
      </c>
      <c r="AL287" s="173">
        <f t="shared" si="126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40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15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16"/>
        <v>0</v>
      </c>
      <c r="AF288" s="241">
        <f t="shared" si="117"/>
        <v>0</v>
      </c>
      <c r="AG288" s="241">
        <f t="shared" si="118"/>
        <v>0</v>
      </c>
      <c r="AH288" s="241">
        <f t="shared" si="119"/>
        <v>0</v>
      </c>
      <c r="AI288" s="241">
        <f t="shared" si="107"/>
        <v>0</v>
      </c>
      <c r="AJ288" s="241">
        <f t="shared" si="108"/>
        <v>0</v>
      </c>
      <c r="AK288" s="241">
        <f t="shared" si="109"/>
        <v>0</v>
      </c>
      <c r="AL288" s="173">
        <f t="shared" si="126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40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15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16"/>
        <v>0</v>
      </c>
      <c r="AF289" s="241">
        <f t="shared" si="117"/>
        <v>0</v>
      </c>
      <c r="AG289" s="241">
        <f t="shared" si="118"/>
        <v>0</v>
      </c>
      <c r="AH289" s="241">
        <f t="shared" si="119"/>
        <v>0</v>
      </c>
      <c r="AI289" s="241">
        <f t="shared" si="107"/>
        <v>0</v>
      </c>
      <c r="AJ289" s="241">
        <f t="shared" si="108"/>
        <v>0</v>
      </c>
      <c r="AK289" s="241">
        <f t="shared" si="109"/>
        <v>0</v>
      </c>
      <c r="AL289" s="173">
        <f t="shared" si="121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40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15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16"/>
        <v>0</v>
      </c>
      <c r="AF290" s="241">
        <f t="shared" si="117"/>
        <v>0</v>
      </c>
      <c r="AG290" s="241">
        <f t="shared" si="118"/>
        <v>0</v>
      </c>
      <c r="AH290" s="241">
        <f t="shared" si="119"/>
        <v>0</v>
      </c>
      <c r="AI290" s="241">
        <f t="shared" si="107"/>
        <v>0</v>
      </c>
      <c r="AJ290" s="241">
        <f t="shared" si="108"/>
        <v>0</v>
      </c>
      <c r="AK290" s="241">
        <f t="shared" si="109"/>
        <v>0</v>
      </c>
      <c r="AL290" s="173">
        <f t="shared" si="121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40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15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16"/>
        <v>0</v>
      </c>
      <c r="AF291" s="241">
        <f t="shared" si="117"/>
        <v>0</v>
      </c>
      <c r="AG291" s="241">
        <f t="shared" si="118"/>
        <v>0</v>
      </c>
      <c r="AH291" s="241">
        <f t="shared" si="119"/>
        <v>0</v>
      </c>
      <c r="AI291" s="241">
        <f t="shared" si="107"/>
        <v>0</v>
      </c>
      <c r="AJ291" s="241">
        <f t="shared" si="108"/>
        <v>0</v>
      </c>
      <c r="AK291" s="241">
        <f t="shared" si="109"/>
        <v>0</v>
      </c>
      <c r="AL291" s="173">
        <f t="shared" si="121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40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15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16"/>
        <v>0</v>
      </c>
      <c r="AF292" s="241">
        <f t="shared" si="117"/>
        <v>0</v>
      </c>
      <c r="AG292" s="241">
        <f t="shared" si="118"/>
        <v>0</v>
      </c>
      <c r="AH292" s="241">
        <f t="shared" si="119"/>
        <v>0</v>
      </c>
      <c r="AI292" s="241">
        <f t="shared" si="107"/>
        <v>0</v>
      </c>
      <c r="AJ292" s="241">
        <f t="shared" si="108"/>
        <v>0</v>
      </c>
      <c r="AK292" s="241">
        <f t="shared" si="109"/>
        <v>0</v>
      </c>
      <c r="AL292" s="173">
        <f t="shared" si="121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40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15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16"/>
        <v>0</v>
      </c>
      <c r="AF293" s="241">
        <f t="shared" si="117"/>
        <v>0</v>
      </c>
      <c r="AG293" s="241">
        <f t="shared" si="118"/>
        <v>0</v>
      </c>
      <c r="AH293" s="241">
        <f t="shared" si="119"/>
        <v>0</v>
      </c>
      <c r="AI293" s="241">
        <f t="shared" si="107"/>
        <v>0</v>
      </c>
      <c r="AJ293" s="241">
        <f t="shared" si="108"/>
        <v>0</v>
      </c>
      <c r="AK293" s="241">
        <f t="shared" si="109"/>
        <v>0</v>
      </c>
      <c r="AL293" s="173">
        <f t="shared" si="121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40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15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16"/>
        <v>0</v>
      </c>
      <c r="AF294" s="241">
        <f t="shared" si="117"/>
        <v>0</v>
      </c>
      <c r="AG294" s="241">
        <f t="shared" si="118"/>
        <v>0</v>
      </c>
      <c r="AH294" s="241">
        <f t="shared" si="119"/>
        <v>0</v>
      </c>
      <c r="AI294" s="241">
        <f t="shared" si="107"/>
        <v>0</v>
      </c>
      <c r="AJ294" s="241">
        <f t="shared" si="108"/>
        <v>0</v>
      </c>
      <c r="AK294" s="241">
        <f t="shared" si="109"/>
        <v>0</v>
      </c>
      <c r="AL294" s="173">
        <f t="shared" si="121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40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15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16"/>
        <v>0</v>
      </c>
      <c r="AF295" s="241">
        <f t="shared" si="117"/>
        <v>0</v>
      </c>
      <c r="AG295" s="241">
        <f t="shared" si="118"/>
        <v>0</v>
      </c>
      <c r="AH295" s="241">
        <f t="shared" si="119"/>
        <v>0</v>
      </c>
      <c r="AI295" s="241">
        <f t="shared" si="107"/>
        <v>0</v>
      </c>
      <c r="AJ295" s="241">
        <f t="shared" si="108"/>
        <v>0</v>
      </c>
      <c r="AK295" s="241">
        <f t="shared" si="109"/>
        <v>0</v>
      </c>
      <c r="AL295" s="173">
        <f t="shared" si="121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40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15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16"/>
        <v>0</v>
      </c>
      <c r="AF296" s="241">
        <f t="shared" si="117"/>
        <v>0</v>
      </c>
      <c r="AG296" s="241">
        <f t="shared" si="118"/>
        <v>0</v>
      </c>
      <c r="AH296" s="241">
        <f t="shared" si="119"/>
        <v>0</v>
      </c>
      <c r="AI296" s="241">
        <f t="shared" si="107"/>
        <v>0</v>
      </c>
      <c r="AJ296" s="241">
        <f t="shared" si="108"/>
        <v>0</v>
      </c>
      <c r="AK296" s="241">
        <f t="shared" si="109"/>
        <v>0</v>
      </c>
      <c r="AL296" s="173">
        <f t="shared" si="121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40">
        <f>G219</f>
        <v>0</v>
      </c>
      <c r="H297" s="240">
        <f t="shared" ref="H297:R297" si="127">H219</f>
        <v>0</v>
      </c>
      <c r="I297" s="240">
        <f t="shared" si="127"/>
        <v>0</v>
      </c>
      <c r="J297" s="240">
        <f t="shared" si="127"/>
        <v>0</v>
      </c>
      <c r="K297" s="240">
        <f t="shared" si="127"/>
        <v>0</v>
      </c>
      <c r="L297" s="240">
        <f t="shared" si="127"/>
        <v>0</v>
      </c>
      <c r="M297" s="240">
        <f t="shared" si="127"/>
        <v>0</v>
      </c>
      <c r="N297" s="240">
        <f t="shared" si="127"/>
        <v>0</v>
      </c>
      <c r="O297" s="240">
        <f t="shared" si="127"/>
        <v>0</v>
      </c>
      <c r="P297" s="240">
        <f t="shared" si="127"/>
        <v>0</v>
      </c>
      <c r="Q297" s="240">
        <f t="shared" si="127"/>
        <v>0</v>
      </c>
      <c r="R297" s="240">
        <f t="shared" si="127"/>
        <v>0</v>
      </c>
      <c r="S297" s="328">
        <f t="shared" si="115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16"/>
        <v>0</v>
      </c>
      <c r="AF297" s="241">
        <f t="shared" si="117"/>
        <v>0</v>
      </c>
      <c r="AG297" s="241">
        <f t="shared" si="118"/>
        <v>0</v>
      </c>
      <c r="AH297" s="241">
        <f t="shared" si="119"/>
        <v>0</v>
      </c>
      <c r="AI297" s="241">
        <f t="shared" si="107"/>
        <v>0</v>
      </c>
      <c r="AJ297" s="241">
        <f t="shared" si="108"/>
        <v>0</v>
      </c>
      <c r="AK297" s="241">
        <f t="shared" si="109"/>
        <v>0</v>
      </c>
      <c r="AL297" s="173">
        <f t="shared" si="121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40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15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16"/>
        <v>0</v>
      </c>
      <c r="AF298" s="241">
        <f t="shared" si="117"/>
        <v>0</v>
      </c>
      <c r="AG298" s="241">
        <f t="shared" si="118"/>
        <v>0</v>
      </c>
      <c r="AH298" s="241">
        <f t="shared" si="119"/>
        <v>0</v>
      </c>
      <c r="AI298" s="241">
        <f t="shared" si="107"/>
        <v>0</v>
      </c>
      <c r="AJ298" s="241">
        <f t="shared" si="108"/>
        <v>0</v>
      </c>
      <c r="AK298" s="241">
        <f t="shared" si="109"/>
        <v>0</v>
      </c>
      <c r="AL298" s="173">
        <f t="shared" si="121"/>
        <v>0</v>
      </c>
    </row>
    <row r="299" spans="1:38" ht="24" customHeight="1" outlineLevel="1">
      <c r="A299" s="166" t="s">
        <v>257</v>
      </c>
      <c r="B299" s="444" t="s">
        <v>407</v>
      </c>
      <c r="C299" s="33" t="s">
        <v>463</v>
      </c>
      <c r="D299" s="34"/>
      <c r="E299" s="34"/>
      <c r="F299" s="34"/>
      <c r="G299" s="240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15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16"/>
        <v>0</v>
      </c>
      <c r="AF299" s="241">
        <f t="shared" si="117"/>
        <v>0</v>
      </c>
      <c r="AG299" s="241">
        <f t="shared" si="118"/>
        <v>0</v>
      </c>
      <c r="AH299" s="241">
        <f t="shared" si="119"/>
        <v>0</v>
      </c>
      <c r="AI299" s="241">
        <f t="shared" si="107"/>
        <v>0</v>
      </c>
      <c r="AJ299" s="241">
        <f t="shared" si="108"/>
        <v>0</v>
      </c>
      <c r="AK299" s="241">
        <f t="shared" si="109"/>
        <v>0</v>
      </c>
      <c r="AL299" s="173">
        <f t="shared" si="121"/>
        <v>0</v>
      </c>
    </row>
    <row r="300" spans="1:38" ht="24" customHeight="1" outlineLevel="1">
      <c r="A300" s="166" t="s">
        <v>257</v>
      </c>
      <c r="B300" s="444" t="s">
        <v>408</v>
      </c>
      <c r="C300" s="33" t="s">
        <v>464</v>
      </c>
      <c r="D300" s="34"/>
      <c r="E300" s="34"/>
      <c r="F300" s="34"/>
      <c r="G300" s="240"/>
      <c r="H300" s="240"/>
      <c r="I300" s="240"/>
      <c r="J300" s="240"/>
      <c r="K300" s="240"/>
      <c r="L300" s="240">
        <f>L234</f>
        <v>-387272.14187924349</v>
      </c>
      <c r="M300" s="240"/>
      <c r="N300" s="240"/>
      <c r="O300" s="240"/>
      <c r="P300" s="240"/>
      <c r="Q300" s="240"/>
      <c r="R300" s="240"/>
      <c r="S300" s="328">
        <f t="shared" si="115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-387272.14187924349</v>
      </c>
      <c r="Y300" s="329">
        <f>SUM($G300:M300)</f>
        <v>-387272.14187924349</v>
      </c>
      <c r="Z300" s="329">
        <f>SUM($G300:N300)</f>
        <v>-387272.14187924349</v>
      </c>
      <c r="AA300" s="329">
        <f>SUM($G300:O300)</f>
        <v>-387272.14187924349</v>
      </c>
      <c r="AB300" s="329">
        <f>SUM($G300:P300)</f>
        <v>-387272.14187924349</v>
      </c>
      <c r="AC300" s="329">
        <f>SUM($G300:Q300)</f>
        <v>-387272.14187924349</v>
      </c>
      <c r="AD300" s="330">
        <f>SUM($G300:R300)</f>
        <v>-387272.14187924349</v>
      </c>
      <c r="AE300" s="241">
        <f t="shared" si="116"/>
        <v>0</v>
      </c>
      <c r="AF300" s="241">
        <f t="shared" si="117"/>
        <v>-387272.14187924349</v>
      </c>
      <c r="AG300" s="241">
        <f t="shared" si="118"/>
        <v>0</v>
      </c>
      <c r="AH300" s="241">
        <f t="shared" si="119"/>
        <v>0</v>
      </c>
      <c r="AI300" s="241">
        <f t="shared" ref="AI300:AI328" si="128">$AE300+$AF300</f>
        <v>-387272.14187924349</v>
      </c>
      <c r="AJ300" s="241">
        <f t="shared" ref="AJ300:AJ328" si="129">$AG300+$AH300</f>
        <v>0</v>
      </c>
      <c r="AK300" s="241">
        <f t="shared" ref="AK300:AK328" si="130">$AI300+$AJ300</f>
        <v>-387272.14187924349</v>
      </c>
      <c r="AL300" s="173">
        <f t="shared" si="121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40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15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16"/>
        <v>0</v>
      </c>
      <c r="AF301" s="241">
        <f t="shared" si="117"/>
        <v>0</v>
      </c>
      <c r="AG301" s="241">
        <f t="shared" si="118"/>
        <v>0</v>
      </c>
      <c r="AH301" s="241">
        <f t="shared" si="119"/>
        <v>0</v>
      </c>
      <c r="AI301" s="241">
        <f t="shared" si="128"/>
        <v>0</v>
      </c>
      <c r="AJ301" s="241">
        <f t="shared" si="129"/>
        <v>0</v>
      </c>
      <c r="AK301" s="241">
        <f t="shared" si="130"/>
        <v>0</v>
      </c>
      <c r="AL301" s="173">
        <f t="shared" si="121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40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15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16"/>
        <v>0</v>
      </c>
      <c r="AF302" s="241">
        <f t="shared" si="117"/>
        <v>0</v>
      </c>
      <c r="AG302" s="241">
        <f t="shared" si="118"/>
        <v>0</v>
      </c>
      <c r="AH302" s="241">
        <f t="shared" si="119"/>
        <v>0</v>
      </c>
      <c r="AI302" s="241">
        <f t="shared" si="128"/>
        <v>0</v>
      </c>
      <c r="AJ302" s="241">
        <f t="shared" si="129"/>
        <v>0</v>
      </c>
      <c r="AK302" s="241">
        <f t="shared" si="130"/>
        <v>0</v>
      </c>
      <c r="AL302" s="173">
        <f t="shared" si="121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40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15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16"/>
        <v>0</v>
      </c>
      <c r="AF303" s="241">
        <f t="shared" si="117"/>
        <v>0</v>
      </c>
      <c r="AG303" s="241">
        <f t="shared" si="118"/>
        <v>0</v>
      </c>
      <c r="AH303" s="241">
        <f t="shared" si="119"/>
        <v>0</v>
      </c>
      <c r="AI303" s="241">
        <f t="shared" si="128"/>
        <v>0</v>
      </c>
      <c r="AJ303" s="241">
        <f t="shared" si="129"/>
        <v>0</v>
      </c>
      <c r="AK303" s="241">
        <f t="shared" si="130"/>
        <v>0</v>
      </c>
      <c r="AL303" s="173">
        <f t="shared" ref="AL303:AL307" si="131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40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15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16"/>
        <v>0</v>
      </c>
      <c r="AF304" s="241">
        <f t="shared" si="117"/>
        <v>0</v>
      </c>
      <c r="AG304" s="241">
        <f t="shared" si="118"/>
        <v>0</v>
      </c>
      <c r="AH304" s="241">
        <f t="shared" si="119"/>
        <v>0</v>
      </c>
      <c r="AI304" s="241">
        <f t="shared" si="128"/>
        <v>0</v>
      </c>
      <c r="AJ304" s="241">
        <f t="shared" si="129"/>
        <v>0</v>
      </c>
      <c r="AK304" s="241">
        <f t="shared" si="130"/>
        <v>0</v>
      </c>
      <c r="AL304" s="173">
        <f t="shared" si="131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40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15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16"/>
        <v>0</v>
      </c>
      <c r="AF305" s="241">
        <f t="shared" si="117"/>
        <v>0</v>
      </c>
      <c r="AG305" s="241">
        <f t="shared" si="118"/>
        <v>0</v>
      </c>
      <c r="AH305" s="241">
        <f t="shared" si="119"/>
        <v>0</v>
      </c>
      <c r="AI305" s="241">
        <f t="shared" si="128"/>
        <v>0</v>
      </c>
      <c r="AJ305" s="241">
        <f t="shared" si="129"/>
        <v>0</v>
      </c>
      <c r="AK305" s="241">
        <f t="shared" si="130"/>
        <v>0</v>
      </c>
      <c r="AL305" s="173">
        <f t="shared" si="131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40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15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16"/>
        <v>0</v>
      </c>
      <c r="AF306" s="241">
        <f t="shared" si="117"/>
        <v>0</v>
      </c>
      <c r="AG306" s="241">
        <f t="shared" si="118"/>
        <v>0</v>
      </c>
      <c r="AH306" s="241">
        <f t="shared" si="119"/>
        <v>0</v>
      </c>
      <c r="AI306" s="241">
        <f t="shared" si="128"/>
        <v>0</v>
      </c>
      <c r="AJ306" s="241">
        <f t="shared" si="129"/>
        <v>0</v>
      </c>
      <c r="AK306" s="241">
        <f t="shared" si="130"/>
        <v>0</v>
      </c>
      <c r="AL306" s="173">
        <f t="shared" si="131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40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15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16"/>
        <v>0</v>
      </c>
      <c r="AF307" s="241">
        <f t="shared" si="117"/>
        <v>0</v>
      </c>
      <c r="AG307" s="241">
        <f t="shared" si="118"/>
        <v>0</v>
      </c>
      <c r="AH307" s="241">
        <f t="shared" si="119"/>
        <v>0</v>
      </c>
      <c r="AI307" s="241">
        <f t="shared" si="128"/>
        <v>0</v>
      </c>
      <c r="AJ307" s="241">
        <f t="shared" si="129"/>
        <v>0</v>
      </c>
      <c r="AK307" s="241">
        <f t="shared" si="130"/>
        <v>0</v>
      </c>
      <c r="AL307" s="173">
        <f t="shared" si="131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40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15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16"/>
        <v>0</v>
      </c>
      <c r="AF308" s="241">
        <f t="shared" si="117"/>
        <v>0</v>
      </c>
      <c r="AG308" s="241">
        <f t="shared" si="118"/>
        <v>0</v>
      </c>
      <c r="AH308" s="241">
        <f t="shared" si="119"/>
        <v>0</v>
      </c>
      <c r="AI308" s="241">
        <f t="shared" si="128"/>
        <v>0</v>
      </c>
      <c r="AJ308" s="241">
        <f t="shared" si="129"/>
        <v>0</v>
      </c>
      <c r="AK308" s="241">
        <f t="shared" si="130"/>
        <v>0</v>
      </c>
      <c r="AL308" s="173">
        <f t="shared" si="121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40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15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16"/>
        <v>0</v>
      </c>
      <c r="AF309" s="241">
        <f t="shared" si="117"/>
        <v>0</v>
      </c>
      <c r="AG309" s="241">
        <f t="shared" si="118"/>
        <v>0</v>
      </c>
      <c r="AH309" s="241">
        <f t="shared" si="119"/>
        <v>0</v>
      </c>
      <c r="AI309" s="241">
        <f t="shared" si="128"/>
        <v>0</v>
      </c>
      <c r="AJ309" s="241">
        <f t="shared" si="129"/>
        <v>0</v>
      </c>
      <c r="AK309" s="241">
        <f t="shared" si="130"/>
        <v>0</v>
      </c>
      <c r="AL309" s="173">
        <f t="shared" si="121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40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15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16"/>
        <v>0</v>
      </c>
      <c r="AF310" s="241">
        <f t="shared" si="117"/>
        <v>0</v>
      </c>
      <c r="AG310" s="241">
        <f t="shared" si="118"/>
        <v>0</v>
      </c>
      <c r="AH310" s="241">
        <f t="shared" si="119"/>
        <v>0</v>
      </c>
      <c r="AI310" s="241">
        <f t="shared" si="128"/>
        <v>0</v>
      </c>
      <c r="AJ310" s="241">
        <f t="shared" si="129"/>
        <v>0</v>
      </c>
      <c r="AK310" s="241">
        <f t="shared" si="130"/>
        <v>0</v>
      </c>
      <c r="AL310" s="173">
        <f t="shared" si="121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40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15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16"/>
        <v>0</v>
      </c>
      <c r="AF311" s="241">
        <f t="shared" si="117"/>
        <v>0</v>
      </c>
      <c r="AG311" s="241">
        <f t="shared" si="118"/>
        <v>0</v>
      </c>
      <c r="AH311" s="241">
        <f t="shared" si="119"/>
        <v>0</v>
      </c>
      <c r="AI311" s="241">
        <f t="shared" si="128"/>
        <v>0</v>
      </c>
      <c r="AJ311" s="241">
        <f t="shared" si="129"/>
        <v>0</v>
      </c>
      <c r="AK311" s="241">
        <f t="shared" si="130"/>
        <v>0</v>
      </c>
      <c r="AL311" s="173">
        <f t="shared" si="121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40">
        <f>G160*(1-$R$1)</f>
        <v>0</v>
      </c>
      <c r="H312" s="240">
        <f t="shared" ref="H312:R312" si="132">H160*(1-$R$1)</f>
        <v>0</v>
      </c>
      <c r="I312" s="240">
        <f t="shared" si="132"/>
        <v>0</v>
      </c>
      <c r="J312" s="240">
        <f t="shared" si="132"/>
        <v>0</v>
      </c>
      <c r="K312" s="240">
        <f t="shared" si="132"/>
        <v>0</v>
      </c>
      <c r="L312" s="240">
        <f t="shared" si="132"/>
        <v>0</v>
      </c>
      <c r="M312" s="240">
        <f t="shared" si="132"/>
        <v>0</v>
      </c>
      <c r="N312" s="240">
        <f t="shared" si="132"/>
        <v>0</v>
      </c>
      <c r="O312" s="240">
        <f t="shared" si="132"/>
        <v>0</v>
      </c>
      <c r="P312" s="240">
        <f t="shared" si="132"/>
        <v>0</v>
      </c>
      <c r="Q312" s="240">
        <f t="shared" si="132"/>
        <v>0</v>
      </c>
      <c r="R312" s="240">
        <f t="shared" si="132"/>
        <v>0</v>
      </c>
      <c r="S312" s="328">
        <f t="shared" si="115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16"/>
        <v>0</v>
      </c>
      <c r="AF312" s="241">
        <f t="shared" si="117"/>
        <v>0</v>
      </c>
      <c r="AG312" s="241">
        <f t="shared" si="118"/>
        <v>0</v>
      </c>
      <c r="AH312" s="241">
        <f t="shared" si="119"/>
        <v>0</v>
      </c>
      <c r="AI312" s="241">
        <f t="shared" si="128"/>
        <v>0</v>
      </c>
      <c r="AJ312" s="241">
        <f t="shared" si="129"/>
        <v>0</v>
      </c>
      <c r="AK312" s="241">
        <f t="shared" si="130"/>
        <v>0</v>
      </c>
      <c r="AL312" s="173">
        <f t="shared" si="121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40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15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16"/>
        <v>0</v>
      </c>
      <c r="AF313" s="241">
        <f t="shared" si="117"/>
        <v>0</v>
      </c>
      <c r="AG313" s="241">
        <f t="shared" si="118"/>
        <v>0</v>
      </c>
      <c r="AH313" s="241">
        <f t="shared" si="119"/>
        <v>0</v>
      </c>
      <c r="AI313" s="241">
        <f t="shared" si="128"/>
        <v>0</v>
      </c>
      <c r="AJ313" s="241">
        <f t="shared" si="129"/>
        <v>0</v>
      </c>
      <c r="AK313" s="241">
        <f t="shared" si="130"/>
        <v>0</v>
      </c>
      <c r="AL313" s="173">
        <f t="shared" si="121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40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15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16"/>
        <v>0</v>
      </c>
      <c r="AF314" s="241">
        <f t="shared" si="117"/>
        <v>0</v>
      </c>
      <c r="AG314" s="241">
        <f t="shared" si="118"/>
        <v>0</v>
      </c>
      <c r="AH314" s="241">
        <f t="shared" si="119"/>
        <v>0</v>
      </c>
      <c r="AI314" s="241">
        <f t="shared" si="128"/>
        <v>0</v>
      </c>
      <c r="AJ314" s="241">
        <f t="shared" si="129"/>
        <v>0</v>
      </c>
      <c r="AK314" s="241">
        <f t="shared" si="130"/>
        <v>0</v>
      </c>
      <c r="AL314" s="173">
        <f t="shared" si="121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40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15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16"/>
        <v>0</v>
      </c>
      <c r="AF315" s="241">
        <f t="shared" si="117"/>
        <v>0</v>
      </c>
      <c r="AG315" s="241">
        <f t="shared" si="118"/>
        <v>0</v>
      </c>
      <c r="AH315" s="241">
        <f t="shared" si="119"/>
        <v>0</v>
      </c>
      <c r="AI315" s="241">
        <f t="shared" si="128"/>
        <v>0</v>
      </c>
      <c r="AJ315" s="241">
        <f t="shared" si="129"/>
        <v>0</v>
      </c>
      <c r="AK315" s="241">
        <f t="shared" si="130"/>
        <v>0</v>
      </c>
      <c r="AL315" s="173">
        <f t="shared" ref="AL315:AL320" si="133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40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si="115"/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si="116"/>
        <v>0</v>
      </c>
      <c r="AF316" s="241">
        <f t="shared" si="117"/>
        <v>0</v>
      </c>
      <c r="AG316" s="241">
        <f t="shared" si="118"/>
        <v>0</v>
      </c>
      <c r="AH316" s="241">
        <f t="shared" si="119"/>
        <v>0</v>
      </c>
      <c r="AI316" s="241">
        <f t="shared" si="128"/>
        <v>0</v>
      </c>
      <c r="AJ316" s="241">
        <f t="shared" si="129"/>
        <v>0</v>
      </c>
      <c r="AK316" s="241">
        <f t="shared" si="130"/>
        <v>0</v>
      </c>
      <c r="AL316" s="173">
        <f t="shared" si="133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40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15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16"/>
        <v>0</v>
      </c>
      <c r="AF317" s="241">
        <f t="shared" si="117"/>
        <v>0</v>
      </c>
      <c r="AG317" s="241">
        <f t="shared" si="118"/>
        <v>0</v>
      </c>
      <c r="AH317" s="241">
        <f t="shared" si="119"/>
        <v>0</v>
      </c>
      <c r="AI317" s="241">
        <f t="shared" si="128"/>
        <v>0</v>
      </c>
      <c r="AJ317" s="241">
        <f t="shared" si="129"/>
        <v>0</v>
      </c>
      <c r="AK317" s="241">
        <f t="shared" si="130"/>
        <v>0</v>
      </c>
      <c r="AL317" s="173">
        <f t="shared" si="133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40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15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16"/>
        <v>0</v>
      </c>
      <c r="AF318" s="241">
        <f t="shared" si="117"/>
        <v>0</v>
      </c>
      <c r="AG318" s="241">
        <f t="shared" si="118"/>
        <v>0</v>
      </c>
      <c r="AH318" s="241">
        <f t="shared" si="119"/>
        <v>0</v>
      </c>
      <c r="AI318" s="241">
        <f t="shared" si="128"/>
        <v>0</v>
      </c>
      <c r="AJ318" s="241">
        <f t="shared" si="129"/>
        <v>0</v>
      </c>
      <c r="AK318" s="241">
        <f t="shared" si="130"/>
        <v>0</v>
      </c>
      <c r="AL318" s="173">
        <f t="shared" si="133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40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15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16"/>
        <v>0</v>
      </c>
      <c r="AF319" s="241">
        <f t="shared" si="117"/>
        <v>0</v>
      </c>
      <c r="AG319" s="241">
        <f t="shared" si="118"/>
        <v>0</v>
      </c>
      <c r="AH319" s="241">
        <f t="shared" si="119"/>
        <v>0</v>
      </c>
      <c r="AI319" s="241">
        <f t="shared" si="128"/>
        <v>0</v>
      </c>
      <c r="AJ319" s="241">
        <f t="shared" si="129"/>
        <v>0</v>
      </c>
      <c r="AK319" s="241">
        <f t="shared" si="130"/>
        <v>0</v>
      </c>
      <c r="AL319" s="173">
        <f t="shared" si="133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40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15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16"/>
        <v>0</v>
      </c>
      <c r="AF320" s="241">
        <f t="shared" si="117"/>
        <v>0</v>
      </c>
      <c r="AG320" s="241">
        <f t="shared" si="118"/>
        <v>0</v>
      </c>
      <c r="AH320" s="241">
        <f t="shared" si="119"/>
        <v>0</v>
      </c>
      <c r="AI320" s="241">
        <f t="shared" si="128"/>
        <v>0</v>
      </c>
      <c r="AJ320" s="241">
        <f t="shared" si="129"/>
        <v>0</v>
      </c>
      <c r="AK320" s="241">
        <f t="shared" si="130"/>
        <v>0</v>
      </c>
      <c r="AL320" s="173">
        <f t="shared" si="133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40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15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16"/>
        <v>0</v>
      </c>
      <c r="AF321" s="241">
        <f t="shared" si="117"/>
        <v>0</v>
      </c>
      <c r="AG321" s="241">
        <f t="shared" si="118"/>
        <v>0</v>
      </c>
      <c r="AH321" s="241">
        <f t="shared" si="119"/>
        <v>0</v>
      </c>
      <c r="AI321" s="241">
        <f t="shared" si="128"/>
        <v>0</v>
      </c>
      <c r="AJ321" s="241">
        <f t="shared" si="129"/>
        <v>0</v>
      </c>
      <c r="AK321" s="241">
        <f t="shared" si="130"/>
        <v>0</v>
      </c>
      <c r="AL321" s="173">
        <f t="shared" si="121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40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15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16"/>
        <v>0</v>
      </c>
      <c r="AF322" s="241">
        <f t="shared" si="117"/>
        <v>0</v>
      </c>
      <c r="AG322" s="241">
        <f t="shared" si="118"/>
        <v>0</v>
      </c>
      <c r="AH322" s="241">
        <f t="shared" si="119"/>
        <v>0</v>
      </c>
      <c r="AI322" s="241">
        <f t="shared" si="128"/>
        <v>0</v>
      </c>
      <c r="AJ322" s="241">
        <f t="shared" si="129"/>
        <v>0</v>
      </c>
      <c r="AK322" s="241">
        <f t="shared" si="130"/>
        <v>0</v>
      </c>
      <c r="AL322" s="173">
        <f t="shared" si="121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40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15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16"/>
        <v>0</v>
      </c>
      <c r="AF323" s="241">
        <f t="shared" si="117"/>
        <v>0</v>
      </c>
      <c r="AG323" s="241">
        <f t="shared" si="118"/>
        <v>0</v>
      </c>
      <c r="AH323" s="241">
        <f t="shared" si="119"/>
        <v>0</v>
      </c>
      <c r="AI323" s="241">
        <f t="shared" si="128"/>
        <v>0</v>
      </c>
      <c r="AJ323" s="241">
        <f t="shared" si="129"/>
        <v>0</v>
      </c>
      <c r="AK323" s="241">
        <f t="shared" si="130"/>
        <v>0</v>
      </c>
      <c r="AL323" s="173">
        <f t="shared" si="121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40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15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16"/>
        <v>0</v>
      </c>
      <c r="AF324" s="241">
        <f t="shared" si="117"/>
        <v>0</v>
      </c>
      <c r="AG324" s="241">
        <f t="shared" si="118"/>
        <v>0</v>
      </c>
      <c r="AH324" s="241">
        <f t="shared" si="119"/>
        <v>0</v>
      </c>
      <c r="AI324" s="241">
        <f t="shared" si="128"/>
        <v>0</v>
      </c>
      <c r="AJ324" s="241">
        <f t="shared" si="129"/>
        <v>0</v>
      </c>
      <c r="AK324" s="241">
        <f t="shared" si="130"/>
        <v>0</v>
      </c>
      <c r="AL324" s="173">
        <f t="shared" si="121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40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15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16"/>
        <v>0</v>
      </c>
      <c r="AF325" s="241">
        <f t="shared" si="117"/>
        <v>0</v>
      </c>
      <c r="AG325" s="241">
        <f t="shared" si="118"/>
        <v>0</v>
      </c>
      <c r="AH325" s="241">
        <f t="shared" si="119"/>
        <v>0</v>
      </c>
      <c r="AI325" s="241">
        <f t="shared" si="128"/>
        <v>0</v>
      </c>
      <c r="AJ325" s="241">
        <f t="shared" si="129"/>
        <v>0</v>
      </c>
      <c r="AK325" s="241">
        <f t="shared" si="130"/>
        <v>0</v>
      </c>
      <c r="AL325" s="173">
        <f t="shared" si="121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40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15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16"/>
        <v>0</v>
      </c>
      <c r="AF326" s="241">
        <f t="shared" si="117"/>
        <v>0</v>
      </c>
      <c r="AG326" s="241">
        <f t="shared" si="118"/>
        <v>0</v>
      </c>
      <c r="AH326" s="241">
        <f t="shared" si="119"/>
        <v>0</v>
      </c>
      <c r="AI326" s="241">
        <f t="shared" si="128"/>
        <v>0</v>
      </c>
      <c r="AJ326" s="241">
        <f t="shared" si="129"/>
        <v>0</v>
      </c>
      <c r="AK326" s="241">
        <f t="shared" si="130"/>
        <v>0</v>
      </c>
      <c r="AL326" s="173">
        <f t="shared" si="121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337">
        <f>SUM(G251:G326)</f>
        <v>-17389.011320000001</v>
      </c>
      <c r="H327" s="337">
        <f t="shared" ref="H327:R327" si="134">SUM(H251:H326)</f>
        <v>20413.777460000001</v>
      </c>
      <c r="I327" s="337">
        <f t="shared" si="134"/>
        <v>2098.0970299999999</v>
      </c>
      <c r="J327" s="337">
        <f t="shared" si="134"/>
        <v>16396.28917</v>
      </c>
      <c r="K327" s="337">
        <f t="shared" si="134"/>
        <v>27984.735170000004</v>
      </c>
      <c r="L327" s="337">
        <f t="shared" si="134"/>
        <v>-372493.28237924346</v>
      </c>
      <c r="M327" s="337">
        <f t="shared" si="134"/>
        <v>14490.235279999999</v>
      </c>
      <c r="N327" s="337">
        <f t="shared" si="134"/>
        <v>0</v>
      </c>
      <c r="O327" s="337">
        <f t="shared" si="134"/>
        <v>0</v>
      </c>
      <c r="P327" s="337">
        <f t="shared" si="134"/>
        <v>0</v>
      </c>
      <c r="Q327" s="337">
        <f t="shared" si="134"/>
        <v>0</v>
      </c>
      <c r="R327" s="337">
        <f t="shared" si="134"/>
        <v>0</v>
      </c>
      <c r="S327" s="334">
        <f t="shared" si="115"/>
        <v>-17389.011320000001</v>
      </c>
      <c r="T327" s="335">
        <f>SUM($G327:H327)</f>
        <v>3024.7661399999997</v>
      </c>
      <c r="U327" s="335">
        <f>SUM($G327:I327)</f>
        <v>5122.8631699999996</v>
      </c>
      <c r="V327" s="335">
        <f>SUM($G327:J327)</f>
        <v>21519.152340000001</v>
      </c>
      <c r="W327" s="335">
        <f>SUM($G327:K327)</f>
        <v>49503.88751</v>
      </c>
      <c r="X327" s="335">
        <f>SUM($G327:L327)</f>
        <v>-322989.39486924349</v>
      </c>
      <c r="Y327" s="335">
        <f>SUM($G327:M327)</f>
        <v>-308499.15958924347</v>
      </c>
      <c r="Z327" s="335">
        <f>SUM($G327:N327)</f>
        <v>-308499.15958924347</v>
      </c>
      <c r="AA327" s="335">
        <f>SUM($G327:O327)</f>
        <v>-308499.15958924347</v>
      </c>
      <c r="AB327" s="335">
        <f>SUM($G327:P327)</f>
        <v>-308499.15958924347</v>
      </c>
      <c r="AC327" s="335">
        <f>SUM($G327:Q327)</f>
        <v>-308499.15958924347</v>
      </c>
      <c r="AD327" s="336">
        <f>SUM($G327:R327)</f>
        <v>-308499.15958924347</v>
      </c>
      <c r="AE327" s="260">
        <f t="shared" si="116"/>
        <v>5122.8631699999996</v>
      </c>
      <c r="AF327" s="260">
        <f t="shared" si="117"/>
        <v>-328112.25803924352</v>
      </c>
      <c r="AG327" s="260">
        <f t="shared" si="118"/>
        <v>14490.235280000048</v>
      </c>
      <c r="AH327" s="260">
        <f t="shared" si="119"/>
        <v>2.6375346351414919E-11</v>
      </c>
      <c r="AI327" s="260">
        <f t="shared" si="128"/>
        <v>-322989.39486924349</v>
      </c>
      <c r="AJ327" s="260">
        <f t="shared" si="129"/>
        <v>14490.235280000074</v>
      </c>
      <c r="AK327" s="260">
        <f t="shared" si="130"/>
        <v>-308499.15958924341</v>
      </c>
      <c r="AL327" s="173">
        <f t="shared" ref="AL327" si="135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7">
        <f>G217-G327</f>
        <v>-2899.9267460139999</v>
      </c>
      <c r="H328" s="337">
        <f t="shared" ref="H328:R328" si="136">H217-H327</f>
        <v>-5481.9691829779986</v>
      </c>
      <c r="I328" s="337">
        <f t="shared" si="136"/>
        <v>-3278.9804612759999</v>
      </c>
      <c r="J328" s="337">
        <f t="shared" si="136"/>
        <v>-3300.9659093749979</v>
      </c>
      <c r="K328" s="337">
        <f t="shared" si="136"/>
        <v>-5803.0867198070046</v>
      </c>
      <c r="L328" s="337">
        <f t="shared" si="136"/>
        <v>-17482.78490746906</v>
      </c>
      <c r="M328" s="337">
        <f t="shared" si="136"/>
        <v>-23276.575560794998</v>
      </c>
      <c r="N328" s="337">
        <f t="shared" si="136"/>
        <v>-1920.2417041860001</v>
      </c>
      <c r="O328" s="337">
        <f t="shared" si="136"/>
        <v>-1869.7532284500001</v>
      </c>
      <c r="P328" s="337">
        <f t="shared" si="136"/>
        <v>-2031.898156404</v>
      </c>
      <c r="Q328" s="337">
        <f t="shared" si="136"/>
        <v>-2833.8496162169999</v>
      </c>
      <c r="R328" s="337">
        <f t="shared" si="136"/>
        <v>847.49554905599985</v>
      </c>
      <c r="S328" s="334">
        <f t="shared" si="115"/>
        <v>-2899.9267460139999</v>
      </c>
      <c r="T328" s="335">
        <f>SUM($G328:H328)</f>
        <v>-8381.8959289919985</v>
      </c>
      <c r="U328" s="335">
        <f>SUM($G328:I328)</f>
        <v>-11660.876390267998</v>
      </c>
      <c r="V328" s="335">
        <f>SUM($G328:J328)</f>
        <v>-14961.842299642996</v>
      </c>
      <c r="W328" s="335">
        <f>SUM($G328:K328)</f>
        <v>-20764.929019449999</v>
      </c>
      <c r="X328" s="335">
        <f>SUM($G328:L328)</f>
        <v>-38247.713926919059</v>
      </c>
      <c r="Y328" s="335">
        <f>SUM($G328:M328)</f>
        <v>-61524.289487714057</v>
      </c>
      <c r="Z328" s="335">
        <f>SUM($G328:N328)</f>
        <v>-63444.53119190006</v>
      </c>
      <c r="AA328" s="335">
        <f>SUM($G328:O328)</f>
        <v>-65314.284420350057</v>
      </c>
      <c r="AB328" s="335">
        <f>SUM($G328:P328)</f>
        <v>-67346.182576754058</v>
      </c>
      <c r="AC328" s="335">
        <f>SUM($G328:Q328)</f>
        <v>-70180.032192971063</v>
      </c>
      <c r="AD328" s="336">
        <f>SUM($G328:R328)</f>
        <v>-69332.536643915068</v>
      </c>
      <c r="AE328" s="260">
        <f t="shared" si="116"/>
        <v>-11660.876390267998</v>
      </c>
      <c r="AF328" s="260">
        <f t="shared" si="117"/>
        <v>-26586.837536651059</v>
      </c>
      <c r="AG328" s="260">
        <f t="shared" si="118"/>
        <v>-27066.570493430998</v>
      </c>
      <c r="AH328" s="260">
        <f t="shared" si="119"/>
        <v>-4018.2522235650122</v>
      </c>
      <c r="AI328" s="260">
        <f t="shared" si="128"/>
        <v>-38247.713926919059</v>
      </c>
      <c r="AJ328" s="260">
        <f t="shared" si="129"/>
        <v>-31084.822716996008</v>
      </c>
      <c r="AK328" s="260">
        <f t="shared" si="130"/>
        <v>-69332.536643915068</v>
      </c>
      <c r="AL328" s="173">
        <f t="shared" si="121"/>
        <v>0</v>
      </c>
    </row>
    <row r="330" spans="1:38" s="339" customFormat="1" ht="24.75" customHeight="1">
      <c r="A330" s="326"/>
      <c r="B330" s="338"/>
      <c r="C330" s="234" t="s">
        <v>442</v>
      </c>
      <c r="D330" s="235"/>
      <c r="E330" s="235"/>
      <c r="F330" s="235"/>
      <c r="G330" s="173">
        <f t="shared" ref="G330:AK330" si="137">G137-G41</f>
        <v>0</v>
      </c>
      <c r="H330" s="173">
        <f t="shared" si="137"/>
        <v>0</v>
      </c>
      <c r="I330" s="173">
        <f t="shared" si="137"/>
        <v>0</v>
      </c>
      <c r="J330" s="173">
        <f t="shared" si="137"/>
        <v>0</v>
      </c>
      <c r="K330" s="173">
        <f t="shared" si="137"/>
        <v>0</v>
      </c>
      <c r="L330" s="173">
        <f t="shared" si="137"/>
        <v>0</v>
      </c>
      <c r="M330" s="173">
        <f t="shared" si="137"/>
        <v>0</v>
      </c>
      <c r="N330" s="173">
        <f t="shared" si="137"/>
        <v>0</v>
      </c>
      <c r="O330" s="173">
        <f t="shared" si="137"/>
        <v>0</v>
      </c>
      <c r="P330" s="173">
        <f t="shared" si="137"/>
        <v>0</v>
      </c>
      <c r="Q330" s="173">
        <f t="shared" si="137"/>
        <v>0</v>
      </c>
      <c r="R330" s="173">
        <f t="shared" si="137"/>
        <v>0</v>
      </c>
      <c r="S330" s="173">
        <f t="shared" si="137"/>
        <v>0</v>
      </c>
      <c r="T330" s="173">
        <f t="shared" si="137"/>
        <v>0</v>
      </c>
      <c r="U330" s="173">
        <f t="shared" si="137"/>
        <v>-4.5474735088646412E-13</v>
      </c>
      <c r="V330" s="173">
        <f t="shared" si="137"/>
        <v>-1.1368683772161603E-12</v>
      </c>
      <c r="W330" s="173">
        <f t="shared" si="137"/>
        <v>0</v>
      </c>
      <c r="X330" s="173">
        <f t="shared" si="137"/>
        <v>0</v>
      </c>
      <c r="Y330" s="173">
        <f t="shared" si="137"/>
        <v>0</v>
      </c>
      <c r="Z330" s="173">
        <f t="shared" si="137"/>
        <v>0</v>
      </c>
      <c r="AA330" s="173">
        <f t="shared" si="137"/>
        <v>0</v>
      </c>
      <c r="AB330" s="173">
        <f t="shared" si="137"/>
        <v>0</v>
      </c>
      <c r="AC330" s="173">
        <f t="shared" si="137"/>
        <v>0</v>
      </c>
      <c r="AD330" s="173">
        <f t="shared" si="137"/>
        <v>0</v>
      </c>
      <c r="AE330" s="173">
        <f t="shared" si="137"/>
        <v>-4.5474735088646412E-13</v>
      </c>
      <c r="AF330" s="173">
        <f t="shared" si="137"/>
        <v>0</v>
      </c>
      <c r="AG330" s="173">
        <f t="shared" si="137"/>
        <v>0</v>
      </c>
      <c r="AH330" s="173">
        <f t="shared" si="137"/>
        <v>0</v>
      </c>
      <c r="AI330" s="173">
        <f t="shared" si="137"/>
        <v>0</v>
      </c>
      <c r="AJ330" s="173">
        <f t="shared" si="137"/>
        <v>0</v>
      </c>
      <c r="AK330" s="173">
        <f t="shared" si="137"/>
        <v>0</v>
      </c>
    </row>
    <row r="331" spans="1:38" s="339" customFormat="1" ht="24.75" customHeight="1">
      <c r="A331" s="326"/>
      <c r="B331" s="338"/>
      <c r="C331" s="234" t="s">
        <v>443</v>
      </c>
      <c r="D331" s="235"/>
      <c r="E331" s="235"/>
      <c r="F331" s="235"/>
      <c r="G331" s="237">
        <f t="shared" ref="G331:AK331" si="138">G217-G35</f>
        <v>0</v>
      </c>
      <c r="H331" s="237">
        <f t="shared" si="138"/>
        <v>0</v>
      </c>
      <c r="I331" s="237">
        <f t="shared" si="138"/>
        <v>0</v>
      </c>
      <c r="J331" s="237">
        <f t="shared" si="138"/>
        <v>0</v>
      </c>
      <c r="K331" s="237">
        <f t="shared" si="138"/>
        <v>0</v>
      </c>
      <c r="L331" s="237">
        <f t="shared" si="138"/>
        <v>0</v>
      </c>
      <c r="M331" s="237">
        <f t="shared" si="138"/>
        <v>0</v>
      </c>
      <c r="N331" s="237">
        <f t="shared" si="138"/>
        <v>0</v>
      </c>
      <c r="O331" s="237">
        <f t="shared" si="138"/>
        <v>0</v>
      </c>
      <c r="P331" s="237">
        <f t="shared" si="138"/>
        <v>0</v>
      </c>
      <c r="Q331" s="237">
        <f t="shared" si="138"/>
        <v>0</v>
      </c>
      <c r="R331" s="237">
        <f t="shared" si="138"/>
        <v>0</v>
      </c>
      <c r="S331" s="173">
        <f t="shared" si="138"/>
        <v>0</v>
      </c>
      <c r="T331" s="173">
        <f t="shared" si="138"/>
        <v>0</v>
      </c>
      <c r="U331" s="173">
        <f t="shared" si="138"/>
        <v>0</v>
      </c>
      <c r="V331" s="173">
        <f t="shared" si="138"/>
        <v>0</v>
      </c>
      <c r="W331" s="173">
        <f t="shared" si="138"/>
        <v>0</v>
      </c>
      <c r="X331" s="173">
        <f t="shared" si="138"/>
        <v>0</v>
      </c>
      <c r="Y331" s="173">
        <f t="shared" si="138"/>
        <v>0</v>
      </c>
      <c r="Z331" s="173">
        <f t="shared" si="138"/>
        <v>0</v>
      </c>
      <c r="AA331" s="173">
        <f t="shared" si="138"/>
        <v>0</v>
      </c>
      <c r="AB331" s="173">
        <f t="shared" si="138"/>
        <v>0</v>
      </c>
      <c r="AC331" s="173">
        <f t="shared" si="138"/>
        <v>0</v>
      </c>
      <c r="AD331" s="173">
        <f t="shared" si="138"/>
        <v>0</v>
      </c>
      <c r="AE331" s="173">
        <f t="shared" si="138"/>
        <v>0</v>
      </c>
      <c r="AF331" s="173">
        <f t="shared" si="138"/>
        <v>0</v>
      </c>
      <c r="AG331" s="173">
        <f t="shared" si="138"/>
        <v>-4.5474735088646412E-11</v>
      </c>
      <c r="AH331" s="173">
        <f t="shared" si="138"/>
        <v>-2.2282620193436742E-11</v>
      </c>
      <c r="AI331" s="173">
        <f t="shared" si="138"/>
        <v>0</v>
      </c>
      <c r="AJ331" s="173">
        <f t="shared" si="138"/>
        <v>-6.5483618527650833E-11</v>
      </c>
      <c r="AK331" s="173">
        <f t="shared" si="138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L331"/>
  <sheetViews>
    <sheetView showGridLines="0" showZeros="0" tabSelected="1" zoomScale="70" zoomScaleNormal="70" workbookViewId="0">
      <pane xSplit="6" ySplit="5" topLeftCell="G11" activePane="bottomRight" state="frozen"/>
      <selection pane="bottomRight" activeCell="E11" sqref="E11"/>
      <selection pane="bottomLeft" activeCell="N9" sqref="N9"/>
      <selection pane="topRight" activeCell="N9" sqref="N9"/>
    </sheetView>
  </sheetViews>
  <sheetFormatPr defaultColWidth="8.125" defaultRowHeight="24.75" customHeight="1" outlineLevelRow="1" outlineLevelCol="1"/>
  <cols>
    <col min="1" max="1" width="6.75" style="326" hidden="1" customWidth="1"/>
    <col min="2" max="2" width="7.7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465</v>
      </c>
      <c r="D1" s="4"/>
      <c r="E1" s="4"/>
      <c r="F1" s="4"/>
      <c r="G1" s="340"/>
      <c r="H1" s="340"/>
      <c r="I1" s="340"/>
      <c r="J1" s="340"/>
      <c r="K1" s="340"/>
      <c r="L1" s="340"/>
      <c r="M1" s="340"/>
      <c r="N1" s="340"/>
      <c r="O1" s="441"/>
      <c r="P1" s="441"/>
      <c r="Q1" s="441" t="s">
        <v>1</v>
      </c>
      <c r="R1" s="442">
        <v>0.2</v>
      </c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</row>
    <row r="2" spans="1:38" ht="25.5" customHeight="1">
      <c r="A2" s="1"/>
      <c r="B2" s="443"/>
      <c r="C2" s="7" t="s">
        <v>2</v>
      </c>
      <c r="D2" s="4"/>
      <c r="E2" s="4"/>
      <c r="F2" s="4"/>
      <c r="G2" s="340"/>
      <c r="H2" s="340"/>
      <c r="I2" s="340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0"/>
      <c r="V2" s="340"/>
      <c r="W2" s="340"/>
      <c r="X2" s="340"/>
      <c r="Y2" s="340"/>
      <c r="Z2" s="340"/>
      <c r="AA2" s="340"/>
      <c r="AB2" s="340"/>
      <c r="AC2" s="340"/>
      <c r="AD2" s="340"/>
      <c r="AE2" s="340"/>
      <c r="AF2" s="340"/>
      <c r="AG2" s="340"/>
      <c r="AH2" s="340"/>
      <c r="AI2" s="340"/>
      <c r="AJ2" s="340"/>
      <c r="AK2" s="340"/>
    </row>
    <row r="3" spans="1:38" ht="4.5" customHeight="1">
      <c r="A3" s="1"/>
      <c r="B3" s="443"/>
      <c r="C3" s="8"/>
      <c r="D3" s="9"/>
      <c r="E3" s="9"/>
      <c r="F3" s="9"/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1"/>
      <c r="AE3" s="340"/>
      <c r="AF3" s="340"/>
      <c r="AG3" s="340"/>
      <c r="AH3" s="340"/>
      <c r="AI3" s="340"/>
      <c r="AJ3" s="340"/>
      <c r="AK3" s="341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342" t="s">
        <v>37</v>
      </c>
    </row>
    <row r="6" spans="1:38" ht="24" customHeight="1">
      <c r="A6" s="343" t="s">
        <v>38</v>
      </c>
      <c r="B6" s="446" t="s">
        <v>38</v>
      </c>
      <c r="C6" s="33" t="s">
        <v>39</v>
      </c>
      <c r="D6" s="34"/>
      <c r="E6" s="34"/>
      <c r="F6" s="35"/>
      <c r="G6" s="344">
        <v>184048.35540571201</v>
      </c>
      <c r="H6" s="345">
        <v>152553.8379878125</v>
      </c>
      <c r="I6" s="345">
        <v>174579.70650458752</v>
      </c>
      <c r="J6" s="345">
        <v>169047.5819462495</v>
      </c>
      <c r="K6" s="345">
        <v>172501.89272534</v>
      </c>
      <c r="L6" s="345">
        <v>140294.38867555201</v>
      </c>
      <c r="M6" s="345">
        <v>161641.68699684602</v>
      </c>
      <c r="N6" s="345">
        <v>159695.11537883399</v>
      </c>
      <c r="O6" s="345">
        <v>151893.54678780798</v>
      </c>
      <c r="P6" s="345">
        <v>166962.75782980947</v>
      </c>
      <c r="Q6" s="345">
        <v>128284.36433237251</v>
      </c>
      <c r="R6" s="345">
        <v>128380.34983219601</v>
      </c>
      <c r="S6" s="346">
        <f>G6</f>
        <v>184048.35540571201</v>
      </c>
      <c r="T6" s="347">
        <f>SUM($G6:H6)</f>
        <v>336602.1933935245</v>
      </c>
      <c r="U6" s="347">
        <f>SUM($G6:I6)</f>
        <v>511181.89989811205</v>
      </c>
      <c r="V6" s="347">
        <f>SUM($G6:J6)</f>
        <v>680229.48184436152</v>
      </c>
      <c r="W6" s="347">
        <f>SUM($G6:K6)</f>
        <v>852731.3745697015</v>
      </c>
      <c r="X6" s="347">
        <f>SUM($G6:L6)</f>
        <v>993025.76324525347</v>
      </c>
      <c r="Y6" s="347">
        <f>SUM($G6:M6)</f>
        <v>1154667.4502420996</v>
      </c>
      <c r="Z6" s="347">
        <f>SUM($G6:N6)</f>
        <v>1314362.5656209337</v>
      </c>
      <c r="AA6" s="347">
        <f>SUM($G6:O6)</f>
        <v>1466256.1124087416</v>
      </c>
      <c r="AB6" s="347">
        <f>SUM($G6:P6)</f>
        <v>1633218.8702385512</v>
      </c>
      <c r="AC6" s="347">
        <f>SUM($G6:Q6)</f>
        <v>1761503.2345709237</v>
      </c>
      <c r="AD6" s="348">
        <f>SUM($G6:R6)</f>
        <v>1889883.5844031197</v>
      </c>
      <c r="AE6" s="349">
        <f t="shared" ref="AE6:AE10" si="0">U6</f>
        <v>511181.89989811205</v>
      </c>
      <c r="AF6" s="349">
        <f t="shared" ref="AF6:AF10" si="1">X6-AE6</f>
        <v>481843.86334714142</v>
      </c>
      <c r="AG6" s="349">
        <f t="shared" ref="AG6:AG10" si="2">AA6-AF6-AE6</f>
        <v>473230.34916348814</v>
      </c>
      <c r="AH6" s="349">
        <f t="shared" ref="AH6:AH10" si="3">AD6-AG6-AF6-AE6</f>
        <v>423627.47199437802</v>
      </c>
      <c r="AI6" s="349">
        <f t="shared" ref="AI6:AI10" si="4">$AE6+$AF6</f>
        <v>993025.76324525347</v>
      </c>
      <c r="AJ6" s="349">
        <f t="shared" ref="AJ6:AJ10" si="5">$AG6+$AH6</f>
        <v>896857.82115786616</v>
      </c>
      <c r="AK6" s="349">
        <f t="shared" ref="AK6:AK10" si="6">$AI6+$AJ6</f>
        <v>1889883.5844031195</v>
      </c>
      <c r="AL6" s="350">
        <f>SUM(G6:R6)-AK6</f>
        <v>0</v>
      </c>
    </row>
    <row r="7" spans="1:38" ht="24" customHeight="1">
      <c r="A7" s="343" t="s">
        <v>40</v>
      </c>
      <c r="B7" s="446" t="s">
        <v>40</v>
      </c>
      <c r="C7" s="33" t="s">
        <v>41</v>
      </c>
      <c r="D7" s="34"/>
      <c r="E7" s="34"/>
      <c r="F7" s="35"/>
      <c r="G7" s="344">
        <v>0</v>
      </c>
      <c r="H7" s="345">
        <v>0</v>
      </c>
      <c r="I7" s="345">
        <v>0</v>
      </c>
      <c r="J7" s="345">
        <v>0</v>
      </c>
      <c r="K7" s="345">
        <v>0</v>
      </c>
      <c r="L7" s="345">
        <v>0</v>
      </c>
      <c r="M7" s="345">
        <v>0</v>
      </c>
      <c r="N7" s="345">
        <v>0</v>
      </c>
      <c r="O7" s="345">
        <v>0</v>
      </c>
      <c r="P7" s="345">
        <v>0</v>
      </c>
      <c r="Q7" s="345">
        <v>0</v>
      </c>
      <c r="R7" s="345">
        <v>0</v>
      </c>
      <c r="S7" s="346">
        <f t="shared" ref="S7:S10" si="7">G7</f>
        <v>0</v>
      </c>
      <c r="T7" s="347">
        <f>SUM($G7:H7)</f>
        <v>0</v>
      </c>
      <c r="U7" s="347">
        <f>SUM($G7:I7)</f>
        <v>0</v>
      </c>
      <c r="V7" s="347">
        <f>SUM($G7:J7)</f>
        <v>0</v>
      </c>
      <c r="W7" s="347">
        <f>SUM($G7:K7)</f>
        <v>0</v>
      </c>
      <c r="X7" s="347">
        <f>SUM($G7:L7)</f>
        <v>0</v>
      </c>
      <c r="Y7" s="347">
        <f>SUM($G7:M7)</f>
        <v>0</v>
      </c>
      <c r="Z7" s="347">
        <f>SUM($G7:N7)</f>
        <v>0</v>
      </c>
      <c r="AA7" s="347">
        <f>SUM($G7:O7)</f>
        <v>0</v>
      </c>
      <c r="AB7" s="347">
        <f>SUM($G7:P7)</f>
        <v>0</v>
      </c>
      <c r="AC7" s="347">
        <f>SUM($G7:Q7)</f>
        <v>0</v>
      </c>
      <c r="AD7" s="348">
        <f>SUM($G7:R7)</f>
        <v>0</v>
      </c>
      <c r="AE7" s="349">
        <f t="shared" si="0"/>
        <v>0</v>
      </c>
      <c r="AF7" s="349">
        <f t="shared" si="1"/>
        <v>0</v>
      </c>
      <c r="AG7" s="349">
        <f t="shared" si="2"/>
        <v>0</v>
      </c>
      <c r="AH7" s="349">
        <f t="shared" si="3"/>
        <v>0</v>
      </c>
      <c r="AI7" s="349">
        <f t="shared" si="4"/>
        <v>0</v>
      </c>
      <c r="AJ7" s="349">
        <f t="shared" si="5"/>
        <v>0</v>
      </c>
      <c r="AK7" s="349">
        <f t="shared" si="6"/>
        <v>0</v>
      </c>
      <c r="AL7" s="350">
        <f t="shared" ref="AL7:AL47" si="8">SUM(G7:R7)-AK7</f>
        <v>0</v>
      </c>
    </row>
    <row r="8" spans="1:38" ht="24" customHeight="1">
      <c r="A8" s="343" t="s">
        <v>42</v>
      </c>
      <c r="B8" s="446" t="s">
        <v>42</v>
      </c>
      <c r="C8" s="33" t="s">
        <v>43</v>
      </c>
      <c r="D8" s="34"/>
      <c r="E8" s="34"/>
      <c r="F8" s="35"/>
      <c r="G8" s="344">
        <v>0</v>
      </c>
      <c r="H8" s="345">
        <v>0</v>
      </c>
      <c r="I8" s="345">
        <v>0</v>
      </c>
      <c r="J8" s="345">
        <v>0</v>
      </c>
      <c r="K8" s="345">
        <v>0</v>
      </c>
      <c r="L8" s="345">
        <v>0</v>
      </c>
      <c r="M8" s="345">
        <v>0</v>
      </c>
      <c r="N8" s="345">
        <v>0</v>
      </c>
      <c r="O8" s="345">
        <v>0</v>
      </c>
      <c r="P8" s="345">
        <v>0</v>
      </c>
      <c r="Q8" s="345">
        <v>0</v>
      </c>
      <c r="R8" s="345">
        <v>0</v>
      </c>
      <c r="S8" s="346">
        <f t="shared" si="7"/>
        <v>0</v>
      </c>
      <c r="T8" s="347">
        <f>SUM($G8:H8)</f>
        <v>0</v>
      </c>
      <c r="U8" s="347">
        <f>SUM($G8:I8)</f>
        <v>0</v>
      </c>
      <c r="V8" s="347">
        <f>SUM($G8:J8)</f>
        <v>0</v>
      </c>
      <c r="W8" s="347">
        <f>SUM($G8:K8)</f>
        <v>0</v>
      </c>
      <c r="X8" s="347">
        <f>SUM($G8:L8)</f>
        <v>0</v>
      </c>
      <c r="Y8" s="347">
        <f>SUM($G8:M8)</f>
        <v>0</v>
      </c>
      <c r="Z8" s="347">
        <f>SUM($G8:N8)</f>
        <v>0</v>
      </c>
      <c r="AA8" s="347">
        <f>SUM($G8:O8)</f>
        <v>0</v>
      </c>
      <c r="AB8" s="347">
        <f>SUM($G8:P8)</f>
        <v>0</v>
      </c>
      <c r="AC8" s="347">
        <f>SUM($G8:Q8)</f>
        <v>0</v>
      </c>
      <c r="AD8" s="348">
        <f>SUM($G8:R8)</f>
        <v>0</v>
      </c>
      <c r="AE8" s="349">
        <f t="shared" si="0"/>
        <v>0</v>
      </c>
      <c r="AF8" s="349">
        <f t="shared" si="1"/>
        <v>0</v>
      </c>
      <c r="AG8" s="349">
        <f t="shared" si="2"/>
        <v>0</v>
      </c>
      <c r="AH8" s="349">
        <f t="shared" si="3"/>
        <v>0</v>
      </c>
      <c r="AI8" s="349">
        <f t="shared" si="4"/>
        <v>0</v>
      </c>
      <c r="AJ8" s="349">
        <f t="shared" si="5"/>
        <v>0</v>
      </c>
      <c r="AK8" s="349">
        <f t="shared" si="6"/>
        <v>0</v>
      </c>
      <c r="AL8" s="350">
        <f t="shared" si="8"/>
        <v>0</v>
      </c>
    </row>
    <row r="9" spans="1:38" ht="24" customHeight="1">
      <c r="A9" s="343" t="s">
        <v>44</v>
      </c>
      <c r="B9" s="446" t="s">
        <v>44</v>
      </c>
      <c r="C9" s="33" t="s">
        <v>45</v>
      </c>
      <c r="D9" s="34"/>
      <c r="E9" s="34"/>
      <c r="F9" s="35"/>
      <c r="G9" s="344">
        <v>0</v>
      </c>
      <c r="H9" s="345">
        <v>0</v>
      </c>
      <c r="I9" s="345">
        <v>0</v>
      </c>
      <c r="J9" s="345">
        <v>0</v>
      </c>
      <c r="K9" s="345">
        <v>0</v>
      </c>
      <c r="L9" s="345">
        <v>0</v>
      </c>
      <c r="M9" s="345">
        <v>0</v>
      </c>
      <c r="N9" s="345">
        <v>0</v>
      </c>
      <c r="O9" s="345">
        <v>0</v>
      </c>
      <c r="P9" s="345">
        <v>0</v>
      </c>
      <c r="Q9" s="345">
        <v>0</v>
      </c>
      <c r="R9" s="345">
        <v>0</v>
      </c>
      <c r="S9" s="346">
        <f t="shared" si="7"/>
        <v>0</v>
      </c>
      <c r="T9" s="347">
        <f>SUM($G9:H9)</f>
        <v>0</v>
      </c>
      <c r="U9" s="347">
        <f>SUM($G9:I9)</f>
        <v>0</v>
      </c>
      <c r="V9" s="347">
        <f>SUM($G9:J9)</f>
        <v>0</v>
      </c>
      <c r="W9" s="347">
        <f>SUM($G9:K9)</f>
        <v>0</v>
      </c>
      <c r="X9" s="347">
        <f>SUM($G9:L9)</f>
        <v>0</v>
      </c>
      <c r="Y9" s="347">
        <f>SUM($G9:M9)</f>
        <v>0</v>
      </c>
      <c r="Z9" s="347">
        <f>SUM($G9:N9)</f>
        <v>0</v>
      </c>
      <c r="AA9" s="347">
        <f>SUM($G9:O9)</f>
        <v>0</v>
      </c>
      <c r="AB9" s="347">
        <f>SUM($G9:P9)</f>
        <v>0</v>
      </c>
      <c r="AC9" s="347">
        <f>SUM($G9:Q9)</f>
        <v>0</v>
      </c>
      <c r="AD9" s="348">
        <f>SUM($G9:R9)</f>
        <v>0</v>
      </c>
      <c r="AE9" s="349">
        <f t="shared" si="0"/>
        <v>0</v>
      </c>
      <c r="AF9" s="349">
        <f t="shared" si="1"/>
        <v>0</v>
      </c>
      <c r="AG9" s="349">
        <f t="shared" si="2"/>
        <v>0</v>
      </c>
      <c r="AH9" s="349">
        <f t="shared" si="3"/>
        <v>0</v>
      </c>
      <c r="AI9" s="349">
        <f t="shared" si="4"/>
        <v>0</v>
      </c>
      <c r="AJ9" s="349">
        <f t="shared" si="5"/>
        <v>0</v>
      </c>
      <c r="AK9" s="349">
        <f t="shared" si="6"/>
        <v>0</v>
      </c>
      <c r="AL9" s="350">
        <f t="shared" si="8"/>
        <v>0</v>
      </c>
    </row>
    <row r="10" spans="1:38" ht="24" customHeight="1">
      <c r="A10" s="343" t="s">
        <v>46</v>
      </c>
      <c r="B10" s="446" t="s">
        <v>46</v>
      </c>
      <c r="C10" s="33" t="s">
        <v>47</v>
      </c>
      <c r="D10" s="34"/>
      <c r="E10" s="34"/>
      <c r="F10" s="35"/>
      <c r="G10" s="351">
        <v>0</v>
      </c>
      <c r="H10" s="352">
        <v>0</v>
      </c>
      <c r="I10" s="352">
        <v>0</v>
      </c>
      <c r="J10" s="352">
        <v>0</v>
      </c>
      <c r="K10" s="352">
        <v>0</v>
      </c>
      <c r="L10" s="352">
        <v>0</v>
      </c>
      <c r="M10" s="352">
        <v>0</v>
      </c>
      <c r="N10" s="352">
        <v>0</v>
      </c>
      <c r="O10" s="352">
        <v>0</v>
      </c>
      <c r="P10" s="352">
        <v>0</v>
      </c>
      <c r="Q10" s="352">
        <v>0</v>
      </c>
      <c r="R10" s="352">
        <v>0</v>
      </c>
      <c r="S10" s="353">
        <f t="shared" si="7"/>
        <v>0</v>
      </c>
      <c r="T10" s="354">
        <f>SUM($G10:H10)</f>
        <v>0</v>
      </c>
      <c r="U10" s="354">
        <f>SUM($G10:I10)</f>
        <v>0</v>
      </c>
      <c r="V10" s="354">
        <f>SUM($G10:J10)</f>
        <v>0</v>
      </c>
      <c r="W10" s="354">
        <f>SUM($G10:K10)</f>
        <v>0</v>
      </c>
      <c r="X10" s="354">
        <f>SUM($G10:L10)</f>
        <v>0</v>
      </c>
      <c r="Y10" s="354">
        <f>SUM($G10:M10)</f>
        <v>0</v>
      </c>
      <c r="Z10" s="354">
        <f>SUM($G10:N10)</f>
        <v>0</v>
      </c>
      <c r="AA10" s="354">
        <f>SUM($G10:O10)</f>
        <v>0</v>
      </c>
      <c r="AB10" s="354">
        <f>SUM($G10:P10)</f>
        <v>0</v>
      </c>
      <c r="AC10" s="354">
        <f>SUM($G10:Q10)</f>
        <v>0</v>
      </c>
      <c r="AD10" s="355">
        <f>SUM($G10:R10)</f>
        <v>0</v>
      </c>
      <c r="AE10" s="356">
        <f t="shared" si="0"/>
        <v>0</v>
      </c>
      <c r="AF10" s="356">
        <f t="shared" si="1"/>
        <v>0</v>
      </c>
      <c r="AG10" s="356">
        <f t="shared" si="2"/>
        <v>0</v>
      </c>
      <c r="AH10" s="356">
        <f t="shared" si="3"/>
        <v>0</v>
      </c>
      <c r="AI10" s="356">
        <f t="shared" si="4"/>
        <v>0</v>
      </c>
      <c r="AJ10" s="356">
        <f t="shared" si="5"/>
        <v>0</v>
      </c>
      <c r="AK10" s="356">
        <f t="shared" si="6"/>
        <v>0</v>
      </c>
      <c r="AL10" s="350">
        <f t="shared" si="8"/>
        <v>0</v>
      </c>
    </row>
    <row r="11" spans="1:38" ht="24" customHeight="1">
      <c r="A11" s="343" t="s">
        <v>48</v>
      </c>
      <c r="B11" s="446" t="s">
        <v>48</v>
      </c>
      <c r="C11" s="49" t="s">
        <v>49</v>
      </c>
      <c r="D11" s="34"/>
      <c r="E11" s="34"/>
      <c r="F11" s="35"/>
      <c r="G11" s="344">
        <f>SUM(G6:G10)</f>
        <v>184048.35540571201</v>
      </c>
      <c r="H11" s="345">
        <f t="shared" ref="H11:R11" si="9">SUM(H6:H10)</f>
        <v>152553.8379878125</v>
      </c>
      <c r="I11" s="345">
        <f t="shared" si="9"/>
        <v>174579.70650458752</v>
      </c>
      <c r="J11" s="345">
        <f t="shared" si="9"/>
        <v>169047.5819462495</v>
      </c>
      <c r="K11" s="345">
        <f t="shared" si="9"/>
        <v>172501.89272534</v>
      </c>
      <c r="L11" s="345">
        <f t="shared" si="9"/>
        <v>140294.38867555201</v>
      </c>
      <c r="M11" s="345">
        <f t="shared" si="9"/>
        <v>161641.68699684602</v>
      </c>
      <c r="N11" s="345">
        <f t="shared" si="9"/>
        <v>159695.11537883399</v>
      </c>
      <c r="O11" s="345">
        <f t="shared" si="9"/>
        <v>151893.54678780798</v>
      </c>
      <c r="P11" s="345">
        <f t="shared" si="9"/>
        <v>166962.75782980947</v>
      </c>
      <c r="Q11" s="345">
        <f t="shared" si="9"/>
        <v>128284.36433237251</v>
      </c>
      <c r="R11" s="345">
        <f t="shared" si="9"/>
        <v>128380.34983219601</v>
      </c>
      <c r="S11" s="346">
        <f>SUM(S6:S10)</f>
        <v>184048.35540571201</v>
      </c>
      <c r="T11" s="347">
        <f t="shared" ref="T11:AK11" si="10">SUM(T6:T10)</f>
        <v>336602.1933935245</v>
      </c>
      <c r="U11" s="347">
        <f t="shared" si="10"/>
        <v>511181.89989811205</v>
      </c>
      <c r="V11" s="347">
        <f t="shared" si="10"/>
        <v>680229.48184436152</v>
      </c>
      <c r="W11" s="347">
        <f t="shared" si="10"/>
        <v>852731.3745697015</v>
      </c>
      <c r="X11" s="347">
        <f t="shared" si="10"/>
        <v>993025.76324525347</v>
      </c>
      <c r="Y11" s="347">
        <f t="shared" si="10"/>
        <v>1154667.4502420996</v>
      </c>
      <c r="Z11" s="347">
        <f t="shared" si="10"/>
        <v>1314362.5656209337</v>
      </c>
      <c r="AA11" s="347">
        <f t="shared" si="10"/>
        <v>1466256.1124087416</v>
      </c>
      <c r="AB11" s="347">
        <f t="shared" si="10"/>
        <v>1633218.8702385512</v>
      </c>
      <c r="AC11" s="347">
        <f t="shared" si="10"/>
        <v>1761503.2345709237</v>
      </c>
      <c r="AD11" s="348">
        <f t="shared" si="10"/>
        <v>1889883.5844031197</v>
      </c>
      <c r="AE11" s="349">
        <f t="shared" si="10"/>
        <v>511181.89989811205</v>
      </c>
      <c r="AF11" s="349">
        <f t="shared" si="10"/>
        <v>481843.86334714142</v>
      </c>
      <c r="AG11" s="349">
        <f t="shared" si="10"/>
        <v>473230.34916348814</v>
      </c>
      <c r="AH11" s="349">
        <f t="shared" si="10"/>
        <v>423627.47199437802</v>
      </c>
      <c r="AI11" s="349">
        <f t="shared" si="10"/>
        <v>993025.76324525347</v>
      </c>
      <c r="AJ11" s="349">
        <f t="shared" si="10"/>
        <v>896857.82115786616</v>
      </c>
      <c r="AK11" s="349">
        <f t="shared" si="10"/>
        <v>1889883.5844031195</v>
      </c>
      <c r="AL11" s="350">
        <f t="shared" si="8"/>
        <v>0</v>
      </c>
    </row>
    <row r="12" spans="1:38" ht="24" customHeight="1">
      <c r="A12" s="343" t="s">
        <v>50</v>
      </c>
      <c r="B12" s="446" t="s">
        <v>50</v>
      </c>
      <c r="C12" s="33" t="s">
        <v>51</v>
      </c>
      <c r="D12" s="34"/>
      <c r="E12" s="34"/>
      <c r="F12" s="35"/>
      <c r="G12" s="351">
        <v>-3438.7635978960002</v>
      </c>
      <c r="H12" s="352">
        <v>-3125.8281416249997</v>
      </c>
      <c r="I12" s="352">
        <v>-4179.7533131724995</v>
      </c>
      <c r="J12" s="352">
        <v>-3659.272263283</v>
      </c>
      <c r="K12" s="352">
        <v>-4161.0151105899995</v>
      </c>
      <c r="L12" s="352">
        <v>-3136.7882367899997</v>
      </c>
      <c r="M12" s="352">
        <v>-3148.5423060000003</v>
      </c>
      <c r="N12" s="352">
        <v>-3396.475308387</v>
      </c>
      <c r="O12" s="352">
        <v>-3437.9172459520005</v>
      </c>
      <c r="P12" s="352">
        <v>-3239.9482411305016</v>
      </c>
      <c r="Q12" s="352">
        <v>-3142.3937184250012</v>
      </c>
      <c r="R12" s="352">
        <v>-3130.5910902420001</v>
      </c>
      <c r="S12" s="353">
        <f>G12</f>
        <v>-3438.7635978960002</v>
      </c>
      <c r="T12" s="354">
        <f>SUM($G12:H12)</f>
        <v>-6564.5917395209999</v>
      </c>
      <c r="U12" s="354">
        <f>SUM($G12:I12)</f>
        <v>-10744.345052693499</v>
      </c>
      <c r="V12" s="354">
        <f>SUM($G12:J12)</f>
        <v>-14403.617315976499</v>
      </c>
      <c r="W12" s="354">
        <f>SUM($G12:K12)</f>
        <v>-18564.632426566499</v>
      </c>
      <c r="X12" s="354">
        <f>SUM($G12:L12)</f>
        <v>-21701.420663356497</v>
      </c>
      <c r="Y12" s="354">
        <f>SUM($G12:M12)</f>
        <v>-24849.962969356497</v>
      </c>
      <c r="Z12" s="354">
        <f>SUM($G12:N12)</f>
        <v>-28246.438277743495</v>
      </c>
      <c r="AA12" s="354">
        <f>SUM($G12:O12)</f>
        <v>-31684.355523695496</v>
      </c>
      <c r="AB12" s="354">
        <f>SUM($G12:P12)</f>
        <v>-34924.303764826</v>
      </c>
      <c r="AC12" s="354">
        <f>SUM($G12:Q12)</f>
        <v>-38066.697483251002</v>
      </c>
      <c r="AD12" s="355">
        <f>SUM($G12:R12)</f>
        <v>-41197.288573493002</v>
      </c>
      <c r="AE12" s="356">
        <f>U12</f>
        <v>-10744.345052693499</v>
      </c>
      <c r="AF12" s="356">
        <f>X12-AE12</f>
        <v>-10957.075610662998</v>
      </c>
      <c r="AG12" s="356">
        <f>AA12-AF12-AE12</f>
        <v>-9982.9348603390008</v>
      </c>
      <c r="AH12" s="356">
        <f>AD12-AG12-AF12-AE12</f>
        <v>-9512.9330497975006</v>
      </c>
      <c r="AI12" s="356">
        <f>$AE12+$AF12</f>
        <v>-21701.420663356497</v>
      </c>
      <c r="AJ12" s="356">
        <f>$AG12+$AH12</f>
        <v>-19495.867910136501</v>
      </c>
      <c r="AK12" s="356">
        <f>$AI12+$AJ12</f>
        <v>-41197.288573493002</v>
      </c>
      <c r="AL12" s="350">
        <f t="shared" si="8"/>
        <v>0</v>
      </c>
    </row>
    <row r="13" spans="1:38" ht="24" customHeight="1">
      <c r="A13" s="343" t="s">
        <v>52</v>
      </c>
      <c r="B13" s="446" t="s">
        <v>52</v>
      </c>
      <c r="C13" s="49" t="s">
        <v>53</v>
      </c>
      <c r="D13" s="34"/>
      <c r="E13" s="34"/>
      <c r="F13" s="35"/>
      <c r="G13" s="344">
        <f t="shared" ref="G13:AK13" si="11">SUM(G11:G12)</f>
        <v>180609.591807816</v>
      </c>
      <c r="H13" s="345">
        <f t="shared" si="11"/>
        <v>149428.00984618749</v>
      </c>
      <c r="I13" s="345">
        <f t="shared" si="11"/>
        <v>170399.95319141503</v>
      </c>
      <c r="J13" s="345">
        <f t="shared" si="11"/>
        <v>165388.3096829665</v>
      </c>
      <c r="K13" s="345">
        <f t="shared" si="11"/>
        <v>168340.87761475</v>
      </c>
      <c r="L13" s="345">
        <f t="shared" si="11"/>
        <v>137157.60043876202</v>
      </c>
      <c r="M13" s="345">
        <f t="shared" si="11"/>
        <v>158493.14469084603</v>
      </c>
      <c r="N13" s="345">
        <f t="shared" si="11"/>
        <v>156298.640070447</v>
      </c>
      <c r="O13" s="345">
        <f t="shared" si="11"/>
        <v>148455.62954185597</v>
      </c>
      <c r="P13" s="345">
        <f t="shared" si="11"/>
        <v>163722.80958867897</v>
      </c>
      <c r="Q13" s="345">
        <f t="shared" si="11"/>
        <v>125141.97061394752</v>
      </c>
      <c r="R13" s="345">
        <f t="shared" si="11"/>
        <v>125249.75874195401</v>
      </c>
      <c r="S13" s="346">
        <f t="shared" si="11"/>
        <v>180609.591807816</v>
      </c>
      <c r="T13" s="347">
        <f t="shared" si="11"/>
        <v>330037.60165400349</v>
      </c>
      <c r="U13" s="347">
        <f t="shared" si="11"/>
        <v>500437.55484541855</v>
      </c>
      <c r="V13" s="347">
        <f t="shared" si="11"/>
        <v>665825.86452838499</v>
      </c>
      <c r="W13" s="347">
        <f t="shared" si="11"/>
        <v>834166.74214313505</v>
      </c>
      <c r="X13" s="347">
        <f t="shared" si="11"/>
        <v>971324.34258189693</v>
      </c>
      <c r="Y13" s="347">
        <f t="shared" si="11"/>
        <v>1129817.4872727431</v>
      </c>
      <c r="Z13" s="347">
        <f t="shared" si="11"/>
        <v>1286116.1273431901</v>
      </c>
      <c r="AA13" s="347">
        <f t="shared" si="11"/>
        <v>1434571.7568850461</v>
      </c>
      <c r="AB13" s="347">
        <f t="shared" si="11"/>
        <v>1598294.5664737253</v>
      </c>
      <c r="AC13" s="347">
        <f t="shared" si="11"/>
        <v>1723436.5370876726</v>
      </c>
      <c r="AD13" s="348">
        <f t="shared" si="11"/>
        <v>1848686.2958296267</v>
      </c>
      <c r="AE13" s="349">
        <f t="shared" si="11"/>
        <v>500437.55484541855</v>
      </c>
      <c r="AF13" s="349">
        <f t="shared" si="11"/>
        <v>470886.78773647844</v>
      </c>
      <c r="AG13" s="349">
        <f t="shared" si="11"/>
        <v>463247.41430314915</v>
      </c>
      <c r="AH13" s="349">
        <f t="shared" si="11"/>
        <v>414114.53894458053</v>
      </c>
      <c r="AI13" s="349">
        <f t="shared" si="11"/>
        <v>971324.34258189693</v>
      </c>
      <c r="AJ13" s="349">
        <f t="shared" si="11"/>
        <v>877361.95324772969</v>
      </c>
      <c r="AK13" s="349">
        <f t="shared" si="11"/>
        <v>1848686.2958296265</v>
      </c>
      <c r="AL13" s="350">
        <f t="shared" si="8"/>
        <v>0</v>
      </c>
    </row>
    <row r="14" spans="1:38" ht="24" customHeight="1">
      <c r="A14" s="343" t="s">
        <v>54</v>
      </c>
      <c r="B14" s="446" t="s">
        <v>54</v>
      </c>
      <c r="C14" s="33" t="s">
        <v>55</v>
      </c>
      <c r="D14" s="34"/>
      <c r="E14" s="34"/>
      <c r="F14" s="35"/>
      <c r="G14" s="351">
        <v>-129531.15803100649</v>
      </c>
      <c r="H14" s="352">
        <v>-111799.10228099376</v>
      </c>
      <c r="I14" s="352">
        <v>-130637.04759111266</v>
      </c>
      <c r="J14" s="352">
        <v>-128292.02481869573</v>
      </c>
      <c r="K14" s="352">
        <v>-127037.5362306553</v>
      </c>
      <c r="L14" s="352">
        <v>-99783.383851683888</v>
      </c>
      <c r="M14" s="352">
        <v>-123575.13770183273</v>
      </c>
      <c r="N14" s="352">
        <v>-121365.18734192268</v>
      </c>
      <c r="O14" s="352">
        <v>-113510.18575052802</v>
      </c>
      <c r="P14" s="352">
        <v>-123177.87490465492</v>
      </c>
      <c r="Q14" s="352">
        <v>-92466.276496621955</v>
      </c>
      <c r="R14" s="352">
        <v>-90061.580071539996</v>
      </c>
      <c r="S14" s="353">
        <f>G14</f>
        <v>-129531.15803100649</v>
      </c>
      <c r="T14" s="354">
        <f>SUM($G14:H14)</f>
        <v>-241330.26031200023</v>
      </c>
      <c r="U14" s="354">
        <f>SUM($G14:I14)</f>
        <v>-371967.3079031129</v>
      </c>
      <c r="V14" s="354">
        <f>SUM($G14:J14)</f>
        <v>-500259.33272180863</v>
      </c>
      <c r="W14" s="354">
        <f>SUM($G14:K14)</f>
        <v>-627296.86895246396</v>
      </c>
      <c r="X14" s="354">
        <f>SUM($G14:L14)</f>
        <v>-727080.25280414789</v>
      </c>
      <c r="Y14" s="354">
        <f>SUM($G14:M14)</f>
        <v>-850655.39050598058</v>
      </c>
      <c r="Z14" s="354">
        <f>SUM($G14:N14)</f>
        <v>-972020.57784790325</v>
      </c>
      <c r="AA14" s="354">
        <f>SUM($G14:O14)</f>
        <v>-1085530.7635984314</v>
      </c>
      <c r="AB14" s="354">
        <f>SUM($G14:P14)</f>
        <v>-1208708.6385030863</v>
      </c>
      <c r="AC14" s="354">
        <f>SUM($G14:Q14)</f>
        <v>-1301174.9149997083</v>
      </c>
      <c r="AD14" s="355">
        <f>SUM($G14:R14)</f>
        <v>-1391236.4950712484</v>
      </c>
      <c r="AE14" s="356">
        <f>U14</f>
        <v>-371967.3079031129</v>
      </c>
      <c r="AF14" s="356">
        <f>X14-AE14</f>
        <v>-355112.94490103499</v>
      </c>
      <c r="AG14" s="356">
        <f>AA14-AF14-AE14</f>
        <v>-358450.51079428353</v>
      </c>
      <c r="AH14" s="356">
        <f>AD14-AG14-AF14-AE14</f>
        <v>-305705.73147281696</v>
      </c>
      <c r="AI14" s="356">
        <f>$AE14+$AF14</f>
        <v>-727080.25280414789</v>
      </c>
      <c r="AJ14" s="356">
        <f>$AG14+$AH14</f>
        <v>-664156.24226710049</v>
      </c>
      <c r="AK14" s="356">
        <f>$AI14+$AJ14</f>
        <v>-1391236.4950712484</v>
      </c>
      <c r="AL14" s="350">
        <f t="shared" si="8"/>
        <v>0</v>
      </c>
    </row>
    <row r="15" spans="1:38" ht="24" customHeight="1">
      <c r="A15" s="343" t="s">
        <v>56</v>
      </c>
      <c r="B15" s="446" t="s">
        <v>56</v>
      </c>
      <c r="C15" s="49" t="s">
        <v>57</v>
      </c>
      <c r="D15" s="34"/>
      <c r="E15" s="34"/>
      <c r="F15" s="35"/>
      <c r="G15" s="344">
        <f t="shared" ref="G15:AK15" si="12">SUM(G13:G14)</f>
        <v>51078.433776809514</v>
      </c>
      <c r="H15" s="345">
        <f t="shared" si="12"/>
        <v>37628.907565193731</v>
      </c>
      <c r="I15" s="345">
        <f t="shared" si="12"/>
        <v>39762.905600302372</v>
      </c>
      <c r="J15" s="345">
        <f t="shared" si="12"/>
        <v>37096.284864270769</v>
      </c>
      <c r="K15" s="345">
        <f t="shared" si="12"/>
        <v>41303.341384094703</v>
      </c>
      <c r="L15" s="345">
        <f t="shared" si="12"/>
        <v>37374.216587078132</v>
      </c>
      <c r="M15" s="345">
        <f t="shared" si="12"/>
        <v>34918.006989013302</v>
      </c>
      <c r="N15" s="345">
        <f t="shared" si="12"/>
        <v>34933.452728524324</v>
      </c>
      <c r="O15" s="345">
        <f t="shared" si="12"/>
        <v>34945.443791327954</v>
      </c>
      <c r="P15" s="345">
        <f t="shared" si="12"/>
        <v>40544.934684024047</v>
      </c>
      <c r="Q15" s="345">
        <f t="shared" si="12"/>
        <v>32675.694117325562</v>
      </c>
      <c r="R15" s="345">
        <f t="shared" si="12"/>
        <v>35188.17867041401</v>
      </c>
      <c r="S15" s="346">
        <f t="shared" si="12"/>
        <v>51078.433776809514</v>
      </c>
      <c r="T15" s="347">
        <f t="shared" si="12"/>
        <v>88707.341342003259</v>
      </c>
      <c r="U15" s="347">
        <f t="shared" si="12"/>
        <v>128470.24694230565</v>
      </c>
      <c r="V15" s="347">
        <f t="shared" si="12"/>
        <v>165566.53180657636</v>
      </c>
      <c r="W15" s="347">
        <f t="shared" si="12"/>
        <v>206869.87319067109</v>
      </c>
      <c r="X15" s="347">
        <f t="shared" si="12"/>
        <v>244244.08977774903</v>
      </c>
      <c r="Y15" s="347">
        <f t="shared" si="12"/>
        <v>279162.09676676255</v>
      </c>
      <c r="Z15" s="347">
        <f t="shared" si="12"/>
        <v>314095.54949528689</v>
      </c>
      <c r="AA15" s="347">
        <f t="shared" si="12"/>
        <v>349040.99328661477</v>
      </c>
      <c r="AB15" s="347">
        <f t="shared" si="12"/>
        <v>389585.92797063896</v>
      </c>
      <c r="AC15" s="347">
        <f t="shared" si="12"/>
        <v>422261.62208796432</v>
      </c>
      <c r="AD15" s="348">
        <f t="shared" si="12"/>
        <v>457449.80075837835</v>
      </c>
      <c r="AE15" s="349">
        <f t="shared" si="12"/>
        <v>128470.24694230565</v>
      </c>
      <c r="AF15" s="349">
        <f t="shared" si="12"/>
        <v>115773.84283544344</v>
      </c>
      <c r="AG15" s="349">
        <f t="shared" si="12"/>
        <v>104796.90350886562</v>
      </c>
      <c r="AH15" s="349">
        <f t="shared" si="12"/>
        <v>108408.80747176358</v>
      </c>
      <c r="AI15" s="349">
        <f t="shared" si="12"/>
        <v>244244.08977774903</v>
      </c>
      <c r="AJ15" s="349">
        <f t="shared" si="12"/>
        <v>213205.7109806292</v>
      </c>
      <c r="AK15" s="349">
        <f t="shared" si="12"/>
        <v>457449.80075837811</v>
      </c>
      <c r="AL15" s="350">
        <f t="shared" si="8"/>
        <v>0</v>
      </c>
    </row>
    <row r="16" spans="1:38" ht="24" customHeight="1">
      <c r="A16" s="343" t="s">
        <v>58</v>
      </c>
      <c r="B16" s="446" t="s">
        <v>58</v>
      </c>
      <c r="C16" s="33" t="s">
        <v>59</v>
      </c>
      <c r="D16" s="34"/>
      <c r="E16" s="34"/>
      <c r="F16" s="35"/>
      <c r="G16" s="344">
        <v>0</v>
      </c>
      <c r="H16" s="345">
        <v>0</v>
      </c>
      <c r="I16" s="345">
        <v>0</v>
      </c>
      <c r="J16" s="345">
        <v>0</v>
      </c>
      <c r="K16" s="345">
        <v>0</v>
      </c>
      <c r="L16" s="345">
        <v>0</v>
      </c>
      <c r="M16" s="345">
        <v>0</v>
      </c>
      <c r="N16" s="345">
        <v>0</v>
      </c>
      <c r="O16" s="345">
        <v>0</v>
      </c>
      <c r="P16" s="345">
        <v>0</v>
      </c>
      <c r="Q16" s="345">
        <v>0</v>
      </c>
      <c r="R16" s="345">
        <v>0</v>
      </c>
      <c r="S16" s="346">
        <f>G16</f>
        <v>0</v>
      </c>
      <c r="T16" s="347">
        <f>SUM($G16:H16)</f>
        <v>0</v>
      </c>
      <c r="U16" s="347">
        <f>SUM($G16:I16)</f>
        <v>0</v>
      </c>
      <c r="V16" s="347">
        <f>SUM($G16:J16)</f>
        <v>0</v>
      </c>
      <c r="W16" s="347">
        <f>SUM($G16:K16)</f>
        <v>0</v>
      </c>
      <c r="X16" s="347">
        <f>SUM($G16:L16)</f>
        <v>0</v>
      </c>
      <c r="Y16" s="347">
        <f>SUM($G16:M16)</f>
        <v>0</v>
      </c>
      <c r="Z16" s="347">
        <f>SUM($G16:N16)</f>
        <v>0</v>
      </c>
      <c r="AA16" s="347">
        <f>SUM($G16:O16)</f>
        <v>0</v>
      </c>
      <c r="AB16" s="347">
        <f>SUM($G16:P16)</f>
        <v>0</v>
      </c>
      <c r="AC16" s="347">
        <f>SUM($G16:Q16)</f>
        <v>0</v>
      </c>
      <c r="AD16" s="348">
        <f>SUM($G16:R16)</f>
        <v>0</v>
      </c>
      <c r="AE16" s="349">
        <f>U16</f>
        <v>0</v>
      </c>
      <c r="AF16" s="349">
        <f>X16-AE16</f>
        <v>0</v>
      </c>
      <c r="AG16" s="349">
        <f>AA16-AF16-AE16</f>
        <v>0</v>
      </c>
      <c r="AH16" s="349">
        <f>AD16-AG16-AF16-AE16</f>
        <v>0</v>
      </c>
      <c r="AI16" s="349">
        <f>$AE16+$AF16</f>
        <v>0</v>
      </c>
      <c r="AJ16" s="349">
        <f>$AG16+$AH16</f>
        <v>0</v>
      </c>
      <c r="AK16" s="349">
        <f>$AI16+$AJ16</f>
        <v>0</v>
      </c>
      <c r="AL16" s="350">
        <f t="shared" si="8"/>
        <v>0</v>
      </c>
    </row>
    <row r="17" spans="1:38" ht="24" customHeight="1">
      <c r="A17" s="343" t="s">
        <v>60</v>
      </c>
      <c r="B17" s="446" t="s">
        <v>60</v>
      </c>
      <c r="C17" s="33" t="s">
        <v>61</v>
      </c>
      <c r="D17" s="34"/>
      <c r="E17" s="34"/>
      <c r="F17" s="35"/>
      <c r="G17" s="351">
        <v>0</v>
      </c>
      <c r="H17" s="352">
        <v>0</v>
      </c>
      <c r="I17" s="352">
        <v>0</v>
      </c>
      <c r="J17" s="352">
        <v>0</v>
      </c>
      <c r="K17" s="352">
        <v>0</v>
      </c>
      <c r="L17" s="352">
        <v>0</v>
      </c>
      <c r="M17" s="352">
        <v>0</v>
      </c>
      <c r="N17" s="352">
        <v>0</v>
      </c>
      <c r="O17" s="352">
        <v>0</v>
      </c>
      <c r="P17" s="352">
        <v>0</v>
      </c>
      <c r="Q17" s="352">
        <v>0</v>
      </c>
      <c r="R17" s="352">
        <v>0</v>
      </c>
      <c r="S17" s="353">
        <f>G17</f>
        <v>0</v>
      </c>
      <c r="T17" s="354">
        <f>SUM($G17:H17)</f>
        <v>0</v>
      </c>
      <c r="U17" s="354">
        <f>SUM($G17:I17)</f>
        <v>0</v>
      </c>
      <c r="V17" s="354">
        <f>SUM($G17:J17)</f>
        <v>0</v>
      </c>
      <c r="W17" s="354">
        <f>SUM($G17:K17)</f>
        <v>0</v>
      </c>
      <c r="X17" s="354">
        <f>SUM($G17:L17)</f>
        <v>0</v>
      </c>
      <c r="Y17" s="354">
        <f>SUM($G17:M17)</f>
        <v>0</v>
      </c>
      <c r="Z17" s="354">
        <f>SUM($G17:N17)</f>
        <v>0</v>
      </c>
      <c r="AA17" s="354">
        <f>SUM($G17:O17)</f>
        <v>0</v>
      </c>
      <c r="AB17" s="354">
        <f>SUM($G17:P17)</f>
        <v>0</v>
      </c>
      <c r="AC17" s="354">
        <f>SUM($G17:Q17)</f>
        <v>0</v>
      </c>
      <c r="AD17" s="355">
        <f>SUM($G17:R17)</f>
        <v>0</v>
      </c>
      <c r="AE17" s="356">
        <f>U17</f>
        <v>0</v>
      </c>
      <c r="AF17" s="356">
        <f>X17-AE17</f>
        <v>0</v>
      </c>
      <c r="AG17" s="356">
        <f>AA17-AF17-AE17</f>
        <v>0</v>
      </c>
      <c r="AH17" s="356">
        <f>AD17-AG17-AF17-AE17</f>
        <v>0</v>
      </c>
      <c r="AI17" s="356">
        <f>$AE17+$AF17</f>
        <v>0</v>
      </c>
      <c r="AJ17" s="356">
        <f>$AG17+$AH17</f>
        <v>0</v>
      </c>
      <c r="AK17" s="356">
        <f>$AI17+$AJ17</f>
        <v>0</v>
      </c>
      <c r="AL17" s="350">
        <f t="shared" si="8"/>
        <v>0</v>
      </c>
    </row>
    <row r="18" spans="1:38" ht="24" customHeight="1">
      <c r="A18" s="343" t="s">
        <v>62</v>
      </c>
      <c r="B18" s="446" t="s">
        <v>62</v>
      </c>
      <c r="C18" s="49" t="s">
        <v>63</v>
      </c>
      <c r="D18" s="34"/>
      <c r="E18" s="34"/>
      <c r="F18" s="35"/>
      <c r="G18" s="357">
        <f t="shared" ref="G18:AK18" si="13">SUM(G15:G17)</f>
        <v>51078.433776809514</v>
      </c>
      <c r="H18" s="358">
        <f t="shared" si="13"/>
        <v>37628.907565193731</v>
      </c>
      <c r="I18" s="358">
        <f t="shared" si="13"/>
        <v>39762.905600302372</v>
      </c>
      <c r="J18" s="358">
        <f t="shared" si="13"/>
        <v>37096.284864270769</v>
      </c>
      <c r="K18" s="358">
        <f t="shared" si="13"/>
        <v>41303.341384094703</v>
      </c>
      <c r="L18" s="358">
        <f t="shared" si="13"/>
        <v>37374.216587078132</v>
      </c>
      <c r="M18" s="358">
        <f t="shared" si="13"/>
        <v>34918.006989013302</v>
      </c>
      <c r="N18" s="358">
        <f t="shared" si="13"/>
        <v>34933.452728524324</v>
      </c>
      <c r="O18" s="358">
        <f t="shared" si="13"/>
        <v>34945.443791327954</v>
      </c>
      <c r="P18" s="358">
        <f t="shared" si="13"/>
        <v>40544.934684024047</v>
      </c>
      <c r="Q18" s="358">
        <f t="shared" si="13"/>
        <v>32675.694117325562</v>
      </c>
      <c r="R18" s="358">
        <f t="shared" si="13"/>
        <v>35188.17867041401</v>
      </c>
      <c r="S18" s="346">
        <f t="shared" si="13"/>
        <v>51078.433776809514</v>
      </c>
      <c r="T18" s="347">
        <f t="shared" si="13"/>
        <v>88707.341342003259</v>
      </c>
      <c r="U18" s="347">
        <f t="shared" si="13"/>
        <v>128470.24694230565</v>
      </c>
      <c r="V18" s="347">
        <f t="shared" si="13"/>
        <v>165566.53180657636</v>
      </c>
      <c r="W18" s="347">
        <f t="shared" si="13"/>
        <v>206869.87319067109</v>
      </c>
      <c r="X18" s="347">
        <f t="shared" si="13"/>
        <v>244244.08977774903</v>
      </c>
      <c r="Y18" s="347">
        <f t="shared" si="13"/>
        <v>279162.09676676255</v>
      </c>
      <c r="Z18" s="347">
        <f t="shared" si="13"/>
        <v>314095.54949528689</v>
      </c>
      <c r="AA18" s="347">
        <f t="shared" si="13"/>
        <v>349040.99328661477</v>
      </c>
      <c r="AB18" s="347">
        <f t="shared" si="13"/>
        <v>389585.92797063896</v>
      </c>
      <c r="AC18" s="347">
        <f t="shared" si="13"/>
        <v>422261.62208796432</v>
      </c>
      <c r="AD18" s="348">
        <f t="shared" si="13"/>
        <v>457449.80075837835</v>
      </c>
      <c r="AE18" s="349">
        <f t="shared" si="13"/>
        <v>128470.24694230565</v>
      </c>
      <c r="AF18" s="349">
        <f t="shared" si="13"/>
        <v>115773.84283544344</v>
      </c>
      <c r="AG18" s="349">
        <f t="shared" si="13"/>
        <v>104796.90350886562</v>
      </c>
      <c r="AH18" s="349">
        <f t="shared" si="13"/>
        <v>108408.80747176358</v>
      </c>
      <c r="AI18" s="349">
        <f t="shared" si="13"/>
        <v>244244.08977774903</v>
      </c>
      <c r="AJ18" s="349">
        <f t="shared" si="13"/>
        <v>213205.7109806292</v>
      </c>
      <c r="AK18" s="349">
        <f t="shared" si="13"/>
        <v>457449.80075837811</v>
      </c>
      <c r="AL18" s="350">
        <f t="shared" si="8"/>
        <v>0</v>
      </c>
    </row>
    <row r="19" spans="1:38" ht="24" customHeight="1">
      <c r="A19" s="343" t="s">
        <v>64</v>
      </c>
      <c r="B19" s="446" t="s">
        <v>64</v>
      </c>
      <c r="C19" s="33" t="s">
        <v>65</v>
      </c>
      <c r="D19" s="34"/>
      <c r="E19" s="34"/>
      <c r="F19" s="35"/>
      <c r="G19" s="344">
        <v>-8782.0072061280007</v>
      </c>
      <c r="H19" s="345">
        <v>-8556.591909312494</v>
      </c>
      <c r="I19" s="345">
        <v>-8721.9741410630049</v>
      </c>
      <c r="J19" s="345">
        <v>-8754.3210388400021</v>
      </c>
      <c r="K19" s="345">
        <v>-8603.2885692599993</v>
      </c>
      <c r="L19" s="345">
        <v>-8735.5115804819961</v>
      </c>
      <c r="M19" s="345">
        <v>-8562.5592276420011</v>
      </c>
      <c r="N19" s="345">
        <v>-8311.7485613820008</v>
      </c>
      <c r="O19" s="345">
        <v>-8478.3889767360015</v>
      </c>
      <c r="P19" s="345">
        <v>-8420.9719296510011</v>
      </c>
      <c r="Q19" s="345">
        <v>-7878.7174603650001</v>
      </c>
      <c r="R19" s="345">
        <v>-7890.4357200130044</v>
      </c>
      <c r="S19" s="346">
        <f>G19</f>
        <v>-8782.0072061280007</v>
      </c>
      <c r="T19" s="347">
        <f>SUM($G19:H19)</f>
        <v>-17338.599115440495</v>
      </c>
      <c r="U19" s="347">
        <f>SUM($G19:I19)</f>
        <v>-26060.5732565035</v>
      </c>
      <c r="V19" s="347">
        <f>SUM($G19:J19)</f>
        <v>-34814.894295343503</v>
      </c>
      <c r="W19" s="347">
        <f>SUM($G19:K19)</f>
        <v>-43418.182864603499</v>
      </c>
      <c r="X19" s="347">
        <f>SUM($G19:L19)</f>
        <v>-52153.694445085493</v>
      </c>
      <c r="Y19" s="347">
        <f>SUM($G19:M19)</f>
        <v>-60716.253672727493</v>
      </c>
      <c r="Z19" s="347">
        <f>SUM($G19:N19)</f>
        <v>-69028.002234109488</v>
      </c>
      <c r="AA19" s="347">
        <f>SUM($G19:O19)</f>
        <v>-77506.391210845497</v>
      </c>
      <c r="AB19" s="347">
        <f>SUM($G19:P19)</f>
        <v>-85927.363140496498</v>
      </c>
      <c r="AC19" s="347">
        <f>SUM($G19:Q19)</f>
        <v>-93806.080600861504</v>
      </c>
      <c r="AD19" s="348">
        <f>SUM($G19:R19)</f>
        <v>-101696.51632087451</v>
      </c>
      <c r="AE19" s="349">
        <f>U19</f>
        <v>-26060.5732565035</v>
      </c>
      <c r="AF19" s="349">
        <f>X19-AE19</f>
        <v>-26093.121188581994</v>
      </c>
      <c r="AG19" s="349">
        <f>AA19-AF19-AE19</f>
        <v>-25352.696765760003</v>
      </c>
      <c r="AH19" s="349">
        <f>AD19-AG19-AF19-AE19</f>
        <v>-24190.12511002901</v>
      </c>
      <c r="AI19" s="349">
        <f>$AE19+$AF19</f>
        <v>-52153.694445085493</v>
      </c>
      <c r="AJ19" s="349">
        <f>$AG19+$AH19</f>
        <v>-49542.821875789014</v>
      </c>
      <c r="AK19" s="349">
        <f>$AI19+$AJ19</f>
        <v>-101696.51632087451</v>
      </c>
      <c r="AL19" s="350">
        <f t="shared" si="8"/>
        <v>0</v>
      </c>
    </row>
    <row r="20" spans="1:38" ht="24" customHeight="1">
      <c r="A20" s="343" t="s">
        <v>66</v>
      </c>
      <c r="B20" s="446" t="s">
        <v>66</v>
      </c>
      <c r="C20" s="33" t="s">
        <v>67</v>
      </c>
      <c r="D20" s="34"/>
      <c r="E20" s="34"/>
      <c r="F20" s="35"/>
      <c r="G20" s="344">
        <v>-14456.473346496003</v>
      </c>
      <c r="H20" s="345">
        <v>-14326.650225125002</v>
      </c>
      <c r="I20" s="345">
        <v>-11146.412501542001</v>
      </c>
      <c r="J20" s="345">
        <v>-14637.708819201001</v>
      </c>
      <c r="K20" s="345">
        <v>-13263.780973250005</v>
      </c>
      <c r="L20" s="345">
        <v>-14599.952122932</v>
      </c>
      <c r="M20" s="345">
        <v>-13987.905850464002</v>
      </c>
      <c r="N20" s="345">
        <v>-14522.661992958001</v>
      </c>
      <c r="O20" s="345">
        <v>-12143.283629119998</v>
      </c>
      <c r="P20" s="345">
        <v>-14120.016683310001</v>
      </c>
      <c r="Q20" s="345">
        <v>-11589.454383157499</v>
      </c>
      <c r="R20" s="345">
        <v>-11620.685245707999</v>
      </c>
      <c r="S20" s="346">
        <f>G20</f>
        <v>-14456.473346496003</v>
      </c>
      <c r="T20" s="347">
        <f>SUM($G20:H20)</f>
        <v>-28783.123571621007</v>
      </c>
      <c r="U20" s="347">
        <f>SUM($G20:I20)</f>
        <v>-39929.536073163006</v>
      </c>
      <c r="V20" s="347">
        <f>SUM($G20:J20)</f>
        <v>-54567.244892364004</v>
      </c>
      <c r="W20" s="347">
        <f>SUM($G20:K20)</f>
        <v>-67831.025865614007</v>
      </c>
      <c r="X20" s="347">
        <f>SUM($G20:L20)</f>
        <v>-82430.977988546001</v>
      </c>
      <c r="Y20" s="347">
        <f>SUM($G20:M20)</f>
        <v>-96418.883839009999</v>
      </c>
      <c r="Z20" s="347">
        <f>SUM($G20:N20)</f>
        <v>-110941.545831968</v>
      </c>
      <c r="AA20" s="347">
        <f>SUM($G20:O20)</f>
        <v>-123084.829461088</v>
      </c>
      <c r="AB20" s="347">
        <f>SUM($G20:P20)</f>
        <v>-137204.846144398</v>
      </c>
      <c r="AC20" s="347">
        <f>SUM($G20:Q20)</f>
        <v>-148794.30052755552</v>
      </c>
      <c r="AD20" s="348">
        <f>SUM($G20:R20)</f>
        <v>-160414.98577326353</v>
      </c>
      <c r="AE20" s="349">
        <f>U20</f>
        <v>-39929.536073163006</v>
      </c>
      <c r="AF20" s="349">
        <f>X20-AE20</f>
        <v>-42501.441915382995</v>
      </c>
      <c r="AG20" s="349">
        <f>AA20-AF20-AE20</f>
        <v>-40653.851472541995</v>
      </c>
      <c r="AH20" s="349">
        <f>AD20-AG20-AF20-AE20</f>
        <v>-37330.156312175532</v>
      </c>
      <c r="AI20" s="349">
        <f>$AE20+$AF20</f>
        <v>-82430.977988546001</v>
      </c>
      <c r="AJ20" s="349">
        <f>$AG20+$AH20</f>
        <v>-77984.007784717527</v>
      </c>
      <c r="AK20" s="349">
        <f>$AI20+$AJ20</f>
        <v>-160414.98577326353</v>
      </c>
      <c r="AL20" s="350">
        <f t="shared" si="8"/>
        <v>0</v>
      </c>
    </row>
    <row r="21" spans="1:38" ht="24" customHeight="1">
      <c r="A21" s="343" t="s">
        <v>68</v>
      </c>
      <c r="B21" s="446" t="s">
        <v>68</v>
      </c>
      <c r="C21" s="33" t="s">
        <v>69</v>
      </c>
      <c r="D21" s="34"/>
      <c r="E21" s="34"/>
      <c r="F21" s="35"/>
      <c r="G21" s="351">
        <v>0</v>
      </c>
      <c r="H21" s="352">
        <v>0</v>
      </c>
      <c r="I21" s="352">
        <v>0</v>
      </c>
      <c r="J21" s="352">
        <v>0</v>
      </c>
      <c r="K21" s="352">
        <v>0</v>
      </c>
      <c r="L21" s="352">
        <v>0</v>
      </c>
      <c r="M21" s="352">
        <v>0</v>
      </c>
      <c r="N21" s="352">
        <v>0</v>
      </c>
      <c r="O21" s="352">
        <v>0</v>
      </c>
      <c r="P21" s="352">
        <v>0</v>
      </c>
      <c r="Q21" s="352">
        <v>0</v>
      </c>
      <c r="R21" s="352">
        <v>0</v>
      </c>
      <c r="S21" s="353">
        <f>G21</f>
        <v>0</v>
      </c>
      <c r="T21" s="354">
        <f>SUM($G21:H21)</f>
        <v>0</v>
      </c>
      <c r="U21" s="354">
        <f>SUM($G21:I21)</f>
        <v>0</v>
      </c>
      <c r="V21" s="354">
        <f>SUM($G21:J21)</f>
        <v>0</v>
      </c>
      <c r="W21" s="354">
        <f>SUM($G21:K21)</f>
        <v>0</v>
      </c>
      <c r="X21" s="354">
        <f>SUM($G21:L21)</f>
        <v>0</v>
      </c>
      <c r="Y21" s="354">
        <f>SUM($G21:M21)</f>
        <v>0</v>
      </c>
      <c r="Z21" s="354">
        <f>SUM($G21:N21)</f>
        <v>0</v>
      </c>
      <c r="AA21" s="354">
        <f>SUM($G21:O21)</f>
        <v>0</v>
      </c>
      <c r="AB21" s="354">
        <f>SUM($G21:P21)</f>
        <v>0</v>
      </c>
      <c r="AC21" s="354">
        <f>SUM($G21:Q21)</f>
        <v>0</v>
      </c>
      <c r="AD21" s="355">
        <f>SUM($G21:R21)</f>
        <v>0</v>
      </c>
      <c r="AE21" s="356">
        <f>U21</f>
        <v>0</v>
      </c>
      <c r="AF21" s="356">
        <f>X21-AE21</f>
        <v>0</v>
      </c>
      <c r="AG21" s="356">
        <f>AA21-AF21-AE21</f>
        <v>0</v>
      </c>
      <c r="AH21" s="356">
        <f>AD21-AG21-AF21-AE21</f>
        <v>0</v>
      </c>
      <c r="AI21" s="356">
        <f>$AE21+$AF21</f>
        <v>0</v>
      </c>
      <c r="AJ21" s="356">
        <f>$AG21+$AH21</f>
        <v>0</v>
      </c>
      <c r="AK21" s="356">
        <f>$AI21+$AJ21</f>
        <v>0</v>
      </c>
      <c r="AL21" s="350">
        <f t="shared" si="8"/>
        <v>0</v>
      </c>
    </row>
    <row r="22" spans="1:38" ht="24" customHeight="1">
      <c r="A22" s="343" t="s">
        <v>70</v>
      </c>
      <c r="B22" s="446" t="s">
        <v>70</v>
      </c>
      <c r="C22" s="49" t="s">
        <v>71</v>
      </c>
      <c r="D22" s="34"/>
      <c r="E22" s="34"/>
      <c r="F22" s="35"/>
      <c r="G22" s="344">
        <f t="shared" ref="G22:AK22" si="14">SUM(G18:G21)</f>
        <v>27839.953224185512</v>
      </c>
      <c r="H22" s="345">
        <f t="shared" si="14"/>
        <v>14745.665430756235</v>
      </c>
      <c r="I22" s="345">
        <f t="shared" si="14"/>
        <v>19894.518957697364</v>
      </c>
      <c r="J22" s="345">
        <f t="shared" si="14"/>
        <v>13704.255006229763</v>
      </c>
      <c r="K22" s="345">
        <f t="shared" si="14"/>
        <v>19436.271841584698</v>
      </c>
      <c r="L22" s="345">
        <f t="shared" si="14"/>
        <v>14038.752883664138</v>
      </c>
      <c r="M22" s="345">
        <f t="shared" si="14"/>
        <v>12367.541910907301</v>
      </c>
      <c r="N22" s="345">
        <f t="shared" si="14"/>
        <v>12099.04217418432</v>
      </c>
      <c r="O22" s="345">
        <f t="shared" si="14"/>
        <v>14323.771185471955</v>
      </c>
      <c r="P22" s="345">
        <f t="shared" si="14"/>
        <v>18003.946071063045</v>
      </c>
      <c r="Q22" s="345">
        <f t="shared" si="14"/>
        <v>13207.522273803064</v>
      </c>
      <c r="R22" s="345">
        <f t="shared" si="14"/>
        <v>15677.057704693008</v>
      </c>
      <c r="S22" s="346">
        <f t="shared" si="14"/>
        <v>27839.953224185512</v>
      </c>
      <c r="T22" s="347">
        <f t="shared" si="14"/>
        <v>42585.618654941762</v>
      </c>
      <c r="U22" s="347">
        <f t="shared" si="14"/>
        <v>62480.137612639141</v>
      </c>
      <c r="V22" s="347">
        <f t="shared" si="14"/>
        <v>76184.392618868849</v>
      </c>
      <c r="W22" s="347">
        <f t="shared" si="14"/>
        <v>95620.664460453583</v>
      </c>
      <c r="X22" s="347">
        <f t="shared" si="14"/>
        <v>109659.41734411755</v>
      </c>
      <c r="Y22" s="347">
        <f t="shared" si="14"/>
        <v>122026.95925502505</v>
      </c>
      <c r="Z22" s="347">
        <f t="shared" si="14"/>
        <v>134126.00142920937</v>
      </c>
      <c r="AA22" s="347">
        <f t="shared" si="14"/>
        <v>148449.77261468128</v>
      </c>
      <c r="AB22" s="347">
        <f t="shared" si="14"/>
        <v>166453.71868574448</v>
      </c>
      <c r="AC22" s="347">
        <f t="shared" si="14"/>
        <v>179661.24095954729</v>
      </c>
      <c r="AD22" s="348">
        <f t="shared" si="14"/>
        <v>195338.29866424031</v>
      </c>
      <c r="AE22" s="349">
        <f t="shared" si="14"/>
        <v>62480.137612639141</v>
      </c>
      <c r="AF22" s="349">
        <f t="shared" si="14"/>
        <v>47179.279731478455</v>
      </c>
      <c r="AG22" s="349">
        <f t="shared" si="14"/>
        <v>38790.355270563625</v>
      </c>
      <c r="AH22" s="349">
        <f t="shared" si="14"/>
        <v>46888.526049559034</v>
      </c>
      <c r="AI22" s="349">
        <f t="shared" si="14"/>
        <v>109659.41734411755</v>
      </c>
      <c r="AJ22" s="349">
        <f t="shared" si="14"/>
        <v>85678.881320122644</v>
      </c>
      <c r="AK22" s="349">
        <f t="shared" si="14"/>
        <v>195338.29866424008</v>
      </c>
      <c r="AL22" s="350">
        <f t="shared" si="8"/>
        <v>3.4924596548080444E-10</v>
      </c>
    </row>
    <row r="23" spans="1:38" ht="24" customHeight="1">
      <c r="A23" s="343" t="s">
        <v>72</v>
      </c>
      <c r="B23" s="446" t="s">
        <v>72</v>
      </c>
      <c r="C23" s="33" t="s">
        <v>73</v>
      </c>
      <c r="D23" s="34"/>
      <c r="E23" s="34"/>
      <c r="F23" s="35"/>
      <c r="G23" s="344">
        <v>-8384.5613533430405</v>
      </c>
      <c r="H23" s="345">
        <v>-6955.0764913943758</v>
      </c>
      <c r="I23" s="345">
        <v>-8860.1820342804549</v>
      </c>
      <c r="J23" s="345">
        <v>-8420.4530182214003</v>
      </c>
      <c r="K23" s="345">
        <v>-9043.7469166488008</v>
      </c>
      <c r="L23" s="345">
        <v>-9741.4398930070183</v>
      </c>
      <c r="M23" s="345">
        <v>-8162.9810879353781</v>
      </c>
      <c r="N23" s="345">
        <v>-7540.4271188202592</v>
      </c>
      <c r="O23" s="345">
        <v>-6570.6692593919988</v>
      </c>
      <c r="P23" s="345">
        <v>-9311.5652874594762</v>
      </c>
      <c r="Q23" s="345">
        <v>-7457.9660399428994</v>
      </c>
      <c r="R23" s="345">
        <v>-9844.1781515269522</v>
      </c>
      <c r="S23" s="346">
        <f>G23</f>
        <v>-8384.5613533430405</v>
      </c>
      <c r="T23" s="347">
        <f>SUM($G23:H23)</f>
        <v>-15339.637844737415</v>
      </c>
      <c r="U23" s="347">
        <f>SUM($G23:I23)</f>
        <v>-24199.819879017872</v>
      </c>
      <c r="V23" s="347">
        <f>SUM($G23:J23)</f>
        <v>-32620.272897239272</v>
      </c>
      <c r="W23" s="347">
        <f>SUM($G23:K23)</f>
        <v>-41664.019813888073</v>
      </c>
      <c r="X23" s="347">
        <f>SUM($G23:L23)</f>
        <v>-51405.45970689509</v>
      </c>
      <c r="Y23" s="347">
        <f>SUM($G23:M23)</f>
        <v>-59568.440794830465</v>
      </c>
      <c r="Z23" s="347">
        <f>SUM($G23:N23)</f>
        <v>-67108.867913650727</v>
      </c>
      <c r="AA23" s="347">
        <f>SUM($G23:O23)</f>
        <v>-73679.537173042729</v>
      </c>
      <c r="AB23" s="347">
        <f>SUM($G23:P23)</f>
        <v>-82991.10246050221</v>
      </c>
      <c r="AC23" s="347">
        <f>SUM($G23:Q23)</f>
        <v>-90449.068500445108</v>
      </c>
      <c r="AD23" s="348">
        <f>SUM($G23:R23)</f>
        <v>-100293.24665197206</v>
      </c>
      <c r="AE23" s="349">
        <f>U23</f>
        <v>-24199.819879017872</v>
      </c>
      <c r="AF23" s="349">
        <f>X23-AE23</f>
        <v>-27205.639827877218</v>
      </c>
      <c r="AG23" s="349">
        <f>AA23-AF23-AE23</f>
        <v>-22274.077466147639</v>
      </c>
      <c r="AH23" s="349">
        <f>AD23-AG23-AF23-AE23</f>
        <v>-26613.709478929341</v>
      </c>
      <c r="AI23" s="349">
        <f>$AE23+$AF23</f>
        <v>-51405.45970689509</v>
      </c>
      <c r="AJ23" s="349">
        <f>$AG23+$AH23</f>
        <v>-48887.786945076979</v>
      </c>
      <c r="AK23" s="349">
        <f>$AI23+$AJ23</f>
        <v>-100293.24665197206</v>
      </c>
      <c r="AL23" s="350">
        <f t="shared" si="8"/>
        <v>0</v>
      </c>
    </row>
    <row r="24" spans="1:38" ht="24" customHeight="1">
      <c r="A24" s="343" t="s">
        <v>74</v>
      </c>
      <c r="B24" s="446" t="s">
        <v>74</v>
      </c>
      <c r="C24" s="52" t="s">
        <v>75</v>
      </c>
      <c r="D24" s="53"/>
      <c r="E24" s="53"/>
      <c r="F24" s="54"/>
      <c r="G24" s="344">
        <v>-1426.5732909119997</v>
      </c>
      <c r="H24" s="345">
        <v>-1666.0504206875</v>
      </c>
      <c r="I24" s="345">
        <v>-1449.1941294500002</v>
      </c>
      <c r="J24" s="345">
        <v>-1549.4813590035001</v>
      </c>
      <c r="K24" s="345">
        <v>-1476.2539245400001</v>
      </c>
      <c r="L24" s="345">
        <v>-1543.576008714</v>
      </c>
      <c r="M24" s="345">
        <v>-1469.4978296459999</v>
      </c>
      <c r="N24" s="345">
        <v>-1472.4109022070002</v>
      </c>
      <c r="O24" s="345">
        <v>-768.01543951999997</v>
      </c>
      <c r="P24" s="345">
        <v>-1476.8606210804999</v>
      </c>
      <c r="Q24" s="345">
        <v>-1237.71449446</v>
      </c>
      <c r="R24" s="345">
        <v>-1215.1725620650002</v>
      </c>
      <c r="S24" s="346">
        <f>G24</f>
        <v>-1426.5732909119997</v>
      </c>
      <c r="T24" s="347">
        <f>SUM($G24:H24)</f>
        <v>-3092.6237115995</v>
      </c>
      <c r="U24" s="347">
        <f>SUM($G24:I24)</f>
        <v>-4541.8178410495002</v>
      </c>
      <c r="V24" s="347">
        <f>SUM($G24:J24)</f>
        <v>-6091.2992000530003</v>
      </c>
      <c r="W24" s="347">
        <f>SUM($G24:K24)</f>
        <v>-7567.5531245930006</v>
      </c>
      <c r="X24" s="347">
        <f>SUM($G24:L24)</f>
        <v>-9111.1291333070003</v>
      </c>
      <c r="Y24" s="347">
        <f>SUM($G24:M24)</f>
        <v>-10580.626962953</v>
      </c>
      <c r="Z24" s="347">
        <f>SUM($G24:N24)</f>
        <v>-12053.03786516</v>
      </c>
      <c r="AA24" s="347">
        <f>SUM($G24:O24)</f>
        <v>-12821.053304680001</v>
      </c>
      <c r="AB24" s="347">
        <f>SUM($G24:P24)</f>
        <v>-14297.9139257605</v>
      </c>
      <c r="AC24" s="347">
        <f>SUM($G24:Q24)</f>
        <v>-15535.628420220501</v>
      </c>
      <c r="AD24" s="348">
        <f>SUM($G24:R24)</f>
        <v>-16750.800982285502</v>
      </c>
      <c r="AE24" s="349">
        <f>U24</f>
        <v>-4541.8178410495002</v>
      </c>
      <c r="AF24" s="349">
        <f>X24-AE24</f>
        <v>-4569.3112922575001</v>
      </c>
      <c r="AG24" s="349">
        <f>AA24-AF24-AE24</f>
        <v>-3709.9241713730007</v>
      </c>
      <c r="AH24" s="349">
        <f>AD24-AG24-AF24-AE24</f>
        <v>-3929.7476776055009</v>
      </c>
      <c r="AI24" s="349">
        <f>$AE24+$AF24</f>
        <v>-9111.1291333070003</v>
      </c>
      <c r="AJ24" s="349">
        <f>$AG24+$AH24</f>
        <v>-7639.6718489785017</v>
      </c>
      <c r="AK24" s="349">
        <f>$AI24+$AJ24</f>
        <v>-16750.800982285502</v>
      </c>
      <c r="AL24" s="350">
        <f t="shared" si="8"/>
        <v>0</v>
      </c>
    </row>
    <row r="25" spans="1:38" ht="24" customHeight="1">
      <c r="A25" s="343" t="s">
        <v>76</v>
      </c>
      <c r="B25" s="446" t="s">
        <v>76</v>
      </c>
      <c r="C25" s="33" t="s">
        <v>77</v>
      </c>
      <c r="D25" s="34"/>
      <c r="E25" s="34"/>
      <c r="F25" s="35"/>
      <c r="G25" s="344">
        <v>86.794799159999997</v>
      </c>
      <c r="H25" s="345">
        <v>774.91019825000001</v>
      </c>
      <c r="I25" s="345">
        <v>211.0663421525</v>
      </c>
      <c r="J25" s="345">
        <v>322.91647864449999</v>
      </c>
      <c r="K25" s="345">
        <v>77.180450399999984</v>
      </c>
      <c r="L25" s="345">
        <v>784.572192126</v>
      </c>
      <c r="M25" s="345">
        <v>837.16694216400003</v>
      </c>
      <c r="N25" s="345">
        <v>368.59713836400005</v>
      </c>
      <c r="O25" s="345">
        <v>1200.0284239999999</v>
      </c>
      <c r="P25" s="345">
        <v>461.57225301450001</v>
      </c>
      <c r="Q25" s="345">
        <v>96.862994940000007</v>
      </c>
      <c r="R25" s="345">
        <v>-1042.9892831050001</v>
      </c>
      <c r="S25" s="346">
        <f>G25</f>
        <v>86.794799159999997</v>
      </c>
      <c r="T25" s="347">
        <f>SUM($G25:H25)</f>
        <v>861.70499741000003</v>
      </c>
      <c r="U25" s="347">
        <f>SUM($G25:I25)</f>
        <v>1072.7713395625001</v>
      </c>
      <c r="V25" s="347">
        <f>SUM($G25:J25)</f>
        <v>1395.687818207</v>
      </c>
      <c r="W25" s="347">
        <f>SUM($G25:K25)</f>
        <v>1472.8682686069999</v>
      </c>
      <c r="X25" s="347">
        <f>SUM($G25:L25)</f>
        <v>2257.4404607329998</v>
      </c>
      <c r="Y25" s="347">
        <f>SUM($G25:M25)</f>
        <v>3094.6074028969997</v>
      </c>
      <c r="Z25" s="347">
        <f>SUM($G25:N25)</f>
        <v>3463.2045412609996</v>
      </c>
      <c r="AA25" s="347">
        <f>SUM($G25:O25)</f>
        <v>4663.2329652609997</v>
      </c>
      <c r="AB25" s="347">
        <f>SUM($G25:P25)</f>
        <v>5124.8052182755</v>
      </c>
      <c r="AC25" s="347">
        <f>SUM($G25:Q25)</f>
        <v>5221.6682132155001</v>
      </c>
      <c r="AD25" s="348">
        <f>SUM($G25:R25)</f>
        <v>4178.6789301105</v>
      </c>
      <c r="AE25" s="349">
        <f>U25</f>
        <v>1072.7713395625001</v>
      </c>
      <c r="AF25" s="349">
        <f>X25-AE25</f>
        <v>1184.6691211704997</v>
      </c>
      <c r="AG25" s="349">
        <f>AA25-AF25-AE25</f>
        <v>2405.7925045279999</v>
      </c>
      <c r="AH25" s="349">
        <f>AD25-AG25-AF25-AE25</f>
        <v>-484.55403515049966</v>
      </c>
      <c r="AI25" s="349">
        <f>$AE25+$AF25</f>
        <v>2257.4404607329998</v>
      </c>
      <c r="AJ25" s="349">
        <f>$AG25+$AH25</f>
        <v>1921.2384693775002</v>
      </c>
      <c r="AK25" s="349">
        <f>$AI25+$AJ25</f>
        <v>4178.6789301105</v>
      </c>
      <c r="AL25" s="350">
        <f t="shared" si="8"/>
        <v>0</v>
      </c>
    </row>
    <row r="26" spans="1:38" ht="24" customHeight="1">
      <c r="A26" s="343" t="s">
        <v>78</v>
      </c>
      <c r="B26" s="446" t="s">
        <v>78</v>
      </c>
      <c r="C26" s="33" t="s">
        <v>79</v>
      </c>
      <c r="D26" s="34"/>
      <c r="E26" s="34"/>
      <c r="F26" s="35"/>
      <c r="G26" s="344">
        <v>479.22877730400006</v>
      </c>
      <c r="H26" s="345">
        <v>422.1311080625</v>
      </c>
      <c r="I26" s="345">
        <v>485.48889199799999</v>
      </c>
      <c r="J26" s="345">
        <v>521.97067117649999</v>
      </c>
      <c r="K26" s="345">
        <v>532.79440413000009</v>
      </c>
      <c r="L26" s="345">
        <v>500.09153154000001</v>
      </c>
      <c r="M26" s="345">
        <v>502.43026524600003</v>
      </c>
      <c r="N26" s="345">
        <v>870.38888668200013</v>
      </c>
      <c r="O26" s="345">
        <v>211.86188956800001</v>
      </c>
      <c r="P26" s="345">
        <v>1541.4481414080001</v>
      </c>
      <c r="Q26" s="345">
        <v>359.97051229000004</v>
      </c>
      <c r="R26" s="345">
        <v>376.87899272099997</v>
      </c>
      <c r="S26" s="353">
        <f>G26</f>
        <v>479.22877730400006</v>
      </c>
      <c r="T26" s="354">
        <f>SUM($G26:H26)</f>
        <v>901.35988536650007</v>
      </c>
      <c r="U26" s="354">
        <f>SUM($G26:I26)</f>
        <v>1386.8487773645002</v>
      </c>
      <c r="V26" s="354">
        <f>SUM($G26:J26)</f>
        <v>1908.8194485410002</v>
      </c>
      <c r="W26" s="354">
        <f>SUM($G26:K26)</f>
        <v>2441.6138526710001</v>
      </c>
      <c r="X26" s="354">
        <f>SUM($G26:L26)</f>
        <v>2941.7053842109999</v>
      </c>
      <c r="Y26" s="354">
        <f>SUM($G26:M26)</f>
        <v>3444.135649457</v>
      </c>
      <c r="Z26" s="354">
        <f>SUM($G26:N26)</f>
        <v>4314.5245361389998</v>
      </c>
      <c r="AA26" s="354">
        <f>SUM($G26:O26)</f>
        <v>4526.3864257069999</v>
      </c>
      <c r="AB26" s="354">
        <f>SUM($G26:P26)</f>
        <v>6067.834567115</v>
      </c>
      <c r="AC26" s="354">
        <f>SUM($G26:Q26)</f>
        <v>6427.8050794050005</v>
      </c>
      <c r="AD26" s="355">
        <f>SUM($G26:R26)</f>
        <v>6804.6840721260005</v>
      </c>
      <c r="AE26" s="356">
        <f>U26</f>
        <v>1386.8487773645002</v>
      </c>
      <c r="AF26" s="356">
        <f>X26-AE26</f>
        <v>1554.8566068464997</v>
      </c>
      <c r="AG26" s="356">
        <f>AA26-AF26-AE26</f>
        <v>1584.681041496</v>
      </c>
      <c r="AH26" s="356">
        <f>AD26-AG26-AF26-AE26</f>
        <v>2278.2976464190006</v>
      </c>
      <c r="AI26" s="356">
        <f>$AE26+$AF26</f>
        <v>2941.7053842109999</v>
      </c>
      <c r="AJ26" s="356">
        <f>$AG26+$AH26</f>
        <v>3862.9786879150006</v>
      </c>
      <c r="AK26" s="356">
        <f>$AI26+$AJ26</f>
        <v>6804.6840721260005</v>
      </c>
      <c r="AL26" s="350">
        <f t="shared" si="8"/>
        <v>0</v>
      </c>
    </row>
    <row r="27" spans="1:38" ht="24" customHeight="1">
      <c r="A27" s="343" t="s">
        <v>80</v>
      </c>
      <c r="B27" s="446" t="s">
        <v>80</v>
      </c>
      <c r="C27" s="49" t="s">
        <v>81</v>
      </c>
      <c r="D27" s="55"/>
      <c r="E27" s="55"/>
      <c r="F27" s="56"/>
      <c r="G27" s="359">
        <f t="shared" ref="G27:AK27" si="15">SUM(G22:G26)</f>
        <v>18594.842156394472</v>
      </c>
      <c r="H27" s="360">
        <f t="shared" si="15"/>
        <v>7321.5798249868585</v>
      </c>
      <c r="I27" s="360">
        <f t="shared" si="15"/>
        <v>10281.698028117409</v>
      </c>
      <c r="J27" s="360">
        <f t="shared" si="15"/>
        <v>4579.207778825863</v>
      </c>
      <c r="K27" s="360">
        <f t="shared" si="15"/>
        <v>9526.2458549258954</v>
      </c>
      <c r="L27" s="360">
        <f t="shared" si="15"/>
        <v>4038.4007056091195</v>
      </c>
      <c r="M27" s="360">
        <f t="shared" si="15"/>
        <v>4074.6602007359229</v>
      </c>
      <c r="N27" s="360">
        <f t="shared" si="15"/>
        <v>4325.1901782030609</v>
      </c>
      <c r="O27" s="360">
        <f t="shared" si="15"/>
        <v>8396.9768001279554</v>
      </c>
      <c r="P27" s="360">
        <f t="shared" si="15"/>
        <v>9218.5405569455688</v>
      </c>
      <c r="Q27" s="360">
        <f t="shared" si="15"/>
        <v>4968.675246630165</v>
      </c>
      <c r="R27" s="360">
        <f t="shared" si="15"/>
        <v>3951.5967007170557</v>
      </c>
      <c r="S27" s="346">
        <f t="shared" si="15"/>
        <v>18594.842156394472</v>
      </c>
      <c r="T27" s="347">
        <f t="shared" si="15"/>
        <v>25916.421981381347</v>
      </c>
      <c r="U27" s="347">
        <f t="shared" si="15"/>
        <v>36198.120009498773</v>
      </c>
      <c r="V27" s="347">
        <f t="shared" si="15"/>
        <v>40777.327788324576</v>
      </c>
      <c r="W27" s="347">
        <f t="shared" si="15"/>
        <v>50303.573643250507</v>
      </c>
      <c r="X27" s="347">
        <f t="shared" si="15"/>
        <v>54341.974348859454</v>
      </c>
      <c r="Y27" s="347">
        <f t="shared" si="15"/>
        <v>58416.634549595583</v>
      </c>
      <c r="Z27" s="347">
        <f t="shared" si="15"/>
        <v>62741.824727798637</v>
      </c>
      <c r="AA27" s="347">
        <f t="shared" si="15"/>
        <v>71138.801527926553</v>
      </c>
      <c r="AB27" s="347">
        <f t="shared" si="15"/>
        <v>80357.342084872274</v>
      </c>
      <c r="AC27" s="347">
        <f t="shared" si="15"/>
        <v>85326.017331502182</v>
      </c>
      <c r="AD27" s="348">
        <f t="shared" si="15"/>
        <v>89277.614032219251</v>
      </c>
      <c r="AE27" s="349">
        <f t="shared" si="15"/>
        <v>36198.120009498773</v>
      </c>
      <c r="AF27" s="349">
        <f t="shared" si="15"/>
        <v>18143.854339360736</v>
      </c>
      <c r="AG27" s="349">
        <f t="shared" si="15"/>
        <v>16796.827179066982</v>
      </c>
      <c r="AH27" s="349">
        <f t="shared" si="15"/>
        <v>18138.812504292691</v>
      </c>
      <c r="AI27" s="349">
        <f t="shared" si="15"/>
        <v>54341.974348859454</v>
      </c>
      <c r="AJ27" s="349">
        <f t="shared" si="15"/>
        <v>34935.639683359659</v>
      </c>
      <c r="AK27" s="349">
        <f t="shared" si="15"/>
        <v>89277.614032219019</v>
      </c>
      <c r="AL27" s="350">
        <f t="shared" si="8"/>
        <v>3.3469405025243759E-10</v>
      </c>
    </row>
    <row r="28" spans="1:38" ht="24" customHeight="1">
      <c r="A28" s="343" t="s">
        <v>82</v>
      </c>
      <c r="B28" s="446" t="s">
        <v>82</v>
      </c>
      <c r="C28" s="33" t="s">
        <v>83</v>
      </c>
      <c r="D28" s="34"/>
      <c r="E28" s="34"/>
      <c r="F28" s="35"/>
      <c r="G28" s="351">
        <v>-2094.340735968</v>
      </c>
      <c r="H28" s="352">
        <v>-1956.4264829999997</v>
      </c>
      <c r="I28" s="352">
        <v>-2507.8358560440001</v>
      </c>
      <c r="J28" s="352">
        <v>-2164.9811879604999</v>
      </c>
      <c r="K28" s="352">
        <v>-2403.8315677300002</v>
      </c>
      <c r="L28" s="352">
        <v>-2346.0520348559999</v>
      </c>
      <c r="M28" s="352">
        <v>-2465.70509451</v>
      </c>
      <c r="N28" s="352">
        <v>-2749.177727583</v>
      </c>
      <c r="O28" s="352">
        <v>-2816.3439684800001</v>
      </c>
      <c r="P28" s="352">
        <v>-3172.7801749724999</v>
      </c>
      <c r="Q28" s="352">
        <v>-3122.9793934224999</v>
      </c>
      <c r="R28" s="352">
        <v>-3066.5428126409997</v>
      </c>
      <c r="S28" s="353">
        <f>G28</f>
        <v>-2094.340735968</v>
      </c>
      <c r="T28" s="354">
        <f>SUM($G28:H28)</f>
        <v>-4050.7672189679997</v>
      </c>
      <c r="U28" s="354">
        <f>SUM($G28:I28)</f>
        <v>-6558.6030750119999</v>
      </c>
      <c r="V28" s="354">
        <f>SUM($G28:J28)</f>
        <v>-8723.5842629724993</v>
      </c>
      <c r="W28" s="354">
        <f>SUM($G28:K28)</f>
        <v>-11127.415830702499</v>
      </c>
      <c r="X28" s="354">
        <f>SUM($G28:L28)</f>
        <v>-13473.467865558499</v>
      </c>
      <c r="Y28" s="354">
        <f>SUM($G28:M28)</f>
        <v>-15939.172960068499</v>
      </c>
      <c r="Z28" s="354">
        <f>SUM($G28:N28)</f>
        <v>-18688.350687651498</v>
      </c>
      <c r="AA28" s="354">
        <f>SUM($G28:O28)</f>
        <v>-21504.694656131498</v>
      </c>
      <c r="AB28" s="354">
        <f>SUM($G28:P28)</f>
        <v>-24677.474831103998</v>
      </c>
      <c r="AC28" s="354">
        <f>SUM($G28:Q28)</f>
        <v>-27800.454224526497</v>
      </c>
      <c r="AD28" s="355">
        <f>SUM($G28:R28)</f>
        <v>-30866.997037167497</v>
      </c>
      <c r="AE28" s="356">
        <f>U28</f>
        <v>-6558.6030750119999</v>
      </c>
      <c r="AF28" s="356">
        <f>X28-AE28</f>
        <v>-6914.8647905464995</v>
      </c>
      <c r="AG28" s="356">
        <f>AA28-AF28-AE28</f>
        <v>-8031.2267905729977</v>
      </c>
      <c r="AH28" s="356">
        <f>AD28-AG28-AF28-AE28</f>
        <v>-9362.3023810359991</v>
      </c>
      <c r="AI28" s="356">
        <f>$AE28+$AF28</f>
        <v>-13473.467865558499</v>
      </c>
      <c r="AJ28" s="356">
        <f>$AG28+$AH28</f>
        <v>-17393.529171608996</v>
      </c>
      <c r="AK28" s="356">
        <f>$AI28+$AJ28</f>
        <v>-30866.997037167494</v>
      </c>
      <c r="AL28" s="350">
        <f t="shared" si="8"/>
        <v>0</v>
      </c>
    </row>
    <row r="29" spans="1:38" ht="24" customHeight="1">
      <c r="A29" s="343" t="s">
        <v>84</v>
      </c>
      <c r="B29" s="446" t="s">
        <v>84</v>
      </c>
      <c r="C29" s="49" t="s">
        <v>85</v>
      </c>
      <c r="D29" s="34"/>
      <c r="E29" s="34"/>
      <c r="F29" s="35"/>
      <c r="G29" s="359">
        <f t="shared" ref="G29:AK29" si="16">SUM(G27:G28)</f>
        <v>16500.501420426473</v>
      </c>
      <c r="H29" s="360">
        <f t="shared" si="16"/>
        <v>5365.1533419868592</v>
      </c>
      <c r="I29" s="360">
        <f t="shared" si="16"/>
        <v>7773.8621720734091</v>
      </c>
      <c r="J29" s="360">
        <f t="shared" si="16"/>
        <v>2414.2265908653631</v>
      </c>
      <c r="K29" s="360">
        <f t="shared" si="16"/>
        <v>7122.4142871958957</v>
      </c>
      <c r="L29" s="360">
        <f t="shared" si="16"/>
        <v>1692.3486707531197</v>
      </c>
      <c r="M29" s="360">
        <f t="shared" si="16"/>
        <v>1608.9551062259229</v>
      </c>
      <c r="N29" s="360">
        <f t="shared" si="16"/>
        <v>1576.0124506200609</v>
      </c>
      <c r="O29" s="360">
        <f t="shared" si="16"/>
        <v>5580.6328316479558</v>
      </c>
      <c r="P29" s="360">
        <f t="shared" si="16"/>
        <v>6045.7603819730684</v>
      </c>
      <c r="Q29" s="360">
        <f t="shared" si="16"/>
        <v>1845.6958532076651</v>
      </c>
      <c r="R29" s="360">
        <f t="shared" si="16"/>
        <v>885.05388807605596</v>
      </c>
      <c r="S29" s="361">
        <f t="shared" si="16"/>
        <v>16500.501420426473</v>
      </c>
      <c r="T29" s="362">
        <f t="shared" si="16"/>
        <v>21865.654762413345</v>
      </c>
      <c r="U29" s="362">
        <f t="shared" si="16"/>
        <v>29639.516934486772</v>
      </c>
      <c r="V29" s="362">
        <f t="shared" si="16"/>
        <v>32053.743525352074</v>
      </c>
      <c r="W29" s="362">
        <f t="shared" si="16"/>
        <v>39176.157812548008</v>
      </c>
      <c r="X29" s="362">
        <f t="shared" si="16"/>
        <v>40868.506483300953</v>
      </c>
      <c r="Y29" s="362">
        <f t="shared" si="16"/>
        <v>42477.461589527084</v>
      </c>
      <c r="Z29" s="362">
        <f t="shared" si="16"/>
        <v>44053.474040147135</v>
      </c>
      <c r="AA29" s="362">
        <f t="shared" si="16"/>
        <v>49634.106871795055</v>
      </c>
      <c r="AB29" s="362">
        <f t="shared" si="16"/>
        <v>55679.867253768272</v>
      </c>
      <c r="AC29" s="362">
        <f t="shared" si="16"/>
        <v>57525.563106975686</v>
      </c>
      <c r="AD29" s="363">
        <f t="shared" si="16"/>
        <v>58410.616995051751</v>
      </c>
      <c r="AE29" s="364">
        <f t="shared" si="16"/>
        <v>29639.516934486772</v>
      </c>
      <c r="AF29" s="364">
        <f t="shared" si="16"/>
        <v>11228.989548814236</v>
      </c>
      <c r="AG29" s="364">
        <f t="shared" si="16"/>
        <v>8765.6003884939855</v>
      </c>
      <c r="AH29" s="364">
        <f t="shared" si="16"/>
        <v>8776.5101232566922</v>
      </c>
      <c r="AI29" s="364">
        <f t="shared" si="16"/>
        <v>40868.506483300953</v>
      </c>
      <c r="AJ29" s="364">
        <f t="shared" si="16"/>
        <v>17542.110511750663</v>
      </c>
      <c r="AK29" s="364">
        <f t="shared" si="16"/>
        <v>58410.616995051525</v>
      </c>
      <c r="AL29" s="350">
        <f t="shared" si="8"/>
        <v>3.2741809263825417E-10</v>
      </c>
    </row>
    <row r="30" spans="1:38" ht="24" customHeight="1">
      <c r="A30" s="343" t="s">
        <v>86</v>
      </c>
      <c r="B30" s="446" t="s">
        <v>86</v>
      </c>
      <c r="C30" s="63" t="s">
        <v>87</v>
      </c>
      <c r="D30" s="34"/>
      <c r="E30" s="34"/>
      <c r="F30" s="35"/>
      <c r="G30" s="365">
        <v>-2086.6250526769918</v>
      </c>
      <c r="H30" s="366">
        <v>-759.21202550862506</v>
      </c>
      <c r="I30" s="366">
        <v>-816.67027345930933</v>
      </c>
      <c r="J30" s="366">
        <v>-892.40268582322017</v>
      </c>
      <c r="K30" s="366">
        <v>-1736.4433337582395</v>
      </c>
      <c r="L30" s="366">
        <v>-330.23251810179681</v>
      </c>
      <c r="M30" s="366">
        <v>-313.29113473652365</v>
      </c>
      <c r="N30" s="366">
        <v>-306.81759425914822</v>
      </c>
      <c r="O30" s="366">
        <v>-1107.5502347839999</v>
      </c>
      <c r="P30" s="366">
        <v>-1200.6112967941042</v>
      </c>
      <c r="Q30" s="366">
        <v>126.71232052607982</v>
      </c>
      <c r="R30" s="366">
        <v>-648.46019500801071</v>
      </c>
      <c r="S30" s="353">
        <f>G30</f>
        <v>-2086.6250526769918</v>
      </c>
      <c r="T30" s="354">
        <f>SUM($G30:H30)</f>
        <v>-2845.837078185617</v>
      </c>
      <c r="U30" s="354">
        <f>SUM($G30:I30)</f>
        <v>-3662.5073516449265</v>
      </c>
      <c r="V30" s="354">
        <f>SUM($G30:J30)</f>
        <v>-4554.9100374681466</v>
      </c>
      <c r="W30" s="354">
        <f>SUM($G30:K30)</f>
        <v>-6291.3533712263861</v>
      </c>
      <c r="X30" s="354">
        <f>SUM($G30:L30)</f>
        <v>-6621.5858893281829</v>
      </c>
      <c r="Y30" s="354">
        <f>SUM($G30:M30)</f>
        <v>-6934.8770240647063</v>
      </c>
      <c r="Z30" s="354">
        <f>SUM($G30:N30)</f>
        <v>-7241.6946183238542</v>
      </c>
      <c r="AA30" s="354">
        <f>SUM($G30:O30)</f>
        <v>-8349.2448531078535</v>
      </c>
      <c r="AB30" s="354">
        <f>SUM($G30:P30)</f>
        <v>-9549.8561499019579</v>
      </c>
      <c r="AC30" s="354">
        <f>SUM($G30:Q30)</f>
        <v>-9423.1438293758783</v>
      </c>
      <c r="AD30" s="355">
        <f>SUM($G30:R30)</f>
        <v>-10071.604024383889</v>
      </c>
      <c r="AE30" s="356">
        <f>U30</f>
        <v>-3662.5073516449265</v>
      </c>
      <c r="AF30" s="356">
        <f>X30-AE30</f>
        <v>-2959.0785376832564</v>
      </c>
      <c r="AG30" s="356">
        <f>AA30-AF30-AE30</f>
        <v>-1727.6589637796706</v>
      </c>
      <c r="AH30" s="356">
        <f>AD30-AG30-AF30-AE30</f>
        <v>-1722.3591712760362</v>
      </c>
      <c r="AI30" s="356">
        <f>$AE30+$AF30</f>
        <v>-6621.5858893281829</v>
      </c>
      <c r="AJ30" s="356">
        <f>$AG30+$AH30</f>
        <v>-3450.0181350557068</v>
      </c>
      <c r="AK30" s="356">
        <f>$AI30+$AJ30</f>
        <v>-10071.604024383891</v>
      </c>
      <c r="AL30" s="350">
        <f t="shared" si="8"/>
        <v>0</v>
      </c>
    </row>
    <row r="31" spans="1:38" ht="24" customHeight="1">
      <c r="A31" s="343" t="s">
        <v>88</v>
      </c>
      <c r="B31" s="446" t="s">
        <v>88</v>
      </c>
      <c r="C31" s="49" t="s">
        <v>89</v>
      </c>
      <c r="D31" s="34"/>
      <c r="E31" s="34"/>
      <c r="F31" s="35"/>
      <c r="G31" s="344">
        <f>SUM(G29:G30)</f>
        <v>14413.876367749483</v>
      </c>
      <c r="H31" s="345">
        <f t="shared" ref="H31:AK33" si="17">SUM(H29:H30)</f>
        <v>4605.9413164782345</v>
      </c>
      <c r="I31" s="345">
        <f t="shared" si="17"/>
        <v>6957.1918986141</v>
      </c>
      <c r="J31" s="345">
        <f t="shared" si="17"/>
        <v>1521.823905042143</v>
      </c>
      <c r="K31" s="345">
        <f t="shared" si="17"/>
        <v>5385.9709534376561</v>
      </c>
      <c r="L31" s="345">
        <f t="shared" si="17"/>
        <v>1362.1161526513229</v>
      </c>
      <c r="M31" s="345">
        <f t="shared" si="17"/>
        <v>1295.6639714893993</v>
      </c>
      <c r="N31" s="345">
        <f t="shared" si="17"/>
        <v>1269.1948563609126</v>
      </c>
      <c r="O31" s="345">
        <f t="shared" si="17"/>
        <v>4473.0825968639556</v>
      </c>
      <c r="P31" s="345">
        <f t="shared" si="17"/>
        <v>4845.149085178964</v>
      </c>
      <c r="Q31" s="345">
        <f t="shared" si="17"/>
        <v>1972.4081737337449</v>
      </c>
      <c r="R31" s="345">
        <f t="shared" si="17"/>
        <v>236.59369306804524</v>
      </c>
      <c r="S31" s="346">
        <f t="shared" si="17"/>
        <v>14413.876367749483</v>
      </c>
      <c r="T31" s="347">
        <f t="shared" si="17"/>
        <v>19019.817684227728</v>
      </c>
      <c r="U31" s="347">
        <f t="shared" si="17"/>
        <v>25977.009582841845</v>
      </c>
      <c r="V31" s="347">
        <f t="shared" si="17"/>
        <v>27498.833487883927</v>
      </c>
      <c r="W31" s="347">
        <f t="shared" si="17"/>
        <v>32884.804441321619</v>
      </c>
      <c r="X31" s="347">
        <f t="shared" si="17"/>
        <v>34246.920593972769</v>
      </c>
      <c r="Y31" s="347">
        <f t="shared" si="17"/>
        <v>35542.584565462377</v>
      </c>
      <c r="Z31" s="347">
        <f t="shared" si="17"/>
        <v>36811.779421823281</v>
      </c>
      <c r="AA31" s="347">
        <f t="shared" si="17"/>
        <v>41284.862018687199</v>
      </c>
      <c r="AB31" s="347">
        <f t="shared" si="17"/>
        <v>46130.011103866316</v>
      </c>
      <c r="AC31" s="347">
        <f t="shared" si="17"/>
        <v>48102.419277599809</v>
      </c>
      <c r="AD31" s="348">
        <f t="shared" si="17"/>
        <v>48339.012970667864</v>
      </c>
      <c r="AE31" s="349">
        <f t="shared" si="17"/>
        <v>25977.009582841845</v>
      </c>
      <c r="AF31" s="349">
        <f t="shared" si="17"/>
        <v>8269.9110111309783</v>
      </c>
      <c r="AG31" s="349">
        <f t="shared" si="17"/>
        <v>7037.941424714315</v>
      </c>
      <c r="AH31" s="349">
        <f t="shared" si="17"/>
        <v>7054.1509519806559</v>
      </c>
      <c r="AI31" s="349">
        <f t="shared" si="17"/>
        <v>34246.920593972769</v>
      </c>
      <c r="AJ31" s="349">
        <f t="shared" si="17"/>
        <v>14092.092376694956</v>
      </c>
      <c r="AK31" s="349">
        <f t="shared" si="17"/>
        <v>48339.012970667638</v>
      </c>
      <c r="AL31" s="350">
        <f t="shared" si="8"/>
        <v>3.2014213502407074E-10</v>
      </c>
    </row>
    <row r="32" spans="1:38" ht="24" customHeight="1">
      <c r="A32" s="343" t="s">
        <v>90</v>
      </c>
      <c r="B32" s="446" t="s">
        <v>90</v>
      </c>
      <c r="C32" s="33" t="s">
        <v>91</v>
      </c>
      <c r="D32" s="34"/>
      <c r="E32" s="34"/>
      <c r="F32" s="35"/>
      <c r="G32" s="351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3">
        <f>G32</f>
        <v>0</v>
      </c>
      <c r="T32" s="354">
        <f>SUM($G32:H32)</f>
        <v>0</v>
      </c>
      <c r="U32" s="354">
        <f>SUM($G32:I32)</f>
        <v>0</v>
      </c>
      <c r="V32" s="354">
        <f>SUM($G32:J32)</f>
        <v>0</v>
      </c>
      <c r="W32" s="354">
        <f>SUM($G32:K32)</f>
        <v>0</v>
      </c>
      <c r="X32" s="354">
        <f>SUM($G32:L32)</f>
        <v>0</v>
      </c>
      <c r="Y32" s="354">
        <f>SUM($G32:M32)</f>
        <v>0</v>
      </c>
      <c r="Z32" s="354">
        <f>SUM($G32:N32)</f>
        <v>0</v>
      </c>
      <c r="AA32" s="354">
        <f>SUM($G32:O32)</f>
        <v>0</v>
      </c>
      <c r="AB32" s="354">
        <f>SUM($G32:P32)</f>
        <v>0</v>
      </c>
      <c r="AC32" s="354">
        <f>SUM($G32:Q32)</f>
        <v>0</v>
      </c>
      <c r="AD32" s="355">
        <f>SUM($G32:R32)</f>
        <v>0</v>
      </c>
      <c r="AE32" s="356">
        <f>U32</f>
        <v>0</v>
      </c>
      <c r="AF32" s="356">
        <f>X32-AE32</f>
        <v>0</v>
      </c>
      <c r="AG32" s="356">
        <f>AA32-AF32-AE32</f>
        <v>0</v>
      </c>
      <c r="AH32" s="356">
        <f>AD32-AG32-AF32-AE32</f>
        <v>0</v>
      </c>
      <c r="AI32" s="356">
        <f>$AE32+$AF32</f>
        <v>0</v>
      </c>
      <c r="AJ32" s="356">
        <f>$AG32+$AH32</f>
        <v>0</v>
      </c>
      <c r="AK32" s="356">
        <f>$AI32+$AJ32</f>
        <v>0</v>
      </c>
      <c r="AL32" s="350">
        <f t="shared" si="8"/>
        <v>0</v>
      </c>
    </row>
    <row r="33" spans="1:38" ht="24" customHeight="1">
      <c r="A33" s="343" t="s">
        <v>92</v>
      </c>
      <c r="B33" s="446" t="s">
        <v>92</v>
      </c>
      <c r="C33" s="49" t="s">
        <v>93</v>
      </c>
      <c r="D33" s="34"/>
      <c r="E33" s="34"/>
      <c r="F33" s="35"/>
      <c r="G33" s="344">
        <f>SUM(G31:G32)</f>
        <v>14413.876367749483</v>
      </c>
      <c r="H33" s="345">
        <f t="shared" ref="H33:R33" si="18">SUM(H31:H32)</f>
        <v>4605.9413164782345</v>
      </c>
      <c r="I33" s="345">
        <f t="shared" si="18"/>
        <v>6957.1918986141</v>
      </c>
      <c r="J33" s="345">
        <f t="shared" si="18"/>
        <v>1521.823905042143</v>
      </c>
      <c r="K33" s="345">
        <f t="shared" si="18"/>
        <v>5385.9709534376561</v>
      </c>
      <c r="L33" s="345">
        <f t="shared" si="18"/>
        <v>1362.1161526513229</v>
      </c>
      <c r="M33" s="345">
        <f t="shared" si="18"/>
        <v>1295.6639714893993</v>
      </c>
      <c r="N33" s="345">
        <f t="shared" si="18"/>
        <v>1269.1948563609126</v>
      </c>
      <c r="O33" s="345">
        <f t="shared" si="18"/>
        <v>4473.0825968639556</v>
      </c>
      <c r="P33" s="345">
        <f t="shared" si="18"/>
        <v>4845.149085178964</v>
      </c>
      <c r="Q33" s="345">
        <f t="shared" si="18"/>
        <v>1972.4081737337449</v>
      </c>
      <c r="R33" s="345">
        <f t="shared" si="18"/>
        <v>236.59369306804524</v>
      </c>
      <c r="S33" s="346">
        <f t="shared" si="17"/>
        <v>14413.876367749483</v>
      </c>
      <c r="T33" s="347">
        <f t="shared" si="17"/>
        <v>19019.817684227728</v>
      </c>
      <c r="U33" s="347">
        <f t="shared" si="17"/>
        <v>25977.009582841845</v>
      </c>
      <c r="V33" s="347">
        <f t="shared" si="17"/>
        <v>27498.833487883927</v>
      </c>
      <c r="W33" s="347">
        <f t="shared" si="17"/>
        <v>32884.804441321619</v>
      </c>
      <c r="X33" s="347">
        <f t="shared" si="17"/>
        <v>34246.920593972769</v>
      </c>
      <c r="Y33" s="347">
        <f t="shared" si="17"/>
        <v>35542.584565462377</v>
      </c>
      <c r="Z33" s="347">
        <f t="shared" si="17"/>
        <v>36811.779421823281</v>
      </c>
      <c r="AA33" s="347">
        <f t="shared" si="17"/>
        <v>41284.862018687199</v>
      </c>
      <c r="AB33" s="347">
        <f t="shared" si="17"/>
        <v>46130.011103866316</v>
      </c>
      <c r="AC33" s="347">
        <f t="shared" si="17"/>
        <v>48102.419277599809</v>
      </c>
      <c r="AD33" s="348">
        <f t="shared" si="17"/>
        <v>48339.012970667864</v>
      </c>
      <c r="AE33" s="349">
        <f t="shared" si="17"/>
        <v>25977.009582841845</v>
      </c>
      <c r="AF33" s="349">
        <f t="shared" si="17"/>
        <v>8269.9110111309783</v>
      </c>
      <c r="AG33" s="349">
        <f t="shared" si="17"/>
        <v>7037.941424714315</v>
      </c>
      <c r="AH33" s="349">
        <f t="shared" si="17"/>
        <v>7054.1509519806559</v>
      </c>
      <c r="AI33" s="349">
        <f t="shared" si="17"/>
        <v>34246.920593972769</v>
      </c>
      <c r="AJ33" s="349">
        <f t="shared" si="17"/>
        <v>14092.092376694956</v>
      </c>
      <c r="AK33" s="349">
        <f t="shared" si="17"/>
        <v>48339.012970667638</v>
      </c>
      <c r="AL33" s="350">
        <f t="shared" si="8"/>
        <v>3.2014213502407074E-10</v>
      </c>
    </row>
    <row r="34" spans="1:38" ht="24" customHeight="1">
      <c r="A34" s="343" t="s">
        <v>94</v>
      </c>
      <c r="B34" s="446" t="s">
        <v>94</v>
      </c>
      <c r="C34" s="33" t="s">
        <v>95</v>
      </c>
      <c r="D34" s="34"/>
      <c r="E34" s="34"/>
      <c r="F34" s="35"/>
      <c r="G34" s="344"/>
      <c r="H34" s="345"/>
      <c r="I34" s="345"/>
      <c r="J34" s="345"/>
      <c r="K34" s="345"/>
      <c r="L34" s="345"/>
      <c r="M34" s="345"/>
      <c r="N34" s="345"/>
      <c r="O34" s="345"/>
      <c r="P34" s="345"/>
      <c r="Q34" s="345"/>
      <c r="R34" s="345"/>
      <c r="S34" s="346">
        <f>G34</f>
        <v>0</v>
      </c>
      <c r="T34" s="347">
        <f>SUM($G34:H34)</f>
        <v>0</v>
      </c>
      <c r="U34" s="347">
        <f>SUM($G34:I34)</f>
        <v>0</v>
      </c>
      <c r="V34" s="347">
        <f>SUM($G34:J34)</f>
        <v>0</v>
      </c>
      <c r="W34" s="347">
        <f>SUM($G34:K34)</f>
        <v>0</v>
      </c>
      <c r="X34" s="347">
        <f>SUM($G34:L34)</f>
        <v>0</v>
      </c>
      <c r="Y34" s="347">
        <f>SUM($G34:M34)</f>
        <v>0</v>
      </c>
      <c r="Z34" s="347">
        <f>SUM($G34:N34)</f>
        <v>0</v>
      </c>
      <c r="AA34" s="347">
        <f>SUM($G34:O34)</f>
        <v>0</v>
      </c>
      <c r="AB34" s="347">
        <f>SUM($G34:P34)</f>
        <v>0</v>
      </c>
      <c r="AC34" s="347">
        <f>SUM($G34:Q34)</f>
        <v>0</v>
      </c>
      <c r="AD34" s="348">
        <f>SUM($G34:R34)</f>
        <v>0</v>
      </c>
      <c r="AE34" s="349">
        <f>U34</f>
        <v>0</v>
      </c>
      <c r="AF34" s="349">
        <f>X34-AE34</f>
        <v>0</v>
      </c>
      <c r="AG34" s="349">
        <f>AA34-AF34-AE34</f>
        <v>0</v>
      </c>
      <c r="AH34" s="349">
        <f>AD34-AG34-AF34-AE34</f>
        <v>0</v>
      </c>
      <c r="AI34" s="349">
        <f>$AE34+$AF34</f>
        <v>0</v>
      </c>
      <c r="AJ34" s="349">
        <f>$AG34+$AH34</f>
        <v>0</v>
      </c>
      <c r="AK34" s="349">
        <f>$AI34+$AJ34</f>
        <v>0</v>
      </c>
      <c r="AL34" s="350">
        <f t="shared" si="8"/>
        <v>0</v>
      </c>
    </row>
    <row r="35" spans="1:38" ht="24" customHeight="1" thickBot="1">
      <c r="A35" s="343" t="s">
        <v>96</v>
      </c>
      <c r="B35" s="446" t="s">
        <v>96</v>
      </c>
      <c r="C35" s="66" t="s">
        <v>97</v>
      </c>
      <c r="D35" s="67"/>
      <c r="E35" s="67"/>
      <c r="F35" s="68"/>
      <c r="G35" s="367">
        <f t="shared" ref="G35:AK35" si="19">SUM(G33:G34)</f>
        <v>14413.876367749483</v>
      </c>
      <c r="H35" s="368">
        <f t="shared" si="19"/>
        <v>4605.9413164782345</v>
      </c>
      <c r="I35" s="368">
        <f t="shared" si="19"/>
        <v>6957.1918986141</v>
      </c>
      <c r="J35" s="368">
        <f t="shared" si="19"/>
        <v>1521.823905042143</v>
      </c>
      <c r="K35" s="368">
        <f t="shared" si="19"/>
        <v>5385.9709534376561</v>
      </c>
      <c r="L35" s="368">
        <f t="shared" si="19"/>
        <v>1362.1161526513229</v>
      </c>
      <c r="M35" s="368">
        <f t="shared" si="19"/>
        <v>1295.6639714893993</v>
      </c>
      <c r="N35" s="368">
        <f t="shared" si="19"/>
        <v>1269.1948563609126</v>
      </c>
      <c r="O35" s="368">
        <f t="shared" si="19"/>
        <v>4473.0825968639556</v>
      </c>
      <c r="P35" s="368">
        <f t="shared" si="19"/>
        <v>4845.149085178964</v>
      </c>
      <c r="Q35" s="368">
        <f t="shared" si="19"/>
        <v>1972.4081737337449</v>
      </c>
      <c r="R35" s="368">
        <f t="shared" si="19"/>
        <v>236.59369306804524</v>
      </c>
      <c r="S35" s="369">
        <f t="shared" si="19"/>
        <v>14413.876367749483</v>
      </c>
      <c r="T35" s="370">
        <f t="shared" si="19"/>
        <v>19019.817684227728</v>
      </c>
      <c r="U35" s="370">
        <f t="shared" si="19"/>
        <v>25977.009582841845</v>
      </c>
      <c r="V35" s="370">
        <f t="shared" si="19"/>
        <v>27498.833487883927</v>
      </c>
      <c r="W35" s="370">
        <f t="shared" si="19"/>
        <v>32884.804441321619</v>
      </c>
      <c r="X35" s="370">
        <f t="shared" si="19"/>
        <v>34246.920593972769</v>
      </c>
      <c r="Y35" s="370">
        <f t="shared" si="19"/>
        <v>35542.584565462377</v>
      </c>
      <c r="Z35" s="370">
        <f t="shared" si="19"/>
        <v>36811.779421823281</v>
      </c>
      <c r="AA35" s="370">
        <f t="shared" si="19"/>
        <v>41284.862018687199</v>
      </c>
      <c r="AB35" s="370">
        <f t="shared" si="19"/>
        <v>46130.011103866316</v>
      </c>
      <c r="AC35" s="370">
        <f t="shared" si="19"/>
        <v>48102.419277599809</v>
      </c>
      <c r="AD35" s="371">
        <f t="shared" si="19"/>
        <v>48339.012970667864</v>
      </c>
      <c r="AE35" s="372">
        <f t="shared" si="19"/>
        <v>25977.009582841845</v>
      </c>
      <c r="AF35" s="372">
        <f t="shared" si="19"/>
        <v>8269.9110111309783</v>
      </c>
      <c r="AG35" s="372">
        <f t="shared" si="19"/>
        <v>7037.941424714315</v>
      </c>
      <c r="AH35" s="372">
        <f t="shared" si="19"/>
        <v>7054.1509519806559</v>
      </c>
      <c r="AI35" s="372">
        <f t="shared" si="19"/>
        <v>34246.920593972769</v>
      </c>
      <c r="AJ35" s="372">
        <f t="shared" si="19"/>
        <v>14092.092376694956</v>
      </c>
      <c r="AK35" s="372">
        <f t="shared" si="19"/>
        <v>48339.012970667638</v>
      </c>
      <c r="AL35" s="350">
        <f t="shared" si="8"/>
        <v>3.2014213502407074E-10</v>
      </c>
    </row>
    <row r="36" spans="1:38" ht="24" customHeight="1" thickTop="1">
      <c r="A36" s="343" t="s">
        <v>98</v>
      </c>
      <c r="B36" s="446" t="s">
        <v>98</v>
      </c>
      <c r="C36" s="75" t="s">
        <v>99</v>
      </c>
      <c r="D36" s="76"/>
      <c r="E36" s="76"/>
      <c r="F36" s="77"/>
      <c r="G36" s="255">
        <v>1223.0640087669667</v>
      </c>
      <c r="H36" s="256">
        <v>1041.2658650529613</v>
      </c>
      <c r="I36" s="256">
        <v>1166.066061642</v>
      </c>
      <c r="J36" s="256">
        <v>1113.5106292450002</v>
      </c>
      <c r="K36" s="256">
        <v>1061.4113392437901</v>
      </c>
      <c r="L36" s="256">
        <v>837.30462535267441</v>
      </c>
      <c r="M36" s="256">
        <v>967.47155066099981</v>
      </c>
      <c r="N36" s="256">
        <v>973.17331460696005</v>
      </c>
      <c r="O36" s="256">
        <v>850.85895431962138</v>
      </c>
      <c r="P36" s="256">
        <v>959.99913461303947</v>
      </c>
      <c r="Q36" s="256">
        <v>818.1087741586</v>
      </c>
      <c r="R36" s="256">
        <v>804.10554458942863</v>
      </c>
      <c r="S36" s="373">
        <f>G36</f>
        <v>1223.0640087669667</v>
      </c>
      <c r="T36" s="374">
        <f>SUM($G36:H36)</f>
        <v>2264.3298738199283</v>
      </c>
      <c r="U36" s="374">
        <f>SUM($G36:I36)</f>
        <v>3430.3959354619283</v>
      </c>
      <c r="V36" s="374">
        <f>SUM($G36:J36)</f>
        <v>4543.9065647069283</v>
      </c>
      <c r="W36" s="374">
        <f>SUM($G36:K36)</f>
        <v>5605.3179039507186</v>
      </c>
      <c r="X36" s="374">
        <f>SUM($G36:L36)</f>
        <v>6442.6225293033931</v>
      </c>
      <c r="Y36" s="374">
        <f>SUM($G36:M36)</f>
        <v>7410.0940799643931</v>
      </c>
      <c r="Z36" s="374">
        <f>SUM($G36:N36)</f>
        <v>8383.2673945713541</v>
      </c>
      <c r="AA36" s="374">
        <f>SUM($G36:O36)</f>
        <v>9234.1263488909754</v>
      </c>
      <c r="AB36" s="374">
        <f>SUM($G36:P36)</f>
        <v>10194.125483504014</v>
      </c>
      <c r="AC36" s="374">
        <f>SUM($G36:Q36)</f>
        <v>11012.234257662614</v>
      </c>
      <c r="AD36" s="375">
        <f>SUM($G36:R36)</f>
        <v>11816.339802252043</v>
      </c>
      <c r="AE36" s="376">
        <f>U36</f>
        <v>3430.3959354619283</v>
      </c>
      <c r="AF36" s="376">
        <f>X36-AE36</f>
        <v>3012.2265938414648</v>
      </c>
      <c r="AG36" s="376">
        <f>AA36-AF36-AE36</f>
        <v>2791.5038195875823</v>
      </c>
      <c r="AH36" s="376">
        <f>AD36-AG36-AF36-AE36</f>
        <v>2582.2134533610679</v>
      </c>
      <c r="AI36" s="376">
        <f>$AE36+$AF36</f>
        <v>6442.6225293033931</v>
      </c>
      <c r="AJ36" s="376">
        <f>$AG36+$AH36</f>
        <v>5373.7172729486501</v>
      </c>
      <c r="AK36" s="376">
        <f>$AI36+$AJ36</f>
        <v>11816.339802252043</v>
      </c>
    </row>
    <row r="37" spans="1:38" ht="24" customHeight="1">
      <c r="A37" s="343" t="s">
        <v>100</v>
      </c>
      <c r="B37" s="446" t="s">
        <v>100</v>
      </c>
      <c r="C37" s="83" t="s">
        <v>101</v>
      </c>
      <c r="D37" s="84"/>
      <c r="E37" s="84"/>
      <c r="F37" s="85"/>
      <c r="G37" s="258">
        <v>1323.3327112669667</v>
      </c>
      <c r="H37" s="259">
        <v>933</v>
      </c>
      <c r="I37" s="259">
        <v>1290</v>
      </c>
      <c r="J37" s="259">
        <v>1112</v>
      </c>
      <c r="K37" s="259">
        <v>1042</v>
      </c>
      <c r="L37" s="259">
        <v>914</v>
      </c>
      <c r="M37" s="259">
        <v>1059</v>
      </c>
      <c r="N37" s="259">
        <v>1024</v>
      </c>
      <c r="O37" s="259">
        <v>933</v>
      </c>
      <c r="P37" s="259">
        <v>1072.7637566130395</v>
      </c>
      <c r="Q37" s="259">
        <v>958</v>
      </c>
      <c r="R37" s="259">
        <v>980</v>
      </c>
      <c r="S37" s="377">
        <f>G37</f>
        <v>1323.3327112669667</v>
      </c>
      <c r="T37" s="378">
        <f>SUM($G37:H37)</f>
        <v>2256.3327112669667</v>
      </c>
      <c r="U37" s="378">
        <f>SUM($G37:I37)</f>
        <v>3546.3327112669667</v>
      </c>
      <c r="V37" s="378">
        <f>SUM($G37:J37)</f>
        <v>4658.3327112669667</v>
      </c>
      <c r="W37" s="378">
        <f>SUM($G37:K37)</f>
        <v>5700.3327112669667</v>
      </c>
      <c r="X37" s="378">
        <f>SUM($G37:L37)</f>
        <v>6614.3327112669667</v>
      </c>
      <c r="Y37" s="378">
        <f>SUM($G37:M37)</f>
        <v>7673.3327112669667</v>
      </c>
      <c r="Z37" s="378">
        <f>SUM($G37:N37)</f>
        <v>8697.3327112669667</v>
      </c>
      <c r="AA37" s="378">
        <f>SUM($G37:O37)</f>
        <v>9630.3327112669667</v>
      </c>
      <c r="AB37" s="378">
        <f>SUM($G37:P37)</f>
        <v>10703.096467880006</v>
      </c>
      <c r="AC37" s="378">
        <f>SUM($G37:Q37)</f>
        <v>11661.096467880006</v>
      </c>
      <c r="AD37" s="379">
        <f>SUM($G37:R37)</f>
        <v>12641.096467880006</v>
      </c>
      <c r="AE37" s="380">
        <f>U37</f>
        <v>3546.3327112669667</v>
      </c>
      <c r="AF37" s="380">
        <f>X37-AE37</f>
        <v>3068</v>
      </c>
      <c r="AG37" s="380">
        <f>AA37-AF37-AE37</f>
        <v>3016</v>
      </c>
      <c r="AH37" s="380">
        <f>AD37-AG37-AF37-AE37</f>
        <v>3010.7637566130397</v>
      </c>
      <c r="AI37" s="380">
        <f>$AE37+$AF37</f>
        <v>6614.3327112669667</v>
      </c>
      <c r="AJ37" s="380">
        <f>$AG37+$AH37</f>
        <v>6026.7637566130397</v>
      </c>
      <c r="AK37" s="380">
        <f>$AI37+$AJ37</f>
        <v>12641.096467880006</v>
      </c>
    </row>
    <row r="38" spans="1:38" ht="24" customHeight="1">
      <c r="A38" s="343" t="s">
        <v>102</v>
      </c>
      <c r="B38" s="446" t="s">
        <v>102</v>
      </c>
      <c r="C38" s="83" t="s">
        <v>103</v>
      </c>
      <c r="D38" s="91"/>
      <c r="E38" s="91"/>
      <c r="F38" s="92"/>
      <c r="G38" s="381">
        <f t="shared" ref="G38:R38" si="20">IF(G36=0,0,(G11*1000)/G36)</f>
        <v>150481.37635188902</v>
      </c>
      <c r="H38" s="382">
        <f t="shared" si="20"/>
        <v>146508.05630707316</v>
      </c>
      <c r="I38" s="382">
        <f t="shared" si="20"/>
        <v>149716.82329794634</v>
      </c>
      <c r="J38" s="382">
        <f t="shared" si="20"/>
        <v>151814.9692570692</v>
      </c>
      <c r="K38" s="382">
        <f t="shared" si="20"/>
        <v>162521.24539034997</v>
      </c>
      <c r="L38" s="382">
        <f t="shared" si="20"/>
        <v>167554.77567851692</v>
      </c>
      <c r="M38" s="382">
        <f t="shared" si="20"/>
        <v>167076.4239903577</v>
      </c>
      <c r="N38" s="382">
        <f t="shared" si="20"/>
        <v>164097.30207545895</v>
      </c>
      <c r="O38" s="382">
        <f t="shared" si="20"/>
        <v>178517.89185114438</v>
      </c>
      <c r="P38" s="382">
        <f t="shared" si="20"/>
        <v>173919.6961850487</v>
      </c>
      <c r="Q38" s="382">
        <f t="shared" si="20"/>
        <v>156805.99986757152</v>
      </c>
      <c r="R38" s="382">
        <f t="shared" si="20"/>
        <v>159656.09327783735</v>
      </c>
      <c r="S38" s="377">
        <f>IFERROR(SUMPRODUCT($G36:G36,$G38:G38)/SUM($G36:G36),0)</f>
        <v>150481.37635188902</v>
      </c>
      <c r="T38" s="377">
        <f>IFERROR(SUMPRODUCT($G36:H36,$G38:H38)/SUM($G36:H36),0)</f>
        <v>148654.22096192904</v>
      </c>
      <c r="U38" s="377">
        <f>IFERROR(SUMPRODUCT($G36:I36,$G38:I38)/SUM($G36:I36),0)</f>
        <v>149015.42256791345</v>
      </c>
      <c r="V38" s="377">
        <f>IFERROR(SUMPRODUCT($G36:J36,$G38:J38)/SUM($G36:J36),0)</f>
        <v>149701.46770353647</v>
      </c>
      <c r="W38" s="377">
        <f>IFERROR(SUMPRODUCT($G36:K36,$G38:K38)/SUM($G36:K36),0)</f>
        <v>152128.99414120344</v>
      </c>
      <c r="X38" s="377">
        <f>IFERROR(SUMPRODUCT($G36:L36,$G38:L38)/SUM($G36:L36),0)</f>
        <v>154133.77995197001</v>
      </c>
      <c r="Y38" s="377">
        <f>IFERROR(SUMPRODUCT($G36:M36,$G38:M38)/SUM($G36:M36),0)</f>
        <v>155823.58844324524</v>
      </c>
      <c r="Z38" s="377">
        <f>IFERROR(SUMPRODUCT($G36:N36,$G38:N38)/SUM($G36:N36),0)</f>
        <v>156784.04418688334</v>
      </c>
      <c r="AA38" s="377">
        <f>IFERROR(SUMPRODUCT($G36:O36,$G38:O38)/SUM($G36:O36),0)</f>
        <v>158786.66340588243</v>
      </c>
      <c r="AB38" s="377">
        <f>IFERROR(SUMPRODUCT($G36:P36,$G38:P38)/SUM($G36:P36),0)</f>
        <v>160211.76832494381</v>
      </c>
      <c r="AC38" s="377">
        <f>IFERROR(SUMPRODUCT($G36:Q36,$G38:Q38)/SUM($G36:Q36),0)</f>
        <v>159958.75072719427</v>
      </c>
      <c r="AD38" s="377">
        <f>IFERROR(SUMPRODUCT($G36:R36,$G38:R38)/SUM($G36:R36),0)</f>
        <v>159938.15479501797</v>
      </c>
      <c r="AE38" s="380">
        <f>IFERROR(SUMPRODUCT($G36:I36,$G38:I38)/SUM($G36:I36),0)</f>
        <v>149015.42256791345</v>
      </c>
      <c r="AF38" s="380">
        <f>IFERROR(SUMPRODUCT($J36:L36,$J38:L38)/SUM($J36:L36),0)</f>
        <v>159962.68817634016</v>
      </c>
      <c r="AG38" s="380">
        <f>IFERROR(SUMPRODUCT($M36:O36,$M38:O38)/SUM($M36:O36),0)</f>
        <v>169525.23791760503</v>
      </c>
      <c r="AH38" s="380">
        <f>IFERROR(SUMPRODUCT($P36:R36,$P38:R38)/SUM($P36:R36),0)</f>
        <v>164055.94643733845</v>
      </c>
      <c r="AI38" s="380">
        <f>IFERROR(SUMPRODUCT($G36:L36,$G38:L38)/SUM($G36:L36),0)</f>
        <v>154133.77995197001</v>
      </c>
      <c r="AJ38" s="380">
        <f>IFERROR(SUMPRODUCT($M36:R36,$M38:R38)/SUM($M36:R36),0)</f>
        <v>166897.09852668611</v>
      </c>
      <c r="AK38" s="380">
        <f>IFERROR(SUMPRODUCT($G36:R36,$G38:R38)/SUM($G36:R36),0)</f>
        <v>159938.15479501797</v>
      </c>
    </row>
    <row r="39" spans="1:38" ht="24" customHeight="1">
      <c r="A39" s="343" t="s">
        <v>104</v>
      </c>
      <c r="B39" s="446" t="s">
        <v>104</v>
      </c>
      <c r="C39" s="83" t="s">
        <v>105</v>
      </c>
      <c r="D39" s="91"/>
      <c r="E39" s="91"/>
      <c r="F39" s="92"/>
      <c r="G39" s="381">
        <f t="shared" ref="G39:R39" si="21">IF(G36=0,0,(G18*1000)/G36)</f>
        <v>41762.682419462486</v>
      </c>
      <c r="H39" s="382">
        <f t="shared" si="21"/>
        <v>36137.655932166592</v>
      </c>
      <c r="I39" s="382">
        <f t="shared" si="21"/>
        <v>34100.0453647627</v>
      </c>
      <c r="J39" s="382">
        <f t="shared" si="21"/>
        <v>33314.711049883168</v>
      </c>
      <c r="K39" s="382">
        <f t="shared" si="21"/>
        <v>38913.604798608576</v>
      </c>
      <c r="L39" s="382">
        <f t="shared" si="21"/>
        <v>44636.343160454941</v>
      </c>
      <c r="M39" s="382">
        <f t="shared" si="21"/>
        <v>36092.024582176578</v>
      </c>
      <c r="N39" s="382">
        <f t="shared" si="21"/>
        <v>35896.435099674985</v>
      </c>
      <c r="O39" s="382">
        <f t="shared" si="21"/>
        <v>41070.78337004943</v>
      </c>
      <c r="P39" s="382">
        <f t="shared" si="21"/>
        <v>42234.345034453669</v>
      </c>
      <c r="Q39" s="382">
        <f t="shared" si="21"/>
        <v>39940.525208193154</v>
      </c>
      <c r="R39" s="382">
        <f t="shared" si="21"/>
        <v>43760.64673000219</v>
      </c>
      <c r="S39" s="377">
        <f>IFERROR(SUMPRODUCT($G36:G36,$G39:G39)/SUM($G36:G36),0)</f>
        <v>41762.682419462486</v>
      </c>
      <c r="T39" s="377">
        <f>IFERROR(SUMPRODUCT($G36:H36,$G39:H39)/SUM($G36:H36),0)</f>
        <v>39175.979775576518</v>
      </c>
      <c r="U39" s="377">
        <f>IFERROR(SUMPRODUCT($G36:I36,$G39:I39)/SUM($G36:I36),0)</f>
        <v>37450.559457069248</v>
      </c>
      <c r="V39" s="377">
        <f>IFERROR(SUMPRODUCT($G36:J36,$G39:J39)/SUM($G36:J36),0)</f>
        <v>36437.045843449261</v>
      </c>
      <c r="W39" s="377">
        <f>IFERROR(SUMPRODUCT($G36:K36,$G39:K39)/SUM($G36:K36),0)</f>
        <v>36906.001895961308</v>
      </c>
      <c r="X39" s="377">
        <f>IFERROR(SUMPRODUCT($G36:L36,$G39:L39)/SUM($G36:L36),0)</f>
        <v>37910.662725751536</v>
      </c>
      <c r="Y39" s="377">
        <f>IFERROR(SUMPRODUCT($G36:M36,$G39:M39)/SUM($G36:M36),0)</f>
        <v>37673.218957039739</v>
      </c>
      <c r="Z39" s="377">
        <f>IFERROR(SUMPRODUCT($G36:N36,$G39:N39)/SUM($G36:N36),0)</f>
        <v>37466.960638602759</v>
      </c>
      <c r="AA39" s="377">
        <f>IFERROR(SUMPRODUCT($G36:O36,$G39:O39)/SUM($G36:O36),0)</f>
        <v>37799.027227793435</v>
      </c>
      <c r="AB39" s="377">
        <f>IFERROR(SUMPRODUCT($G36:P36,$G39:P39)/SUM($G36:P36),0)</f>
        <v>38216.709084174123</v>
      </c>
      <c r="AC39" s="377">
        <f>IFERROR(SUMPRODUCT($G36:Q36,$G39:Q39)/SUM($G36:Q36),0)</f>
        <v>38344.772932354135</v>
      </c>
      <c r="AD39" s="377">
        <f>IFERROR(SUMPRODUCT($G36:R36,$G39:R39)/SUM($G36:R36),0)</f>
        <v>38713.324803946001</v>
      </c>
      <c r="AE39" s="380">
        <f>IFERROR(SUMPRODUCT($G36:I36,$G39:I39)/SUM($G36:I36),0)</f>
        <v>37450.559457069248</v>
      </c>
      <c r="AF39" s="380">
        <f>IFERROR(SUMPRODUCT($J36:L36,$J39:L39)/SUM($J36:L36),0)</f>
        <v>38434.639370140569</v>
      </c>
      <c r="AG39" s="380">
        <f>IFERROR(SUMPRODUCT($M36:O36,$M39:O39)/SUM($M36:O36),0)</f>
        <v>37541.37922847204</v>
      </c>
      <c r="AH39" s="380">
        <f>IFERROR(SUMPRODUCT($P36:R36,$P39:R39)/SUM($P36:R36),0)</f>
        <v>41982.899334156995</v>
      </c>
      <c r="AI39" s="380">
        <f>IFERROR(SUMPRODUCT($G36:L36,$G39:L39)/SUM($G36:L36),0)</f>
        <v>37910.662725751536</v>
      </c>
      <c r="AJ39" s="380">
        <f>IFERROR(SUMPRODUCT($M36:R36,$M39:R39)/SUM($M36:R36),0)</f>
        <v>39675.647257050354</v>
      </c>
      <c r="AK39" s="380">
        <f>IFERROR(SUMPRODUCT($G36:R36,$G39:R39)/SUM($G36:R36),0)</f>
        <v>38713.324803946001</v>
      </c>
    </row>
    <row r="40" spans="1:38" ht="24" customHeight="1">
      <c r="A40" s="343" t="s">
        <v>106</v>
      </c>
      <c r="B40" s="446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27.752724909827844</v>
      </c>
      <c r="H40" s="264">
        <f t="shared" si="22"/>
        <v>24.665985504868058</v>
      </c>
      <c r="I40" s="264">
        <f t="shared" si="22"/>
        <v>22.776361809989353</v>
      </c>
      <c r="J40" s="264">
        <f t="shared" si="22"/>
        <v>21.94428600349098</v>
      </c>
      <c r="K40" s="264">
        <f t="shared" si="22"/>
        <v>23.943703301770999</v>
      </c>
      <c r="L40" s="264">
        <f t="shared" si="22"/>
        <v>26.639851343955456</v>
      </c>
      <c r="M40" s="264">
        <f t="shared" si="22"/>
        <v>21.602105024859476</v>
      </c>
      <c r="N40" s="264">
        <f t="shared" si="22"/>
        <v>21.875091574124884</v>
      </c>
      <c r="O40" s="264">
        <f t="shared" si="22"/>
        <v>23.006536176382784</v>
      </c>
      <c r="P40" s="264">
        <f t="shared" si="22"/>
        <v>24.283819464310003</v>
      </c>
      <c r="Q40" s="264">
        <f t="shared" si="22"/>
        <v>25.471299084170511</v>
      </c>
      <c r="R40" s="264">
        <f t="shared" si="22"/>
        <v>27.409318261250995</v>
      </c>
      <c r="S40" s="265">
        <f t="shared" si="22"/>
        <v>27.752724909827844</v>
      </c>
      <c r="T40" s="266">
        <f t="shared" si="22"/>
        <v>26.353762121298701</v>
      </c>
      <c r="U40" s="266">
        <f t="shared" si="22"/>
        <v>25.132002320096255</v>
      </c>
      <c r="V40" s="266">
        <f t="shared" si="22"/>
        <v>24.33980534887467</v>
      </c>
      <c r="W40" s="266">
        <f t="shared" si="22"/>
        <v>24.259676535891519</v>
      </c>
      <c r="X40" s="266">
        <f t="shared" si="22"/>
        <v>24.59594693490612</v>
      </c>
      <c r="Y40" s="266">
        <f t="shared" si="22"/>
        <v>24.176839548757567</v>
      </c>
      <c r="Z40" s="266">
        <f t="shared" si="22"/>
        <v>23.897177058363745</v>
      </c>
      <c r="AA40" s="266">
        <f t="shared" si="22"/>
        <v>23.804913093471505</v>
      </c>
      <c r="AB40" s="266">
        <f t="shared" si="22"/>
        <v>23.853871337754949</v>
      </c>
      <c r="AC40" s="266">
        <f t="shared" si="22"/>
        <v>23.971663168181525</v>
      </c>
      <c r="AD40" s="267">
        <f t="shared" si="22"/>
        <v>24.205184093540574</v>
      </c>
      <c r="AE40" s="268">
        <f t="shared" si="22"/>
        <v>25.132002320096255</v>
      </c>
      <c r="AF40" s="268">
        <f t="shared" si="22"/>
        <v>24.027252735194615</v>
      </c>
      <c r="AG40" s="268">
        <f t="shared" si="22"/>
        <v>22.145009020260694</v>
      </c>
      <c r="AH40" s="268">
        <f t="shared" si="22"/>
        <v>25.590598966915504</v>
      </c>
      <c r="AI40" s="268">
        <f t="shared" si="22"/>
        <v>24.59594693490612</v>
      </c>
      <c r="AJ40" s="268">
        <f t="shared" si="22"/>
        <v>23.772520677288096</v>
      </c>
      <c r="AK40" s="268">
        <f t="shared" si="22"/>
        <v>24.205184093540563</v>
      </c>
    </row>
    <row r="41" spans="1:38" ht="24" customHeight="1">
      <c r="A41" s="343" t="s">
        <v>108</v>
      </c>
      <c r="B41" s="446" t="s">
        <v>108</v>
      </c>
      <c r="C41" s="83" t="s">
        <v>109</v>
      </c>
      <c r="D41" s="104"/>
      <c r="E41" s="104"/>
      <c r="F41" s="105"/>
      <c r="G41" s="269">
        <v>27482.124858810461</v>
      </c>
      <c r="H41" s="270">
        <v>15981.541629049352</v>
      </c>
      <c r="I41" s="270">
        <v>19110.123053395397</v>
      </c>
      <c r="J41" s="270">
        <v>13441.516634550882</v>
      </c>
      <c r="K41" s="270">
        <v>18238.583456485889</v>
      </c>
      <c r="L41" s="270">
        <v>12884.132314711092</v>
      </c>
      <c r="M41" s="270">
        <v>12750.952469267902</v>
      </c>
      <c r="N41" s="270">
        <v>12715.792655502057</v>
      </c>
      <c r="O41" s="270">
        <v>16956.020010495973</v>
      </c>
      <c r="P41" s="270">
        <v>17719.83237551009</v>
      </c>
      <c r="Q41" s="270">
        <v>12922.877456902655</v>
      </c>
      <c r="R41" s="270">
        <v>11917.285701217066</v>
      </c>
      <c r="S41" s="377">
        <f>G41</f>
        <v>27482.124858810461</v>
      </c>
      <c r="T41" s="378">
        <f>SUM($G41:H41)</f>
        <v>43463.666487859809</v>
      </c>
      <c r="U41" s="378">
        <f>SUM($G41:I41)</f>
        <v>62573.789541255202</v>
      </c>
      <c r="V41" s="378">
        <f>SUM($G41:J41)</f>
        <v>76015.306175806079</v>
      </c>
      <c r="W41" s="378">
        <f>SUM($G41:K41)</f>
        <v>94253.889632291975</v>
      </c>
      <c r="X41" s="378">
        <f>SUM($G41:L41)</f>
        <v>107138.02194700307</v>
      </c>
      <c r="Y41" s="378">
        <f>SUM($G41:M41)</f>
        <v>119888.97441627097</v>
      </c>
      <c r="Z41" s="378">
        <f>SUM($G41:N41)</f>
        <v>132604.76707177304</v>
      </c>
      <c r="AA41" s="378">
        <f>SUM($G41:O41)</f>
        <v>149560.787082269</v>
      </c>
      <c r="AB41" s="378">
        <f>SUM($G41:P41)</f>
        <v>167280.6194577791</v>
      </c>
      <c r="AC41" s="378">
        <f>SUM($G41:Q41)</f>
        <v>180203.49691468175</v>
      </c>
      <c r="AD41" s="379">
        <f>SUM($G41:R41)</f>
        <v>192120.78261589882</v>
      </c>
      <c r="AE41" s="380">
        <f>U41</f>
        <v>62573.789541255202</v>
      </c>
      <c r="AF41" s="380">
        <f>X41-AE41</f>
        <v>44564.232405747869</v>
      </c>
      <c r="AG41" s="380">
        <f>AA41-AF41-AE41</f>
        <v>42422.76513526593</v>
      </c>
      <c r="AH41" s="380">
        <f>AD41-AG41-AF41-AE41</f>
        <v>42559.995533629801</v>
      </c>
      <c r="AI41" s="380">
        <f>$AE41+$AF41</f>
        <v>107138.02194700307</v>
      </c>
      <c r="AJ41" s="380">
        <f>$AG41+$AH41</f>
        <v>84982.760668895731</v>
      </c>
      <c r="AK41" s="380">
        <f>$AI41+$AJ41</f>
        <v>192120.78261589882</v>
      </c>
      <c r="AL41" s="350">
        <f t="shared" si="8"/>
        <v>0</v>
      </c>
    </row>
    <row r="42" spans="1:38" ht="24" customHeight="1">
      <c r="A42" s="343" t="s">
        <v>110</v>
      </c>
      <c r="B42" s="446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14.932013273484291</v>
      </c>
      <c r="H42" s="272">
        <f t="shared" si="23"/>
        <v>10.476001023537746</v>
      </c>
      <c r="I42" s="272">
        <f t="shared" si="23"/>
        <v>10.946359938400532</v>
      </c>
      <c r="J42" s="272">
        <f t="shared" si="23"/>
        <v>7.9513214444112883</v>
      </c>
      <c r="K42" s="272">
        <f t="shared" si="23"/>
        <v>10.572975848749453</v>
      </c>
      <c r="L42" s="272">
        <f t="shared" si="23"/>
        <v>9.1836405121713245</v>
      </c>
      <c r="M42" s="272">
        <f t="shared" si="23"/>
        <v>7.888405958987982</v>
      </c>
      <c r="N42" s="272">
        <f t="shared" si="23"/>
        <v>7.9625432658583435</v>
      </c>
      <c r="O42" s="272">
        <f t="shared" si="23"/>
        <v>11.163094396750882</v>
      </c>
      <c r="P42" s="272">
        <f t="shared" si="23"/>
        <v>10.613044852536808</v>
      </c>
      <c r="Q42" s="272">
        <f t="shared" si="23"/>
        <v>10.073618499149838</v>
      </c>
      <c r="R42" s="272">
        <f t="shared" si="23"/>
        <v>9.2827957836179511</v>
      </c>
      <c r="S42" s="273">
        <f t="shared" si="23"/>
        <v>14.932013273484291</v>
      </c>
      <c r="T42" s="274">
        <f t="shared" si="23"/>
        <v>12.912472747034679</v>
      </c>
      <c r="U42" s="274">
        <f t="shared" si="23"/>
        <v>12.24100257730708</v>
      </c>
      <c r="V42" s="274">
        <f t="shared" si="23"/>
        <v>11.174950249098229</v>
      </c>
      <c r="W42" s="274">
        <f t="shared" si="23"/>
        <v>11.053174826580484</v>
      </c>
      <c r="X42" s="274">
        <f t="shared" si="23"/>
        <v>10.789047566789318</v>
      </c>
      <c r="Y42" s="274">
        <f t="shared" si="23"/>
        <v>10.38298727405313</v>
      </c>
      <c r="Z42" s="274">
        <f t="shared" si="23"/>
        <v>10.088903209832946</v>
      </c>
      <c r="AA42" s="274">
        <f t="shared" si="23"/>
        <v>10.200181661072362</v>
      </c>
      <c r="AB42" s="274">
        <f t="shared" si="23"/>
        <v>10.24238835994748</v>
      </c>
      <c r="AC42" s="274">
        <f t="shared" si="23"/>
        <v>10.230097417821471</v>
      </c>
      <c r="AD42" s="275">
        <f t="shared" si="23"/>
        <v>10.165746938141492</v>
      </c>
      <c r="AE42" s="276">
        <f t="shared" si="23"/>
        <v>12.24100257730708</v>
      </c>
      <c r="AF42" s="276">
        <f t="shared" si="23"/>
        <v>9.2486873436928754</v>
      </c>
      <c r="AG42" s="276">
        <f t="shared" si="23"/>
        <v>8.9645064417899434</v>
      </c>
      <c r="AH42" s="276">
        <f t="shared" si="23"/>
        <v>10.046561742859447</v>
      </c>
      <c r="AI42" s="276">
        <f t="shared" si="23"/>
        <v>10.789047566789318</v>
      </c>
      <c r="AJ42" s="276">
        <f t="shared" si="23"/>
        <v>9.4756112578893319</v>
      </c>
      <c r="AK42" s="276">
        <f t="shared" si="23"/>
        <v>10.165746938141492</v>
      </c>
    </row>
    <row r="43" spans="1:38" ht="24" customHeight="1">
      <c r="A43" s="343" t="s">
        <v>112</v>
      </c>
      <c r="B43" s="446" t="s">
        <v>112</v>
      </c>
      <c r="C43" s="114" t="s">
        <v>113</v>
      </c>
      <c r="D43" s="96"/>
      <c r="E43" s="96"/>
      <c r="F43" s="97"/>
      <c r="G43" s="258">
        <v>2622655.9873818345</v>
      </c>
      <c r="H43" s="259">
        <v>2623195.7057232647</v>
      </c>
      <c r="I43" s="259">
        <v>2687855.3169446103</v>
      </c>
      <c r="J43" s="259">
        <v>2644847.5451935404</v>
      </c>
      <c r="K43" s="259">
        <v>2608322.6600516234</v>
      </c>
      <c r="L43" s="259">
        <v>2642008.431745254</v>
      </c>
      <c r="M43" s="259">
        <v>2615414.1696507926</v>
      </c>
      <c r="N43" s="259">
        <v>2499147.2706848565</v>
      </c>
      <c r="O43" s="259">
        <v>2511201.0415196316</v>
      </c>
      <c r="P43" s="259">
        <v>2502988.3362636357</v>
      </c>
      <c r="Q43" s="259">
        <v>2393105.4350119988</v>
      </c>
      <c r="R43" s="259">
        <v>2351729.0393041065</v>
      </c>
      <c r="S43" s="353">
        <f>IFERROR(SUM($G$43:G43)/COUNT($G$43:G43),0)</f>
        <v>2622655.9873818345</v>
      </c>
      <c r="T43" s="353">
        <f>IFERROR(SUM($G$43:H43)/COUNT($G$43:H43),0)</f>
        <v>2622925.8465525499</v>
      </c>
      <c r="U43" s="353">
        <f>IFERROR(SUM($G$43:I43)/COUNT($G$43:I43),0)</f>
        <v>2644569.0033499035</v>
      </c>
      <c r="V43" s="353">
        <f>IFERROR(SUM($G$43:J43)/COUNT($G$43:J43),0)</f>
        <v>2644638.6388108125</v>
      </c>
      <c r="W43" s="353">
        <f>IFERROR(SUM($G$43:K43)/COUNT($G$43:K43),0)</f>
        <v>2637375.4430589746</v>
      </c>
      <c r="X43" s="353">
        <f>IFERROR(SUM($G$43:L43)/COUNT($G$43:L43),0)</f>
        <v>2638147.6078400211</v>
      </c>
      <c r="Y43" s="353">
        <f>IFERROR(SUM($G$43:M43)/COUNT($G$43:M43),0)</f>
        <v>2634899.9738129885</v>
      </c>
      <c r="Z43" s="353">
        <f>IFERROR(SUM($G$43:N43)/COUNT($G$43:N43),0)</f>
        <v>2617930.8859219719</v>
      </c>
      <c r="AA43" s="353">
        <f>IFERROR(SUM($G$43:O43)/COUNT($G$43:O43),0)</f>
        <v>2606072.0143217118</v>
      </c>
      <c r="AB43" s="353">
        <f>IFERROR(SUM($G$43:P43)/COUNT($G$43:P43),0)</f>
        <v>2595763.646515904</v>
      </c>
      <c r="AC43" s="353">
        <f>IFERROR(SUM($G$43:Q43)/COUNT($G$43:Q43),0)</f>
        <v>2577340.1727428217</v>
      </c>
      <c r="AD43" s="353">
        <f>IFERROR(SUM($G$43:R43)/COUNT($G$43:R43),0)</f>
        <v>2558539.2449562619</v>
      </c>
      <c r="AE43" s="356">
        <f>IFERROR(SUM($G$43:I43)/COUNT($G$43:I43),0)</f>
        <v>2644569.0033499035</v>
      </c>
      <c r="AF43" s="356">
        <f>IFERROR(SUM($J$43:L43)/COUNT($J$43:L43),0)</f>
        <v>2631726.2123301388</v>
      </c>
      <c r="AG43" s="356">
        <f>IFERROR(SUM($M$43:O43)/COUNT($M$43:O43),0)</f>
        <v>2541920.8272850937</v>
      </c>
      <c r="AH43" s="356">
        <f>IFERROR(SUM($P$43:R43)/COUNT($P$43:R43),0)</f>
        <v>2415940.9368599136</v>
      </c>
      <c r="AI43" s="356">
        <f>IFERROR(SUM($G$43:L43)/COUNT($G$43:L43),0)</f>
        <v>2638147.6078400211</v>
      </c>
      <c r="AJ43" s="356">
        <f>IFERROR(SUM($M$43:R43)/COUNT($M$43:R43),0)</f>
        <v>2478930.8820725041</v>
      </c>
      <c r="AK43" s="356">
        <f>IFERROR(SUM($G$43:R43)/COUNT($G$43:R43),0)</f>
        <v>2558539.2449562619</v>
      </c>
    </row>
    <row r="44" spans="1:38" ht="24" customHeight="1">
      <c r="A44" s="343" t="s">
        <v>114</v>
      </c>
      <c r="B44" s="446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12.574485555574004</v>
      </c>
      <c r="H44" s="272">
        <f t="shared" si="24"/>
        <v>7.3108727316902673</v>
      </c>
      <c r="I44" s="272">
        <f t="shared" si="24"/>
        <v>8.5317641613769375</v>
      </c>
      <c r="J44" s="272">
        <f t="shared" si="24"/>
        <v>6.0985821246194876</v>
      </c>
      <c r="K44" s="272">
        <f t="shared" si="24"/>
        <v>8.3909481303781259</v>
      </c>
      <c r="L44" s="272">
        <f t="shared" si="24"/>
        <v>5.8519717771832145</v>
      </c>
      <c r="M44" s="272">
        <f t="shared" si="24"/>
        <v>5.8503709051803741</v>
      </c>
      <c r="N44" s="272">
        <f t="shared" si="24"/>
        <v>6.1056630657948245</v>
      </c>
      <c r="O44" s="272">
        <f t="shared" si="24"/>
        <v>8.1025866412838941</v>
      </c>
      <c r="P44" s="272">
        <f t="shared" si="24"/>
        <v>8.4953647376375248</v>
      </c>
      <c r="Q44" s="272">
        <f t="shared" si="24"/>
        <v>6.480054209648908</v>
      </c>
      <c r="R44" s="272">
        <f t="shared" si="24"/>
        <v>6.0809483586137008</v>
      </c>
      <c r="S44" s="274">
        <f>IFERROR(S$41*100*(12/1)/S$43,0)</f>
        <v>12.574485555574004</v>
      </c>
      <c r="T44" s="274">
        <f>IFERROR(T$41*100*(12/2)/T$43,0)</f>
        <v>9.9424083707863282</v>
      </c>
      <c r="U44" s="274">
        <f>IFERROR(U$41*100*(12/3)/U$43,0)</f>
        <v>9.4644971580612669</v>
      </c>
      <c r="V44" s="274">
        <f>IFERROR(V$41*100*(12/4)/V$43,0)</f>
        <v>8.6229519292647598</v>
      </c>
      <c r="W44" s="274">
        <f>IFERROR(W$41*100*(12/5)/W$43,0)</f>
        <v>8.5770623106708914</v>
      </c>
      <c r="X44" s="274">
        <f>IFERROR(X$41*100*(12/6)/X$43,0)</f>
        <v>8.1222158781875091</v>
      </c>
      <c r="Y44" s="274">
        <f>IFERROR(Y$41*100*(12/7)/Y$43,0)</f>
        <v>7.8000667268125223</v>
      </c>
      <c r="Z44" s="274">
        <f>IFERROR(Z$41*100*(12/8)/Z$43,0)</f>
        <v>7.5978763105355727</v>
      </c>
      <c r="AA44" s="274">
        <f>IFERROR(AA$41*100*(12/9)/AA$43,0)</f>
        <v>7.6519137491394567</v>
      </c>
      <c r="AB44" s="274">
        <f>IFERROR(AB$41*100*(12/10)/AB$43,0)</f>
        <v>7.7332442658548111</v>
      </c>
      <c r="AC44" s="274">
        <f>IFERROR(AC$41*100*(12/11)/AC$43,0)</f>
        <v>7.6274616395951709</v>
      </c>
      <c r="AD44" s="274">
        <f>IFERROR(AD$41*100*(12/12)/AD$43,0)</f>
        <v>7.5090027637697272</v>
      </c>
      <c r="AE44" s="276">
        <f>IFERROR(AE$41*100*(12/3)/AE$43,0)</f>
        <v>9.4644971580612669</v>
      </c>
      <c r="AF44" s="276">
        <f>IFERROR(AF$41*100*(12/3)/AF$43,0)</f>
        <v>6.7733842824463952</v>
      </c>
      <c r="AG44" s="276">
        <f>IFERROR(AG$41*100*(12/3)/AG$43,0)</f>
        <v>6.6757020407399068</v>
      </c>
      <c r="AH44" s="276">
        <f>IFERROR(AH$41*100*(12/3)/AH$43,0)</f>
        <v>7.0465291405586399</v>
      </c>
      <c r="AI44" s="276">
        <f>IFERROR(AI$41*100*(12/6)/AI$43,0)</f>
        <v>8.1222158781875091</v>
      </c>
      <c r="AJ44" s="276">
        <f>IFERROR(AJ$41*100*(12/6)/AJ$43,0)</f>
        <v>6.8564042090472563</v>
      </c>
      <c r="AK44" s="276">
        <f>IFERROR(AK$41*100*(12/12)/AK$43,0)</f>
        <v>7.5090027637697272</v>
      </c>
    </row>
    <row r="45" spans="1:38" ht="24" customHeight="1">
      <c r="A45" s="343" t="s">
        <v>116</v>
      </c>
      <c r="B45" s="446" t="s">
        <v>116</v>
      </c>
      <c r="C45" s="83" t="s">
        <v>117</v>
      </c>
      <c r="D45" s="84"/>
      <c r="E45" s="84"/>
      <c r="F45" s="85"/>
      <c r="G45" s="277">
        <v>1760532.7285870521</v>
      </c>
      <c r="H45" s="278">
        <v>1733441.8824203997</v>
      </c>
      <c r="I45" s="278">
        <v>1801090.2972409409</v>
      </c>
      <c r="J45" s="278">
        <v>1766551.47283052</v>
      </c>
      <c r="K45" s="278">
        <v>1712543.5775423071</v>
      </c>
      <c r="L45" s="278">
        <v>1760628.3775136955</v>
      </c>
      <c r="M45" s="278">
        <v>1753163.2768846285</v>
      </c>
      <c r="N45" s="278">
        <v>1620870.7245674401</v>
      </c>
      <c r="O45" s="278">
        <v>1638177</v>
      </c>
      <c r="P45" s="278">
        <v>1597127.0671596362</v>
      </c>
      <c r="Q45" s="278">
        <v>1444937.0818827185</v>
      </c>
      <c r="R45" s="278">
        <v>1410523.1339142141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343" t="s">
        <v>118</v>
      </c>
      <c r="B46" s="446" t="s">
        <v>118</v>
      </c>
      <c r="C46" s="83" t="s">
        <v>119</v>
      </c>
      <c r="D46" s="84"/>
      <c r="E46" s="84"/>
      <c r="F46" s="85"/>
      <c r="G46" s="271">
        <f>IFERROR(G$41*100*12/G$45,0)</f>
        <v>18.732142433409969</v>
      </c>
      <c r="H46" s="272">
        <f t="shared" ref="H46:R46" si="25">IFERROR(H$41*100*12/H$45,0)</f>
        <v>11.063451361911971</v>
      </c>
      <c r="I46" s="272">
        <f t="shared" si="25"/>
        <v>12.732369775798492</v>
      </c>
      <c r="J46" s="272">
        <f t="shared" si="25"/>
        <v>9.1306821281671908</v>
      </c>
      <c r="K46" s="272">
        <f t="shared" si="25"/>
        <v>12.77999604494291</v>
      </c>
      <c r="L46" s="272">
        <f t="shared" si="25"/>
        <v>8.7815003865192693</v>
      </c>
      <c r="M46" s="272">
        <f t="shared" si="25"/>
        <v>8.7277341277143439</v>
      </c>
      <c r="N46" s="272">
        <f t="shared" si="25"/>
        <v>9.4140457689336134</v>
      </c>
      <c r="O46" s="272">
        <f t="shared" si="25"/>
        <v>12.420650523475283</v>
      </c>
      <c r="P46" s="272">
        <f t="shared" si="25"/>
        <v>13.313780279504051</v>
      </c>
      <c r="Q46" s="272">
        <f t="shared" si="25"/>
        <v>10.732268652194422</v>
      </c>
      <c r="R46" s="272">
        <f t="shared" si="25"/>
        <v>10.138609213572977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343" t="s">
        <v>120</v>
      </c>
      <c r="B47" s="446" t="s">
        <v>120</v>
      </c>
      <c r="C47" s="114" t="s">
        <v>121</v>
      </c>
      <c r="D47" s="96"/>
      <c r="E47" s="96"/>
      <c r="F47" s="97"/>
      <c r="G47" s="258">
        <f>G41</f>
        <v>27482.124858810461</v>
      </c>
      <c r="H47" s="259">
        <f t="shared" ref="H47:R47" si="26">H41</f>
        <v>15981.541629049352</v>
      </c>
      <c r="I47" s="259">
        <f t="shared" si="26"/>
        <v>19110.123053395397</v>
      </c>
      <c r="J47" s="259">
        <f t="shared" si="26"/>
        <v>13441.516634550882</v>
      </c>
      <c r="K47" s="259">
        <f t="shared" si="26"/>
        <v>18238.583456485889</v>
      </c>
      <c r="L47" s="259">
        <f t="shared" si="26"/>
        <v>12884.132314711092</v>
      </c>
      <c r="M47" s="259">
        <f t="shared" si="26"/>
        <v>12750.952469267902</v>
      </c>
      <c r="N47" s="259">
        <f t="shared" si="26"/>
        <v>12715.792655502057</v>
      </c>
      <c r="O47" s="259">
        <f t="shared" si="26"/>
        <v>16956.020010495973</v>
      </c>
      <c r="P47" s="259">
        <f t="shared" si="26"/>
        <v>17719.83237551009</v>
      </c>
      <c r="Q47" s="259">
        <f t="shared" si="26"/>
        <v>12922.877456902655</v>
      </c>
      <c r="R47" s="259">
        <f t="shared" si="26"/>
        <v>11917.285701217066</v>
      </c>
      <c r="S47" s="353">
        <f>G47</f>
        <v>27482.124858810461</v>
      </c>
      <c r="T47" s="354">
        <f>SUM($G47:H47)</f>
        <v>43463.666487859809</v>
      </c>
      <c r="U47" s="354">
        <f>SUM($G47:I47)</f>
        <v>62573.789541255202</v>
      </c>
      <c r="V47" s="354">
        <f>SUM($G47:J47)</f>
        <v>76015.306175806079</v>
      </c>
      <c r="W47" s="354">
        <f>SUM($G47:K47)</f>
        <v>94253.889632291975</v>
      </c>
      <c r="X47" s="354">
        <f>SUM($G47:L47)</f>
        <v>107138.02194700307</v>
      </c>
      <c r="Y47" s="354">
        <f>SUM($G47:M47)</f>
        <v>119888.97441627097</v>
      </c>
      <c r="Z47" s="354">
        <f>SUM($G47:N47)</f>
        <v>132604.76707177304</v>
      </c>
      <c r="AA47" s="354">
        <f>SUM($G47:O47)</f>
        <v>149560.787082269</v>
      </c>
      <c r="AB47" s="354">
        <f>SUM($G47:P47)</f>
        <v>167280.6194577791</v>
      </c>
      <c r="AC47" s="354">
        <f>SUM($G47:Q47)</f>
        <v>180203.49691468175</v>
      </c>
      <c r="AD47" s="355">
        <f>SUM($G47:R47)</f>
        <v>192120.78261589882</v>
      </c>
      <c r="AE47" s="380">
        <f>U47</f>
        <v>62573.789541255202</v>
      </c>
      <c r="AF47" s="380">
        <f>X47-AE47</f>
        <v>44564.232405747869</v>
      </c>
      <c r="AG47" s="380">
        <f>AA47-AF47-AE47</f>
        <v>42422.76513526593</v>
      </c>
      <c r="AH47" s="380">
        <f>AD47-AG47-AF47-AE47</f>
        <v>42559.995533629801</v>
      </c>
      <c r="AI47" s="380">
        <f>$AE47+$AF47</f>
        <v>107138.02194700307</v>
      </c>
      <c r="AJ47" s="380">
        <f>$AG47+$AH47</f>
        <v>84982.760668895731</v>
      </c>
      <c r="AK47" s="380">
        <f>$AI47+$AJ47</f>
        <v>192120.78261589882</v>
      </c>
      <c r="AL47" s="350">
        <f t="shared" si="8"/>
        <v>0</v>
      </c>
    </row>
    <row r="48" spans="1:38" ht="24" customHeight="1">
      <c r="A48" s="343" t="s">
        <v>122</v>
      </c>
      <c r="B48" s="446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7.8315703152988583</v>
      </c>
      <c r="H48" s="272">
        <f t="shared" si="27"/>
        <v>3.0192234933127033</v>
      </c>
      <c r="I48" s="272">
        <f t="shared" si="27"/>
        <v>3.9851091732882948</v>
      </c>
      <c r="J48" s="272">
        <f t="shared" si="27"/>
        <v>0.90023405689767477</v>
      </c>
      <c r="K48" s="272">
        <f t="shared" si="27"/>
        <v>3.1222677434695028</v>
      </c>
      <c r="L48" s="272">
        <f t="shared" si="27"/>
        <v>0.97089852666978971</v>
      </c>
      <c r="M48" s="272">
        <f t="shared" si="27"/>
        <v>0.8015654844747323</v>
      </c>
      <c r="N48" s="272">
        <f t="shared" si="27"/>
        <v>0.79476122569565566</v>
      </c>
      <c r="O48" s="272">
        <f t="shared" si="27"/>
        <v>2.9448799448423943</v>
      </c>
      <c r="P48" s="272">
        <f t="shared" si="27"/>
        <v>2.9019340289753606</v>
      </c>
      <c r="Q48" s="272">
        <f t="shared" si="27"/>
        <v>1.5375281188777019</v>
      </c>
      <c r="R48" s="272">
        <f t="shared" si="27"/>
        <v>0.18429120451634012</v>
      </c>
      <c r="S48" s="273">
        <f t="shared" si="27"/>
        <v>7.8315703152988583</v>
      </c>
      <c r="T48" s="274">
        <f t="shared" si="27"/>
        <v>5.6505329013086669</v>
      </c>
      <c r="U48" s="274">
        <f t="shared" si="27"/>
        <v>5.081754574647408</v>
      </c>
      <c r="V48" s="274">
        <f t="shared" si="27"/>
        <v>4.0425818377239553</v>
      </c>
      <c r="W48" s="274">
        <f t="shared" si="27"/>
        <v>3.8564084097311051</v>
      </c>
      <c r="X48" s="274">
        <f t="shared" si="27"/>
        <v>3.4487444194853789</v>
      </c>
      <c r="Y48" s="274">
        <f t="shared" si="27"/>
        <v>3.0781663203557135</v>
      </c>
      <c r="Z48" s="274">
        <f t="shared" si="27"/>
        <v>2.8007324907669284</v>
      </c>
      <c r="AA48" s="274">
        <f t="shared" si="27"/>
        <v>2.8156651262558148</v>
      </c>
      <c r="AB48" s="274">
        <f t="shared" si="27"/>
        <v>2.8244843324109081</v>
      </c>
      <c r="AC48" s="274">
        <f t="shared" si="27"/>
        <v>2.7307596337918079</v>
      </c>
      <c r="AD48" s="275">
        <f t="shared" si="27"/>
        <v>2.5577772816061963</v>
      </c>
      <c r="AE48" s="276">
        <f t="shared" si="27"/>
        <v>5.081754574647408</v>
      </c>
      <c r="AF48" s="276">
        <f t="shared" si="27"/>
        <v>1.7163051436794936</v>
      </c>
      <c r="AG48" s="276">
        <f t="shared" si="27"/>
        <v>1.4872126094945146</v>
      </c>
      <c r="AH48" s="276">
        <f t="shared" si="27"/>
        <v>1.6651778787552929</v>
      </c>
      <c r="AI48" s="276">
        <f t="shared" si="27"/>
        <v>3.4487444194853789</v>
      </c>
      <c r="AJ48" s="276">
        <f t="shared" si="27"/>
        <v>1.5712738456695075</v>
      </c>
      <c r="AK48" s="276">
        <f t="shared" si="27"/>
        <v>2.5577772816061848</v>
      </c>
    </row>
    <row r="49" spans="1:38" ht="24" customHeight="1">
      <c r="A49" s="343" t="s">
        <v>124</v>
      </c>
      <c r="B49" s="446" t="s">
        <v>124</v>
      </c>
      <c r="C49" s="116" t="s">
        <v>125</v>
      </c>
      <c r="D49" s="117"/>
      <c r="E49" s="117"/>
      <c r="F49" s="118"/>
      <c r="G49" s="277">
        <f>G250</f>
        <v>14413.876367749483</v>
      </c>
      <c r="H49" s="278">
        <f t="shared" ref="H49:R49" si="28">H250</f>
        <v>4605.9413164782345</v>
      </c>
      <c r="I49" s="278">
        <f t="shared" si="28"/>
        <v>6957.1918986141036</v>
      </c>
      <c r="J49" s="278">
        <f t="shared" si="28"/>
        <v>1521.823905042143</v>
      </c>
      <c r="K49" s="278">
        <f t="shared" si="28"/>
        <v>5385.9709534376598</v>
      </c>
      <c r="L49" s="278">
        <f t="shared" si="28"/>
        <v>1362.1161526513229</v>
      </c>
      <c r="M49" s="278">
        <f t="shared" si="28"/>
        <v>1295.6639714893993</v>
      </c>
      <c r="N49" s="278">
        <f t="shared" si="28"/>
        <v>1269.1948563609126</v>
      </c>
      <c r="O49" s="278">
        <f t="shared" si="28"/>
        <v>4473.0825968639538</v>
      </c>
      <c r="P49" s="278">
        <f t="shared" si="28"/>
        <v>4845.1490851789658</v>
      </c>
      <c r="Q49" s="278">
        <f t="shared" si="28"/>
        <v>1972.4081737337449</v>
      </c>
      <c r="R49" s="278">
        <f t="shared" si="28"/>
        <v>236.59369306804524</v>
      </c>
      <c r="S49" s="176">
        <f t="shared" ref="S49:S50" si="29">G49</f>
        <v>14413.876367749483</v>
      </c>
      <c r="T49" s="177">
        <f>SUM($G49:H49)</f>
        <v>19019.817684227717</v>
      </c>
      <c r="U49" s="177">
        <f>SUM($G49:I49)</f>
        <v>25977.00958284182</v>
      </c>
      <c r="V49" s="177">
        <f>SUM($G49:J49)</f>
        <v>27498.833487883963</v>
      </c>
      <c r="W49" s="177">
        <f>SUM($G49:K49)</f>
        <v>32884.804441321627</v>
      </c>
      <c r="X49" s="177">
        <f>SUM($G49:L49)</f>
        <v>34246.920593972951</v>
      </c>
      <c r="Y49" s="177">
        <f>SUM($G49:M49)</f>
        <v>35542.584565462348</v>
      </c>
      <c r="Z49" s="177">
        <f>SUM($G49:N49)</f>
        <v>36811.779421823259</v>
      </c>
      <c r="AA49" s="177">
        <f>SUM($G49:O49)</f>
        <v>41284.862018687214</v>
      </c>
      <c r="AB49" s="177">
        <f>SUM($G49:P49)</f>
        <v>46130.011103866178</v>
      </c>
      <c r="AC49" s="177">
        <f>SUM($G49:Q49)</f>
        <v>48102.419277599925</v>
      </c>
      <c r="AD49" s="178">
        <f>SUM($G49:R49)</f>
        <v>48339.012970667973</v>
      </c>
      <c r="AE49" s="260">
        <f t="shared" ref="AE49:AE50" si="30">U49</f>
        <v>25977.00958284182</v>
      </c>
      <c r="AF49" s="260">
        <f t="shared" ref="AF49:AF50" si="31">X49-AE49</f>
        <v>8269.9110111311311</v>
      </c>
      <c r="AG49" s="260">
        <f t="shared" ref="AG49:AG50" si="32">AA49-AF49-AE49</f>
        <v>7037.9414247142631</v>
      </c>
      <c r="AH49" s="260">
        <f t="shared" ref="AH49:AH50" si="33">AD49-AG49-AF49-AE49</f>
        <v>7054.1509519807587</v>
      </c>
      <c r="AI49" s="260">
        <f t="shared" ref="AI49:AI50" si="34">$AE49+$AF49</f>
        <v>34246.920593972951</v>
      </c>
      <c r="AJ49" s="260">
        <f t="shared" ref="AJ49:AJ50" si="35">$AG49+$AH49</f>
        <v>14092.092376695022</v>
      </c>
      <c r="AK49" s="260">
        <f t="shared" ref="AK49:AK50" si="36">$AI49+$AJ49</f>
        <v>48339.012970667973</v>
      </c>
      <c r="AL49" s="173">
        <f t="shared" ref="AL49:AL50" si="37">SUM(G49:R49)-AK49</f>
        <v>0</v>
      </c>
    </row>
    <row r="50" spans="1:38" ht="24" customHeight="1">
      <c r="A50" s="343" t="s">
        <v>126</v>
      </c>
      <c r="B50" s="446" t="s">
        <v>126</v>
      </c>
      <c r="C50" s="116" t="s">
        <v>127</v>
      </c>
      <c r="D50" s="117"/>
      <c r="E50" s="117"/>
      <c r="F50" s="118"/>
      <c r="G50" s="277">
        <f>G328</f>
        <v>14413.876367749483</v>
      </c>
      <c r="H50" s="278">
        <f t="shared" ref="H50:R50" si="38">H328</f>
        <v>4605.9413164782345</v>
      </c>
      <c r="I50" s="278">
        <f t="shared" si="38"/>
        <v>6957.1918986141036</v>
      </c>
      <c r="J50" s="278">
        <f t="shared" si="38"/>
        <v>1521.823905042143</v>
      </c>
      <c r="K50" s="278">
        <f t="shared" si="38"/>
        <v>5385.9709534376598</v>
      </c>
      <c r="L50" s="278">
        <f t="shared" si="38"/>
        <v>1362.1161526513229</v>
      </c>
      <c r="M50" s="278">
        <f t="shared" si="38"/>
        <v>1295.6639714893993</v>
      </c>
      <c r="N50" s="278">
        <f t="shared" si="38"/>
        <v>1269.1948563609126</v>
      </c>
      <c r="O50" s="278">
        <f t="shared" si="38"/>
        <v>4473.0825968639538</v>
      </c>
      <c r="P50" s="278">
        <f t="shared" si="38"/>
        <v>4845.1490851789658</v>
      </c>
      <c r="Q50" s="278">
        <f t="shared" si="38"/>
        <v>1972.4081737337449</v>
      </c>
      <c r="R50" s="278">
        <f t="shared" si="38"/>
        <v>236.59369306804524</v>
      </c>
      <c r="S50" s="176">
        <f t="shared" si="29"/>
        <v>14413.876367749483</v>
      </c>
      <c r="T50" s="177">
        <f>SUM($G50:H50)</f>
        <v>19019.817684227717</v>
      </c>
      <c r="U50" s="177">
        <f>SUM($G50:I50)</f>
        <v>25977.00958284182</v>
      </c>
      <c r="V50" s="177">
        <f>SUM($G50:J50)</f>
        <v>27498.833487883963</v>
      </c>
      <c r="W50" s="177">
        <f>SUM($G50:K50)</f>
        <v>32884.804441321627</v>
      </c>
      <c r="X50" s="177">
        <f>SUM($G50:L50)</f>
        <v>34246.920593972951</v>
      </c>
      <c r="Y50" s="177">
        <f>SUM($G50:M50)</f>
        <v>35542.584565462348</v>
      </c>
      <c r="Z50" s="177">
        <f>SUM($G50:N50)</f>
        <v>36811.779421823259</v>
      </c>
      <c r="AA50" s="177">
        <f>SUM($G50:O50)</f>
        <v>41284.862018687214</v>
      </c>
      <c r="AB50" s="177">
        <f>SUM($G50:P50)</f>
        <v>46130.011103866178</v>
      </c>
      <c r="AC50" s="177">
        <f>SUM($G50:Q50)</f>
        <v>48102.419277599925</v>
      </c>
      <c r="AD50" s="178">
        <f>SUM($G50:R50)</f>
        <v>48339.012970667973</v>
      </c>
      <c r="AE50" s="260">
        <f t="shared" si="30"/>
        <v>25977.00958284182</v>
      </c>
      <c r="AF50" s="260">
        <f t="shared" si="31"/>
        <v>8269.9110111311311</v>
      </c>
      <c r="AG50" s="260">
        <f t="shared" si="32"/>
        <v>7037.9414247142631</v>
      </c>
      <c r="AH50" s="260">
        <f t="shared" si="33"/>
        <v>7054.1509519807587</v>
      </c>
      <c r="AI50" s="260">
        <f t="shared" si="34"/>
        <v>34246.920593972951</v>
      </c>
      <c r="AJ50" s="260">
        <f t="shared" si="35"/>
        <v>14092.092376695022</v>
      </c>
      <c r="AK50" s="260">
        <f t="shared" si="36"/>
        <v>48339.012970667973</v>
      </c>
      <c r="AL50" s="173">
        <f t="shared" si="37"/>
        <v>0</v>
      </c>
    </row>
    <row r="51" spans="1:38" ht="24" customHeight="1">
      <c r="A51" s="343" t="s">
        <v>128</v>
      </c>
      <c r="B51" s="446" t="s">
        <v>128</v>
      </c>
      <c r="C51" s="119" t="s">
        <v>129</v>
      </c>
      <c r="D51" s="84"/>
      <c r="E51" s="84"/>
      <c r="F51" s="85"/>
      <c r="G51" s="381">
        <f>-SUM(G$74,G$76,G$77)</f>
        <v>105907.09652358544</v>
      </c>
      <c r="H51" s="382">
        <f t="shared" ref="H51:AK51" si="39">-SUM(H$74,H$76,H$77)</f>
        <v>107368.45029996963</v>
      </c>
      <c r="I51" s="382">
        <f t="shared" si="39"/>
        <v>112032.28692476964</v>
      </c>
      <c r="J51" s="382">
        <f t="shared" si="39"/>
        <v>115214.01004109165</v>
      </c>
      <c r="K51" s="382">
        <f t="shared" si="39"/>
        <v>119687.37428522676</v>
      </c>
      <c r="L51" s="382">
        <f t="shared" si="39"/>
        <v>119172.13978085326</v>
      </c>
      <c r="M51" s="382">
        <f t="shared" si="39"/>
        <v>127729.99641943292</v>
      </c>
      <c r="N51" s="382">
        <f t="shared" si="39"/>
        <v>124710.76376661539</v>
      </c>
      <c r="O51" s="382">
        <f t="shared" si="39"/>
        <v>133406.58304676949</v>
      </c>
      <c r="P51" s="382">
        <f t="shared" si="39"/>
        <v>128310.40202375389</v>
      </c>
      <c r="Q51" s="382">
        <f t="shared" si="39"/>
        <v>113024.42831238512</v>
      </c>
      <c r="R51" s="382">
        <f t="shared" si="39"/>
        <v>112002.1876201897</v>
      </c>
      <c r="S51" s="377">
        <f t="shared" si="39"/>
        <v>105907.09652358544</v>
      </c>
      <c r="T51" s="378">
        <f t="shared" si="39"/>
        <v>106579.10894620478</v>
      </c>
      <c r="U51" s="378">
        <f t="shared" si="39"/>
        <v>108432.76254436931</v>
      </c>
      <c r="V51" s="378">
        <f t="shared" si="39"/>
        <v>110094.54653125646</v>
      </c>
      <c r="W51" s="378">
        <f t="shared" si="39"/>
        <v>111911.02444168867</v>
      </c>
      <c r="X51" s="378">
        <f t="shared" si="39"/>
        <v>112854.70311152363</v>
      </c>
      <c r="Y51" s="378">
        <f t="shared" si="39"/>
        <v>114796.84081285891</v>
      </c>
      <c r="Z51" s="378">
        <f t="shared" si="39"/>
        <v>115947.70059193653</v>
      </c>
      <c r="AA51" s="378">
        <f t="shared" si="39"/>
        <v>117556.41222396793</v>
      </c>
      <c r="AB51" s="378">
        <f t="shared" si="39"/>
        <v>118569.13478836424</v>
      </c>
      <c r="AC51" s="378">
        <f t="shared" si="39"/>
        <v>118157.21356402451</v>
      </c>
      <c r="AD51" s="383">
        <f t="shared" si="39"/>
        <v>117738.3621623759</v>
      </c>
      <c r="AE51" s="380">
        <f t="shared" si="39"/>
        <v>108432.76254436931</v>
      </c>
      <c r="AF51" s="380">
        <f t="shared" si="39"/>
        <v>117890.5151515055</v>
      </c>
      <c r="AG51" s="380">
        <f t="shared" si="39"/>
        <v>128407.67341211846</v>
      </c>
      <c r="AH51" s="380">
        <f t="shared" si="39"/>
        <v>118389.02437554239</v>
      </c>
      <c r="AI51" s="380">
        <f t="shared" si="39"/>
        <v>112854.70311152363</v>
      </c>
      <c r="AJ51" s="380">
        <f t="shared" si="39"/>
        <v>123593.44724190646</v>
      </c>
      <c r="AK51" s="380">
        <f t="shared" si="39"/>
        <v>117738.3621623759</v>
      </c>
    </row>
    <row r="52" spans="1:38" ht="24.75" customHeight="1">
      <c r="A52" s="1"/>
      <c r="B52" s="443"/>
      <c r="C52" s="121"/>
      <c r="D52" s="2"/>
      <c r="E52" s="2"/>
      <c r="F52" s="2"/>
      <c r="G52" s="384">
        <v>0</v>
      </c>
      <c r="H52" s="384">
        <v>7.2759576141834259E-12</v>
      </c>
      <c r="I52" s="384">
        <v>1.546140993013978E-11</v>
      </c>
      <c r="J52" s="384">
        <v>-2.7284841053187847E-12</v>
      </c>
      <c r="K52" s="384">
        <v>2.0918378140777349E-11</v>
      </c>
      <c r="L52" s="384">
        <v>-4.5474735088646412E-12</v>
      </c>
      <c r="M52" s="384">
        <v>1.8644641386345029E-11</v>
      </c>
      <c r="N52" s="384">
        <v>2.7284841053187847E-12</v>
      </c>
      <c r="O52" s="384">
        <v>1.6370904631912708E-11</v>
      </c>
      <c r="P52" s="384">
        <v>-8.1854523159563541E-12</v>
      </c>
      <c r="Q52" s="384">
        <v>7.503331289626658E-12</v>
      </c>
      <c r="R52" s="384">
        <v>-4.5474735088646412E-12</v>
      </c>
      <c r="S52" s="384">
        <v>-11563.13321509233</v>
      </c>
      <c r="T52" s="384">
        <v>10749.906673096604</v>
      </c>
      <c r="U52" s="384">
        <v>18939.068158127586</v>
      </c>
      <c r="V52" s="384">
        <v>20444.682535903106</v>
      </c>
      <c r="W52" s="384">
        <v>-1362.1161526512587</v>
      </c>
      <c r="X52" s="384">
        <v>20154.828217277696</v>
      </c>
      <c r="Y52" s="384">
        <v>-12796.428405205566</v>
      </c>
      <c r="Z52" s="384">
        <v>36811.779421823281</v>
      </c>
      <c r="AA52" s="384" t="e">
        <v>#REF!</v>
      </c>
      <c r="AB52" s="384" t="e">
        <v>#REF!</v>
      </c>
      <c r="AC52" s="384" t="e">
        <v>#REF!</v>
      </c>
      <c r="AD52" s="384" t="e">
        <v>#REF!</v>
      </c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384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385"/>
      <c r="H54" s="385"/>
      <c r="I54" s="385"/>
      <c r="J54" s="385"/>
      <c r="K54" s="385"/>
      <c r="L54" s="385"/>
      <c r="M54" s="385"/>
      <c r="N54" s="385"/>
      <c r="O54" s="385"/>
      <c r="P54" s="385"/>
      <c r="Q54" s="385"/>
      <c r="R54" s="385"/>
    </row>
    <row r="55" spans="1:38" s="280" customFormat="1" ht="24.75" hidden="1" customHeight="1" outlineLevel="1">
      <c r="A55" s="1"/>
      <c r="B55" s="443"/>
      <c r="C55" s="279"/>
      <c r="G55" s="385"/>
      <c r="H55" s="385"/>
      <c r="I55" s="385"/>
      <c r="J55" s="385"/>
      <c r="K55" s="385"/>
      <c r="L55" s="385"/>
      <c r="M55" s="385"/>
      <c r="N55" s="385"/>
      <c r="O55" s="385"/>
      <c r="P55" s="385"/>
      <c r="Q55" s="385"/>
      <c r="R55" s="385"/>
    </row>
    <row r="56" spans="1:38" s="280" customFormat="1" ht="24.75" hidden="1" customHeight="1" outlineLevel="1">
      <c r="A56" s="1"/>
      <c r="B56" s="443"/>
      <c r="C56" s="279"/>
      <c r="G56" s="385"/>
      <c r="H56" s="385"/>
      <c r="I56" s="385"/>
      <c r="J56" s="385"/>
      <c r="K56" s="385"/>
      <c r="L56" s="385"/>
      <c r="M56" s="385"/>
      <c r="N56" s="385"/>
      <c r="O56" s="385"/>
      <c r="P56" s="385"/>
      <c r="Q56" s="385"/>
      <c r="R56" s="385"/>
    </row>
    <row r="57" spans="1:38" s="280" customFormat="1" ht="24.75" hidden="1" customHeight="1" outlineLevel="1">
      <c r="A57" s="1"/>
      <c r="B57" s="443"/>
      <c r="C57" s="279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</row>
    <row r="58" spans="1:38" s="280" customFormat="1" ht="24.75" hidden="1" customHeight="1" outlineLevel="1">
      <c r="A58" s="1"/>
      <c r="B58" s="443"/>
      <c r="C58" s="279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</row>
    <row r="59" spans="1:38" s="280" customFormat="1" ht="24.75" hidden="1" customHeight="1" outlineLevel="1">
      <c r="A59" s="1"/>
      <c r="B59" s="443"/>
      <c r="C59" s="279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</row>
    <row r="60" spans="1:38" s="280" customFormat="1" ht="24.75" hidden="1" customHeight="1" outlineLevel="1">
      <c r="A60" s="1"/>
      <c r="B60" s="443"/>
      <c r="C60" s="279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</row>
    <row r="61" spans="1:38" ht="24.75" customHeight="1" collapsed="1">
      <c r="A61" s="1"/>
      <c r="B61" s="443"/>
      <c r="C61" s="3" t="str">
        <f>C1</f>
        <v>Tin Thanh Packing Joint Stock Company - BATICO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343" t="s">
        <v>131</v>
      </c>
      <c r="B66" s="446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386">
        <f t="shared" ref="G66:AK66" si="41">IFERROR(G6*1000/G$36,0)</f>
        <v>150481.37635188902</v>
      </c>
      <c r="H66" s="387">
        <f t="shared" si="41"/>
        <v>146508.05630707316</v>
      </c>
      <c r="I66" s="387">
        <f t="shared" si="41"/>
        <v>149716.82329794634</v>
      </c>
      <c r="J66" s="387">
        <f t="shared" si="41"/>
        <v>151814.9692570692</v>
      </c>
      <c r="K66" s="387">
        <f t="shared" si="41"/>
        <v>162521.24539034997</v>
      </c>
      <c r="L66" s="387">
        <f t="shared" si="41"/>
        <v>167554.77567851692</v>
      </c>
      <c r="M66" s="387">
        <f t="shared" si="41"/>
        <v>167076.4239903577</v>
      </c>
      <c r="N66" s="387">
        <f t="shared" si="41"/>
        <v>164097.30207545895</v>
      </c>
      <c r="O66" s="387">
        <f t="shared" si="41"/>
        <v>178517.89185114438</v>
      </c>
      <c r="P66" s="387">
        <f t="shared" si="41"/>
        <v>173919.6961850487</v>
      </c>
      <c r="Q66" s="387">
        <f t="shared" si="41"/>
        <v>156805.99986757152</v>
      </c>
      <c r="R66" s="387">
        <f t="shared" si="41"/>
        <v>159656.09327783735</v>
      </c>
      <c r="S66" s="388">
        <f t="shared" si="41"/>
        <v>150481.37635188902</v>
      </c>
      <c r="T66" s="389">
        <f t="shared" si="41"/>
        <v>148654.22096192904</v>
      </c>
      <c r="U66" s="389">
        <f t="shared" si="41"/>
        <v>149015.42256791345</v>
      </c>
      <c r="V66" s="389">
        <f t="shared" si="41"/>
        <v>149701.46770353647</v>
      </c>
      <c r="W66" s="389">
        <f t="shared" si="41"/>
        <v>152128.99414120344</v>
      </c>
      <c r="X66" s="389">
        <f t="shared" si="41"/>
        <v>154133.77995196998</v>
      </c>
      <c r="Y66" s="389">
        <f t="shared" si="41"/>
        <v>155823.58844324524</v>
      </c>
      <c r="Z66" s="389">
        <f t="shared" si="41"/>
        <v>156784.04418688337</v>
      </c>
      <c r="AA66" s="389">
        <f t="shared" si="41"/>
        <v>158786.66340588246</v>
      </c>
      <c r="AB66" s="389">
        <f t="shared" si="41"/>
        <v>160211.76832494381</v>
      </c>
      <c r="AC66" s="389">
        <f t="shared" si="41"/>
        <v>159958.7507271943</v>
      </c>
      <c r="AD66" s="390">
        <f t="shared" si="41"/>
        <v>159938.15479501802</v>
      </c>
      <c r="AE66" s="391">
        <f t="shared" si="41"/>
        <v>149015.42256791345</v>
      </c>
      <c r="AF66" s="391">
        <f t="shared" si="41"/>
        <v>159962.68817634016</v>
      </c>
      <c r="AG66" s="391">
        <f t="shared" si="41"/>
        <v>169525.23791760506</v>
      </c>
      <c r="AH66" s="391">
        <f t="shared" si="41"/>
        <v>164055.94643733843</v>
      </c>
      <c r="AI66" s="391">
        <f t="shared" si="41"/>
        <v>154133.77995196998</v>
      </c>
      <c r="AJ66" s="391">
        <f t="shared" si="41"/>
        <v>166897.09852668617</v>
      </c>
      <c r="AK66" s="391">
        <f t="shared" si="41"/>
        <v>159938.154795018</v>
      </c>
    </row>
    <row r="67" spans="1:37" ht="24" customHeight="1">
      <c r="A67" s="343" t="s">
        <v>132</v>
      </c>
      <c r="B67" s="446" t="s">
        <v>132</v>
      </c>
      <c r="C67" s="33" t="str">
        <f t="shared" si="40"/>
        <v>Normal Sales Discounts</v>
      </c>
      <c r="D67" s="34"/>
      <c r="E67" s="34"/>
      <c r="F67" s="35"/>
      <c r="G67" s="386">
        <f t="shared" ref="G67:AK67" si="42">IFERROR(G7*1000/G$36,0)</f>
        <v>0</v>
      </c>
      <c r="H67" s="387">
        <f t="shared" si="42"/>
        <v>0</v>
      </c>
      <c r="I67" s="387">
        <f t="shared" si="42"/>
        <v>0</v>
      </c>
      <c r="J67" s="387">
        <f t="shared" si="42"/>
        <v>0</v>
      </c>
      <c r="K67" s="387">
        <f t="shared" si="42"/>
        <v>0</v>
      </c>
      <c r="L67" s="387">
        <f t="shared" si="42"/>
        <v>0</v>
      </c>
      <c r="M67" s="387">
        <f t="shared" si="42"/>
        <v>0</v>
      </c>
      <c r="N67" s="387">
        <f t="shared" si="42"/>
        <v>0</v>
      </c>
      <c r="O67" s="387">
        <f t="shared" si="42"/>
        <v>0</v>
      </c>
      <c r="P67" s="387">
        <f t="shared" si="42"/>
        <v>0</v>
      </c>
      <c r="Q67" s="387">
        <f t="shared" si="42"/>
        <v>0</v>
      </c>
      <c r="R67" s="387">
        <f t="shared" si="42"/>
        <v>0</v>
      </c>
      <c r="S67" s="388">
        <f t="shared" si="42"/>
        <v>0</v>
      </c>
      <c r="T67" s="389">
        <f t="shared" si="42"/>
        <v>0</v>
      </c>
      <c r="U67" s="389">
        <f t="shared" si="42"/>
        <v>0</v>
      </c>
      <c r="V67" s="389">
        <f t="shared" si="42"/>
        <v>0</v>
      </c>
      <c r="W67" s="389">
        <f t="shared" si="42"/>
        <v>0</v>
      </c>
      <c r="X67" s="389">
        <f t="shared" si="42"/>
        <v>0</v>
      </c>
      <c r="Y67" s="389">
        <f t="shared" si="42"/>
        <v>0</v>
      </c>
      <c r="Z67" s="389">
        <f t="shared" si="42"/>
        <v>0</v>
      </c>
      <c r="AA67" s="389">
        <f t="shared" si="42"/>
        <v>0</v>
      </c>
      <c r="AB67" s="389">
        <f t="shared" si="42"/>
        <v>0</v>
      </c>
      <c r="AC67" s="389">
        <f t="shared" si="42"/>
        <v>0</v>
      </c>
      <c r="AD67" s="390">
        <f t="shared" si="42"/>
        <v>0</v>
      </c>
      <c r="AE67" s="391">
        <f t="shared" si="42"/>
        <v>0</v>
      </c>
      <c r="AF67" s="391">
        <f t="shared" si="42"/>
        <v>0</v>
      </c>
      <c r="AG67" s="391">
        <f t="shared" si="42"/>
        <v>0</v>
      </c>
      <c r="AH67" s="391">
        <f t="shared" si="42"/>
        <v>0</v>
      </c>
      <c r="AI67" s="391">
        <f t="shared" si="42"/>
        <v>0</v>
      </c>
      <c r="AJ67" s="391">
        <f t="shared" si="42"/>
        <v>0</v>
      </c>
      <c r="AK67" s="391">
        <f t="shared" si="42"/>
        <v>0</v>
      </c>
    </row>
    <row r="68" spans="1:37" ht="24" customHeight="1">
      <c r="A68" s="343" t="s">
        <v>133</v>
      </c>
      <c r="B68" s="446" t="s">
        <v>133</v>
      </c>
      <c r="C68" s="33" t="str">
        <f t="shared" si="40"/>
        <v>Special Sales Discounts</v>
      </c>
      <c r="D68" s="34"/>
      <c r="E68" s="34"/>
      <c r="F68" s="35"/>
      <c r="G68" s="386">
        <f t="shared" ref="G68:AK68" si="43">IFERROR(G8*1000/G$36,0)</f>
        <v>0</v>
      </c>
      <c r="H68" s="387">
        <f t="shared" si="43"/>
        <v>0</v>
      </c>
      <c r="I68" s="387">
        <f t="shared" si="43"/>
        <v>0</v>
      </c>
      <c r="J68" s="387">
        <f t="shared" si="43"/>
        <v>0</v>
      </c>
      <c r="K68" s="387">
        <f t="shared" si="43"/>
        <v>0</v>
      </c>
      <c r="L68" s="387">
        <f t="shared" si="43"/>
        <v>0</v>
      </c>
      <c r="M68" s="387">
        <f t="shared" si="43"/>
        <v>0</v>
      </c>
      <c r="N68" s="387">
        <f t="shared" si="43"/>
        <v>0</v>
      </c>
      <c r="O68" s="387">
        <f t="shared" si="43"/>
        <v>0</v>
      </c>
      <c r="P68" s="387">
        <f t="shared" si="43"/>
        <v>0</v>
      </c>
      <c r="Q68" s="387">
        <f t="shared" si="43"/>
        <v>0</v>
      </c>
      <c r="R68" s="387">
        <f t="shared" si="43"/>
        <v>0</v>
      </c>
      <c r="S68" s="388">
        <f t="shared" si="43"/>
        <v>0</v>
      </c>
      <c r="T68" s="389">
        <f t="shared" si="43"/>
        <v>0</v>
      </c>
      <c r="U68" s="389">
        <f t="shared" si="43"/>
        <v>0</v>
      </c>
      <c r="V68" s="389">
        <f t="shared" si="43"/>
        <v>0</v>
      </c>
      <c r="W68" s="389">
        <f t="shared" si="43"/>
        <v>0</v>
      </c>
      <c r="X68" s="389">
        <f t="shared" si="43"/>
        <v>0</v>
      </c>
      <c r="Y68" s="389">
        <f t="shared" si="43"/>
        <v>0</v>
      </c>
      <c r="Z68" s="389">
        <f t="shared" si="43"/>
        <v>0</v>
      </c>
      <c r="AA68" s="389">
        <f t="shared" si="43"/>
        <v>0</v>
      </c>
      <c r="AB68" s="389">
        <f t="shared" si="43"/>
        <v>0</v>
      </c>
      <c r="AC68" s="389">
        <f t="shared" si="43"/>
        <v>0</v>
      </c>
      <c r="AD68" s="390">
        <f t="shared" si="43"/>
        <v>0</v>
      </c>
      <c r="AE68" s="391">
        <f t="shared" si="43"/>
        <v>0</v>
      </c>
      <c r="AF68" s="391">
        <f t="shared" si="43"/>
        <v>0</v>
      </c>
      <c r="AG68" s="391">
        <f t="shared" si="43"/>
        <v>0</v>
      </c>
      <c r="AH68" s="391">
        <f t="shared" si="43"/>
        <v>0</v>
      </c>
      <c r="AI68" s="391">
        <f t="shared" si="43"/>
        <v>0</v>
      </c>
      <c r="AJ68" s="391">
        <f t="shared" si="43"/>
        <v>0</v>
      </c>
      <c r="AK68" s="391">
        <f t="shared" si="43"/>
        <v>0</v>
      </c>
    </row>
    <row r="69" spans="1:37" ht="24" customHeight="1">
      <c r="A69" s="343" t="s">
        <v>134</v>
      </c>
      <c r="B69" s="446" t="s">
        <v>134</v>
      </c>
      <c r="C69" s="33" t="str">
        <f t="shared" si="40"/>
        <v>Cash Discounts</v>
      </c>
      <c r="D69" s="34"/>
      <c r="E69" s="34"/>
      <c r="F69" s="35"/>
      <c r="G69" s="386">
        <f t="shared" ref="G69:AK69" si="44">IFERROR(G9*1000/G$36,0)</f>
        <v>0</v>
      </c>
      <c r="H69" s="387">
        <f t="shared" si="44"/>
        <v>0</v>
      </c>
      <c r="I69" s="387">
        <f t="shared" si="44"/>
        <v>0</v>
      </c>
      <c r="J69" s="387">
        <f t="shared" si="44"/>
        <v>0</v>
      </c>
      <c r="K69" s="387">
        <f t="shared" si="44"/>
        <v>0</v>
      </c>
      <c r="L69" s="387">
        <f t="shared" si="44"/>
        <v>0</v>
      </c>
      <c r="M69" s="387">
        <f t="shared" si="44"/>
        <v>0</v>
      </c>
      <c r="N69" s="387">
        <f t="shared" si="44"/>
        <v>0</v>
      </c>
      <c r="O69" s="387">
        <f t="shared" si="44"/>
        <v>0</v>
      </c>
      <c r="P69" s="387">
        <f t="shared" si="44"/>
        <v>0</v>
      </c>
      <c r="Q69" s="387">
        <f t="shared" si="44"/>
        <v>0</v>
      </c>
      <c r="R69" s="387">
        <f t="shared" si="44"/>
        <v>0</v>
      </c>
      <c r="S69" s="388">
        <f t="shared" si="44"/>
        <v>0</v>
      </c>
      <c r="T69" s="389">
        <f t="shared" si="44"/>
        <v>0</v>
      </c>
      <c r="U69" s="389">
        <f t="shared" si="44"/>
        <v>0</v>
      </c>
      <c r="V69" s="389">
        <f t="shared" si="44"/>
        <v>0</v>
      </c>
      <c r="W69" s="389">
        <f t="shared" si="44"/>
        <v>0</v>
      </c>
      <c r="X69" s="389">
        <f t="shared" si="44"/>
        <v>0</v>
      </c>
      <c r="Y69" s="389">
        <f t="shared" si="44"/>
        <v>0</v>
      </c>
      <c r="Z69" s="389">
        <f t="shared" si="44"/>
        <v>0</v>
      </c>
      <c r="AA69" s="389">
        <f t="shared" si="44"/>
        <v>0</v>
      </c>
      <c r="AB69" s="389">
        <f t="shared" si="44"/>
        <v>0</v>
      </c>
      <c r="AC69" s="389">
        <f t="shared" si="44"/>
        <v>0</v>
      </c>
      <c r="AD69" s="390">
        <f t="shared" si="44"/>
        <v>0</v>
      </c>
      <c r="AE69" s="391">
        <f t="shared" si="44"/>
        <v>0</v>
      </c>
      <c r="AF69" s="391">
        <f t="shared" si="44"/>
        <v>0</v>
      </c>
      <c r="AG69" s="391">
        <f t="shared" si="44"/>
        <v>0</v>
      </c>
      <c r="AH69" s="391">
        <f t="shared" si="44"/>
        <v>0</v>
      </c>
      <c r="AI69" s="391">
        <f t="shared" si="44"/>
        <v>0</v>
      </c>
      <c r="AJ69" s="391">
        <f t="shared" si="44"/>
        <v>0</v>
      </c>
      <c r="AK69" s="391">
        <f t="shared" si="44"/>
        <v>0</v>
      </c>
    </row>
    <row r="70" spans="1:37" ht="24" customHeight="1">
      <c r="A70" s="343" t="s">
        <v>135</v>
      </c>
      <c r="B70" s="446" t="s">
        <v>135</v>
      </c>
      <c r="C70" s="33" t="str">
        <f t="shared" si="40"/>
        <v>Freight Income</v>
      </c>
      <c r="D70" s="34"/>
      <c r="E70" s="34"/>
      <c r="F70" s="35"/>
      <c r="G70" s="392">
        <f t="shared" ref="G70:AK70" si="45">IFERROR(G10*1000/G$36,0)</f>
        <v>0</v>
      </c>
      <c r="H70" s="393">
        <f t="shared" si="45"/>
        <v>0</v>
      </c>
      <c r="I70" s="393">
        <f t="shared" si="45"/>
        <v>0</v>
      </c>
      <c r="J70" s="393">
        <f t="shared" si="45"/>
        <v>0</v>
      </c>
      <c r="K70" s="393">
        <f t="shared" si="45"/>
        <v>0</v>
      </c>
      <c r="L70" s="393">
        <f t="shared" si="45"/>
        <v>0</v>
      </c>
      <c r="M70" s="393">
        <f t="shared" si="45"/>
        <v>0</v>
      </c>
      <c r="N70" s="393">
        <f t="shared" si="45"/>
        <v>0</v>
      </c>
      <c r="O70" s="393">
        <f t="shared" si="45"/>
        <v>0</v>
      </c>
      <c r="P70" s="393">
        <f t="shared" si="45"/>
        <v>0</v>
      </c>
      <c r="Q70" s="393">
        <f t="shared" si="45"/>
        <v>0</v>
      </c>
      <c r="R70" s="393">
        <f t="shared" si="45"/>
        <v>0</v>
      </c>
      <c r="S70" s="394">
        <f t="shared" si="45"/>
        <v>0</v>
      </c>
      <c r="T70" s="395">
        <f t="shared" si="45"/>
        <v>0</v>
      </c>
      <c r="U70" s="395">
        <f t="shared" si="45"/>
        <v>0</v>
      </c>
      <c r="V70" s="395">
        <f t="shared" si="45"/>
        <v>0</v>
      </c>
      <c r="W70" s="395">
        <f t="shared" si="45"/>
        <v>0</v>
      </c>
      <c r="X70" s="395">
        <f t="shared" si="45"/>
        <v>0</v>
      </c>
      <c r="Y70" s="395">
        <f t="shared" si="45"/>
        <v>0</v>
      </c>
      <c r="Z70" s="395">
        <f t="shared" si="45"/>
        <v>0</v>
      </c>
      <c r="AA70" s="395">
        <f t="shared" si="45"/>
        <v>0</v>
      </c>
      <c r="AB70" s="395">
        <f t="shared" si="45"/>
        <v>0</v>
      </c>
      <c r="AC70" s="395">
        <f t="shared" si="45"/>
        <v>0</v>
      </c>
      <c r="AD70" s="396">
        <f t="shared" si="45"/>
        <v>0</v>
      </c>
      <c r="AE70" s="397">
        <f t="shared" si="45"/>
        <v>0</v>
      </c>
      <c r="AF70" s="397">
        <f t="shared" si="45"/>
        <v>0</v>
      </c>
      <c r="AG70" s="397">
        <f t="shared" si="45"/>
        <v>0</v>
      </c>
      <c r="AH70" s="397">
        <f t="shared" si="45"/>
        <v>0</v>
      </c>
      <c r="AI70" s="397">
        <f t="shared" si="45"/>
        <v>0</v>
      </c>
      <c r="AJ70" s="397">
        <f t="shared" si="45"/>
        <v>0</v>
      </c>
      <c r="AK70" s="397">
        <f t="shared" si="45"/>
        <v>0</v>
      </c>
    </row>
    <row r="71" spans="1:37" ht="24" customHeight="1">
      <c r="A71" s="343" t="s">
        <v>136</v>
      </c>
      <c r="B71" s="446" t="s">
        <v>136</v>
      </c>
      <c r="C71" s="49" t="str">
        <f t="shared" si="40"/>
        <v>Revenue from Sales</v>
      </c>
      <c r="D71" s="34"/>
      <c r="E71" s="34"/>
      <c r="F71" s="35"/>
      <c r="G71" s="386">
        <f t="shared" ref="G71:AK71" si="46">IFERROR(G11*1000/G$36,0)</f>
        <v>150481.37635188902</v>
      </c>
      <c r="H71" s="387">
        <f t="shared" si="46"/>
        <v>146508.05630707316</v>
      </c>
      <c r="I71" s="387">
        <f t="shared" si="46"/>
        <v>149716.82329794634</v>
      </c>
      <c r="J71" s="387">
        <f t="shared" si="46"/>
        <v>151814.9692570692</v>
      </c>
      <c r="K71" s="387">
        <f t="shared" si="46"/>
        <v>162521.24539034997</v>
      </c>
      <c r="L71" s="387">
        <f t="shared" si="46"/>
        <v>167554.77567851692</v>
      </c>
      <c r="M71" s="387">
        <f t="shared" si="46"/>
        <v>167076.4239903577</v>
      </c>
      <c r="N71" s="387">
        <f t="shared" si="46"/>
        <v>164097.30207545895</v>
      </c>
      <c r="O71" s="387">
        <f t="shared" si="46"/>
        <v>178517.89185114438</v>
      </c>
      <c r="P71" s="387">
        <f t="shared" si="46"/>
        <v>173919.6961850487</v>
      </c>
      <c r="Q71" s="387">
        <f t="shared" si="46"/>
        <v>156805.99986757152</v>
      </c>
      <c r="R71" s="387">
        <f t="shared" si="46"/>
        <v>159656.09327783735</v>
      </c>
      <c r="S71" s="388">
        <f t="shared" si="46"/>
        <v>150481.37635188902</v>
      </c>
      <c r="T71" s="389">
        <f t="shared" si="46"/>
        <v>148654.22096192904</v>
      </c>
      <c r="U71" s="389">
        <f t="shared" si="46"/>
        <v>149015.42256791345</v>
      </c>
      <c r="V71" s="389">
        <f t="shared" si="46"/>
        <v>149701.46770353647</v>
      </c>
      <c r="W71" s="389">
        <f t="shared" si="46"/>
        <v>152128.99414120344</v>
      </c>
      <c r="X71" s="389">
        <f t="shared" si="46"/>
        <v>154133.77995196998</v>
      </c>
      <c r="Y71" s="389">
        <f t="shared" si="46"/>
        <v>155823.58844324524</v>
      </c>
      <c r="Z71" s="389">
        <f t="shared" si="46"/>
        <v>156784.04418688337</v>
      </c>
      <c r="AA71" s="389">
        <f t="shared" si="46"/>
        <v>158786.66340588246</v>
      </c>
      <c r="AB71" s="389">
        <f t="shared" si="46"/>
        <v>160211.76832494381</v>
      </c>
      <c r="AC71" s="389">
        <f t="shared" si="46"/>
        <v>159958.7507271943</v>
      </c>
      <c r="AD71" s="390">
        <f t="shared" si="46"/>
        <v>159938.15479501802</v>
      </c>
      <c r="AE71" s="391">
        <f t="shared" si="46"/>
        <v>149015.42256791345</v>
      </c>
      <c r="AF71" s="391">
        <f t="shared" si="46"/>
        <v>159962.68817634016</v>
      </c>
      <c r="AG71" s="391">
        <f t="shared" si="46"/>
        <v>169525.23791760506</v>
      </c>
      <c r="AH71" s="391">
        <f t="shared" si="46"/>
        <v>164055.94643733843</v>
      </c>
      <c r="AI71" s="391">
        <f t="shared" si="46"/>
        <v>154133.77995196998</v>
      </c>
      <c r="AJ71" s="391">
        <f t="shared" si="46"/>
        <v>166897.09852668617</v>
      </c>
      <c r="AK71" s="391">
        <f t="shared" si="46"/>
        <v>159938.154795018</v>
      </c>
    </row>
    <row r="72" spans="1:37" ht="24" customHeight="1">
      <c r="A72" s="343" t="s">
        <v>137</v>
      </c>
      <c r="B72" s="446" t="s">
        <v>137</v>
      </c>
      <c r="C72" s="33" t="str">
        <f t="shared" si="40"/>
        <v>Direct Selling and Delivery Expenses</v>
      </c>
      <c r="D72" s="34"/>
      <c r="E72" s="34"/>
      <c r="F72" s="35"/>
      <c r="G72" s="392">
        <f t="shared" ref="G72:AK72" si="47">IFERROR(G12*1000/G$36,0)</f>
        <v>-2811.5974088410903</v>
      </c>
      <c r="H72" s="393">
        <f t="shared" si="47"/>
        <v>-3001.9500749369254</v>
      </c>
      <c r="I72" s="393">
        <f t="shared" si="47"/>
        <v>-3584.491008414022</v>
      </c>
      <c r="J72" s="393">
        <f t="shared" si="47"/>
        <v>-3286.2481660943968</v>
      </c>
      <c r="K72" s="393">
        <f t="shared" si="47"/>
        <v>-3920.2663065146298</v>
      </c>
      <c r="L72" s="393">
        <f t="shared" si="47"/>
        <v>-3746.2927372087283</v>
      </c>
      <c r="M72" s="393">
        <f t="shared" si="47"/>
        <v>-3254.4029887481865</v>
      </c>
      <c r="N72" s="393">
        <f t="shared" si="47"/>
        <v>-3490.1032091686052</v>
      </c>
      <c r="O72" s="393">
        <f t="shared" si="47"/>
        <v>-4040.5254343254664</v>
      </c>
      <c r="P72" s="393">
        <f t="shared" si="47"/>
        <v>-3374.949126841113</v>
      </c>
      <c r="Q72" s="393">
        <f t="shared" si="47"/>
        <v>-3841.0463469932315</v>
      </c>
      <c r="R72" s="393">
        <f t="shared" si="47"/>
        <v>-3893.258927645451</v>
      </c>
      <c r="S72" s="394">
        <f t="shared" si="47"/>
        <v>-2811.5974088410903</v>
      </c>
      <c r="T72" s="395">
        <f t="shared" si="47"/>
        <v>-2899.1322401477319</v>
      </c>
      <c r="U72" s="395">
        <f t="shared" si="47"/>
        <v>-3132.1005664748996</v>
      </c>
      <c r="V72" s="395">
        <f t="shared" si="47"/>
        <v>-3169.8753288307325</v>
      </c>
      <c r="W72" s="395">
        <f t="shared" si="47"/>
        <v>-3311.9678035534521</v>
      </c>
      <c r="X72" s="395">
        <f t="shared" si="47"/>
        <v>-3368.4141146948368</v>
      </c>
      <c r="Y72" s="395">
        <f t="shared" si="47"/>
        <v>-3353.5286733466014</v>
      </c>
      <c r="Z72" s="395">
        <f t="shared" si="47"/>
        <v>-3369.3829563440481</v>
      </c>
      <c r="AA72" s="395">
        <f t="shared" si="47"/>
        <v>-3431.2239541210965</v>
      </c>
      <c r="AB72" s="395">
        <f t="shared" si="47"/>
        <v>-3425.9244524054566</v>
      </c>
      <c r="AC72" s="395">
        <f t="shared" si="47"/>
        <v>-3456.7642308156633</v>
      </c>
      <c r="AD72" s="396">
        <f t="shared" si="47"/>
        <v>-3486.4678286961016</v>
      </c>
      <c r="AE72" s="397">
        <f t="shared" si="47"/>
        <v>-3132.1005664748996</v>
      </c>
      <c r="AF72" s="397">
        <f t="shared" si="47"/>
        <v>-3637.5336546941317</v>
      </c>
      <c r="AG72" s="397">
        <f t="shared" si="47"/>
        <v>-3576.1852770145529</v>
      </c>
      <c r="AH72" s="397">
        <f t="shared" si="47"/>
        <v>-3684.0227276390538</v>
      </c>
      <c r="AI72" s="397">
        <f t="shared" si="47"/>
        <v>-3368.4141146948368</v>
      </c>
      <c r="AJ72" s="397">
        <f t="shared" si="47"/>
        <v>-3628.0040277293538</v>
      </c>
      <c r="AK72" s="397">
        <f t="shared" si="47"/>
        <v>-3486.4678286961016</v>
      </c>
    </row>
    <row r="73" spans="1:37" ht="24" customHeight="1">
      <c r="A73" s="343" t="s">
        <v>138</v>
      </c>
      <c r="B73" s="446" t="s">
        <v>138</v>
      </c>
      <c r="C73" s="49" t="str">
        <f t="shared" si="40"/>
        <v>Net Revenue from Sales</v>
      </c>
      <c r="D73" s="34"/>
      <c r="E73" s="34"/>
      <c r="F73" s="35"/>
      <c r="G73" s="386">
        <f t="shared" ref="G73:AK73" si="48">IFERROR(G13*1000/G$36,0)</f>
        <v>147669.77894304792</v>
      </c>
      <c r="H73" s="387">
        <f t="shared" si="48"/>
        <v>143506.10623213623</v>
      </c>
      <c r="I73" s="387">
        <f t="shared" si="48"/>
        <v>146132.33228953232</v>
      </c>
      <c r="J73" s="387">
        <f t="shared" si="48"/>
        <v>148528.72109097481</v>
      </c>
      <c r="K73" s="387">
        <f t="shared" si="48"/>
        <v>158600.97908383532</v>
      </c>
      <c r="L73" s="387">
        <f t="shared" si="48"/>
        <v>163808.48294130818</v>
      </c>
      <c r="M73" s="387">
        <f t="shared" si="48"/>
        <v>163822.02100160951</v>
      </c>
      <c r="N73" s="387">
        <f t="shared" si="48"/>
        <v>160607.19886629036</v>
      </c>
      <c r="O73" s="387">
        <f t="shared" si="48"/>
        <v>174477.3664168189</v>
      </c>
      <c r="P73" s="387">
        <f t="shared" si="48"/>
        <v>170544.74705820755</v>
      </c>
      <c r="Q73" s="387">
        <f t="shared" si="48"/>
        <v>152964.95352057827</v>
      </c>
      <c r="R73" s="387">
        <f t="shared" si="48"/>
        <v>155762.8343501919</v>
      </c>
      <c r="S73" s="388">
        <f t="shared" si="48"/>
        <v>147669.77894304792</v>
      </c>
      <c r="T73" s="389">
        <f t="shared" si="48"/>
        <v>145755.0887217813</v>
      </c>
      <c r="U73" s="389">
        <f t="shared" si="48"/>
        <v>145883.32200143856</v>
      </c>
      <c r="V73" s="389">
        <f t="shared" si="48"/>
        <v>146531.59237470574</v>
      </c>
      <c r="W73" s="389">
        <f t="shared" si="48"/>
        <v>148817.02633764999</v>
      </c>
      <c r="X73" s="389">
        <f t="shared" si="48"/>
        <v>150765.36583727514</v>
      </c>
      <c r="Y73" s="389">
        <f t="shared" si="48"/>
        <v>152470.05976989865</v>
      </c>
      <c r="Z73" s="389">
        <f t="shared" si="48"/>
        <v>153414.66123053932</v>
      </c>
      <c r="AA73" s="389">
        <f t="shared" si="48"/>
        <v>155355.43945176137</v>
      </c>
      <c r="AB73" s="389">
        <f t="shared" si="48"/>
        <v>156785.84387253839</v>
      </c>
      <c r="AC73" s="389">
        <f t="shared" si="48"/>
        <v>156501.98649637864</v>
      </c>
      <c r="AD73" s="390">
        <f t="shared" si="48"/>
        <v>156451.6869663219</v>
      </c>
      <c r="AE73" s="391">
        <f t="shared" si="48"/>
        <v>145883.32200143856</v>
      </c>
      <c r="AF73" s="391">
        <f t="shared" si="48"/>
        <v>156325.15452164601</v>
      </c>
      <c r="AG73" s="391">
        <f t="shared" si="48"/>
        <v>165949.0526405905</v>
      </c>
      <c r="AH73" s="391">
        <f t="shared" si="48"/>
        <v>160371.92370969939</v>
      </c>
      <c r="AI73" s="391">
        <f t="shared" si="48"/>
        <v>150765.36583727514</v>
      </c>
      <c r="AJ73" s="391">
        <f t="shared" si="48"/>
        <v>163269.09449895681</v>
      </c>
      <c r="AK73" s="391">
        <f t="shared" si="48"/>
        <v>156451.6869663219</v>
      </c>
    </row>
    <row r="74" spans="1:37" ht="24" customHeight="1">
      <c r="A74" s="343" t="s">
        <v>139</v>
      </c>
      <c r="B74" s="446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392">
        <f t="shared" ref="G74:AK74" si="49">IFERROR(G14*1000/G$36,0)</f>
        <v>-105907.09652358544</v>
      </c>
      <c r="H74" s="393">
        <f t="shared" si="49"/>
        <v>-107368.45029996963</v>
      </c>
      <c r="I74" s="393">
        <f t="shared" si="49"/>
        <v>-112032.28692476964</v>
      </c>
      <c r="J74" s="393">
        <f t="shared" si="49"/>
        <v>-115214.01004109165</v>
      </c>
      <c r="K74" s="393">
        <f t="shared" si="49"/>
        <v>-119687.37428522676</v>
      </c>
      <c r="L74" s="393">
        <f t="shared" si="49"/>
        <v>-119172.13978085326</v>
      </c>
      <c r="M74" s="393">
        <f t="shared" si="49"/>
        <v>-127729.99641943292</v>
      </c>
      <c r="N74" s="393">
        <f t="shared" si="49"/>
        <v>-124710.76376661539</v>
      </c>
      <c r="O74" s="393">
        <f t="shared" si="49"/>
        <v>-133406.58304676949</v>
      </c>
      <c r="P74" s="393">
        <f t="shared" si="49"/>
        <v>-128310.40202375389</v>
      </c>
      <c r="Q74" s="393">
        <f t="shared" si="49"/>
        <v>-113024.42831238512</v>
      </c>
      <c r="R74" s="393">
        <f t="shared" si="49"/>
        <v>-112002.1876201897</v>
      </c>
      <c r="S74" s="394">
        <f t="shared" si="49"/>
        <v>-105907.09652358544</v>
      </c>
      <c r="T74" s="395">
        <f t="shared" si="49"/>
        <v>-106579.10894620478</v>
      </c>
      <c r="U74" s="395">
        <f t="shared" si="49"/>
        <v>-108432.76254436931</v>
      </c>
      <c r="V74" s="395">
        <f t="shared" si="49"/>
        <v>-110094.54653125646</v>
      </c>
      <c r="W74" s="395">
        <f t="shared" si="49"/>
        <v>-111911.02444168867</v>
      </c>
      <c r="X74" s="395">
        <f t="shared" si="49"/>
        <v>-112854.70311152363</v>
      </c>
      <c r="Y74" s="395">
        <f t="shared" si="49"/>
        <v>-114796.84081285891</v>
      </c>
      <c r="Z74" s="395">
        <f t="shared" si="49"/>
        <v>-115947.70059193653</v>
      </c>
      <c r="AA74" s="395">
        <f t="shared" si="49"/>
        <v>-117556.41222396793</v>
      </c>
      <c r="AB74" s="395">
        <f t="shared" si="49"/>
        <v>-118569.13478836424</v>
      </c>
      <c r="AC74" s="395">
        <f t="shared" si="49"/>
        <v>-118157.21356402451</v>
      </c>
      <c r="AD74" s="396">
        <f t="shared" si="49"/>
        <v>-117738.3621623759</v>
      </c>
      <c r="AE74" s="397">
        <f t="shared" si="49"/>
        <v>-108432.76254436931</v>
      </c>
      <c r="AF74" s="397">
        <f t="shared" si="49"/>
        <v>-117890.5151515055</v>
      </c>
      <c r="AG74" s="397">
        <f t="shared" si="49"/>
        <v>-128407.67341211846</v>
      </c>
      <c r="AH74" s="397">
        <f t="shared" si="49"/>
        <v>-118389.02437554239</v>
      </c>
      <c r="AI74" s="397">
        <f t="shared" si="49"/>
        <v>-112854.70311152363</v>
      </c>
      <c r="AJ74" s="397">
        <f t="shared" si="49"/>
        <v>-123593.44724190646</v>
      </c>
      <c r="AK74" s="397">
        <f t="shared" si="49"/>
        <v>-117738.3621623759</v>
      </c>
    </row>
    <row r="75" spans="1:37" ht="24" customHeight="1">
      <c r="A75" s="343" t="s">
        <v>140</v>
      </c>
      <c r="B75" s="446" t="s">
        <v>140</v>
      </c>
      <c r="C75" s="49" t="str">
        <f t="shared" si="40"/>
        <v>Contribution at Standard Variable Cost</v>
      </c>
      <c r="D75" s="34"/>
      <c r="E75" s="34"/>
      <c r="F75" s="35"/>
      <c r="G75" s="386">
        <f t="shared" ref="G75:AK75" si="50">IFERROR(G15*1000/G$36,0)</f>
        <v>41762.682419462486</v>
      </c>
      <c r="H75" s="387">
        <f t="shared" si="50"/>
        <v>36137.655932166592</v>
      </c>
      <c r="I75" s="387">
        <f t="shared" si="50"/>
        <v>34100.0453647627</v>
      </c>
      <c r="J75" s="387">
        <f t="shared" si="50"/>
        <v>33314.711049883168</v>
      </c>
      <c r="K75" s="387">
        <f t="shared" si="50"/>
        <v>38913.604798608576</v>
      </c>
      <c r="L75" s="387">
        <f t="shared" si="50"/>
        <v>44636.343160454941</v>
      </c>
      <c r="M75" s="387">
        <f t="shared" si="50"/>
        <v>36092.024582176578</v>
      </c>
      <c r="N75" s="387">
        <f t="shared" si="50"/>
        <v>35896.435099674985</v>
      </c>
      <c r="O75" s="387">
        <f t="shared" si="50"/>
        <v>41070.78337004943</v>
      </c>
      <c r="P75" s="387">
        <f t="shared" si="50"/>
        <v>42234.345034453669</v>
      </c>
      <c r="Q75" s="387">
        <f t="shared" si="50"/>
        <v>39940.525208193154</v>
      </c>
      <c r="R75" s="387">
        <f t="shared" si="50"/>
        <v>43760.64673000219</v>
      </c>
      <c r="S75" s="388">
        <f t="shared" si="50"/>
        <v>41762.682419462486</v>
      </c>
      <c r="T75" s="389">
        <f t="shared" si="50"/>
        <v>39175.979775576525</v>
      </c>
      <c r="U75" s="389">
        <f t="shared" si="50"/>
        <v>37450.559457069248</v>
      </c>
      <c r="V75" s="389">
        <f t="shared" si="50"/>
        <v>36437.045843449254</v>
      </c>
      <c r="W75" s="389">
        <f t="shared" si="50"/>
        <v>36906.001895961308</v>
      </c>
      <c r="X75" s="389">
        <f t="shared" si="50"/>
        <v>37910.662725751507</v>
      </c>
      <c r="Y75" s="389">
        <f t="shared" si="50"/>
        <v>37673.218957039746</v>
      </c>
      <c r="Z75" s="389">
        <f t="shared" si="50"/>
        <v>37466.960638602766</v>
      </c>
      <c r="AA75" s="389">
        <f t="shared" si="50"/>
        <v>37799.027227793435</v>
      </c>
      <c r="AB75" s="389">
        <f t="shared" si="50"/>
        <v>38216.709084174145</v>
      </c>
      <c r="AC75" s="389">
        <f t="shared" si="50"/>
        <v>38344.772932354128</v>
      </c>
      <c r="AD75" s="390">
        <f t="shared" si="50"/>
        <v>38713.324803945994</v>
      </c>
      <c r="AE75" s="391">
        <f t="shared" si="50"/>
        <v>37450.559457069248</v>
      </c>
      <c r="AF75" s="391">
        <f t="shared" si="50"/>
        <v>38434.639370140518</v>
      </c>
      <c r="AG75" s="391">
        <f t="shared" si="50"/>
        <v>37541.37922847204</v>
      </c>
      <c r="AH75" s="391">
        <f t="shared" si="50"/>
        <v>41982.89933415698</v>
      </c>
      <c r="AI75" s="391">
        <f t="shared" si="50"/>
        <v>37910.662725751507</v>
      </c>
      <c r="AJ75" s="391">
        <f t="shared" si="50"/>
        <v>39675.647257050354</v>
      </c>
      <c r="AK75" s="391">
        <f t="shared" si="50"/>
        <v>38713.324803945972</v>
      </c>
    </row>
    <row r="76" spans="1:37" ht="24" customHeight="1">
      <c r="A76" s="343" t="s">
        <v>141</v>
      </c>
      <c r="B76" s="446" t="s">
        <v>141</v>
      </c>
      <c r="C76" s="33" t="str">
        <f t="shared" si="40"/>
        <v>Standard Cost Variance</v>
      </c>
      <c r="D76" s="34"/>
      <c r="E76" s="34"/>
      <c r="F76" s="35"/>
      <c r="G76" s="386">
        <f t="shared" ref="G76:AK76" si="51">IFERROR(G16*1000/G$36,0)</f>
        <v>0</v>
      </c>
      <c r="H76" s="387">
        <f t="shared" si="51"/>
        <v>0</v>
      </c>
      <c r="I76" s="387">
        <f t="shared" si="51"/>
        <v>0</v>
      </c>
      <c r="J76" s="387">
        <f t="shared" si="51"/>
        <v>0</v>
      </c>
      <c r="K76" s="387">
        <f t="shared" si="51"/>
        <v>0</v>
      </c>
      <c r="L76" s="387">
        <f t="shared" si="51"/>
        <v>0</v>
      </c>
      <c r="M76" s="387">
        <f t="shared" si="51"/>
        <v>0</v>
      </c>
      <c r="N76" s="387">
        <f t="shared" si="51"/>
        <v>0</v>
      </c>
      <c r="O76" s="387">
        <f t="shared" si="51"/>
        <v>0</v>
      </c>
      <c r="P76" s="387">
        <f t="shared" si="51"/>
        <v>0</v>
      </c>
      <c r="Q76" s="387">
        <f t="shared" si="51"/>
        <v>0</v>
      </c>
      <c r="R76" s="387">
        <f t="shared" si="51"/>
        <v>0</v>
      </c>
      <c r="S76" s="388">
        <f t="shared" si="51"/>
        <v>0</v>
      </c>
      <c r="T76" s="389">
        <f t="shared" si="51"/>
        <v>0</v>
      </c>
      <c r="U76" s="389">
        <f t="shared" si="51"/>
        <v>0</v>
      </c>
      <c r="V76" s="389">
        <f t="shared" si="51"/>
        <v>0</v>
      </c>
      <c r="W76" s="389">
        <f t="shared" si="51"/>
        <v>0</v>
      </c>
      <c r="X76" s="389">
        <f t="shared" si="51"/>
        <v>0</v>
      </c>
      <c r="Y76" s="389">
        <f t="shared" si="51"/>
        <v>0</v>
      </c>
      <c r="Z76" s="389">
        <f t="shared" si="51"/>
        <v>0</v>
      </c>
      <c r="AA76" s="389">
        <f t="shared" si="51"/>
        <v>0</v>
      </c>
      <c r="AB76" s="389">
        <f t="shared" si="51"/>
        <v>0</v>
      </c>
      <c r="AC76" s="389">
        <f t="shared" si="51"/>
        <v>0</v>
      </c>
      <c r="AD76" s="390">
        <f t="shared" si="51"/>
        <v>0</v>
      </c>
      <c r="AE76" s="391">
        <f t="shared" si="51"/>
        <v>0</v>
      </c>
      <c r="AF76" s="391">
        <f t="shared" si="51"/>
        <v>0</v>
      </c>
      <c r="AG76" s="391">
        <f t="shared" si="51"/>
        <v>0</v>
      </c>
      <c r="AH76" s="391">
        <f t="shared" si="51"/>
        <v>0</v>
      </c>
      <c r="AI76" s="391">
        <f t="shared" si="51"/>
        <v>0</v>
      </c>
      <c r="AJ76" s="391">
        <f t="shared" si="51"/>
        <v>0</v>
      </c>
      <c r="AK76" s="391">
        <f t="shared" si="51"/>
        <v>0</v>
      </c>
    </row>
    <row r="77" spans="1:37" ht="24" customHeight="1">
      <c r="A77" s="343" t="s">
        <v>142</v>
      </c>
      <c r="B77" s="446" t="s">
        <v>142</v>
      </c>
      <c r="C77" s="33" t="str">
        <f t="shared" si="40"/>
        <v>Actual Cost Variance</v>
      </c>
      <c r="D77" s="34"/>
      <c r="E77" s="34"/>
      <c r="F77" s="35"/>
      <c r="G77" s="392">
        <f t="shared" ref="G77:AK77" si="52">IFERROR(G17*1000/G$36,0)</f>
        <v>0</v>
      </c>
      <c r="H77" s="393">
        <f t="shared" si="52"/>
        <v>0</v>
      </c>
      <c r="I77" s="393">
        <f t="shared" si="52"/>
        <v>0</v>
      </c>
      <c r="J77" s="393">
        <f t="shared" si="52"/>
        <v>0</v>
      </c>
      <c r="K77" s="393">
        <f t="shared" si="52"/>
        <v>0</v>
      </c>
      <c r="L77" s="393">
        <f t="shared" si="52"/>
        <v>0</v>
      </c>
      <c r="M77" s="393">
        <f t="shared" si="52"/>
        <v>0</v>
      </c>
      <c r="N77" s="393">
        <f t="shared" si="52"/>
        <v>0</v>
      </c>
      <c r="O77" s="393">
        <f t="shared" si="52"/>
        <v>0</v>
      </c>
      <c r="P77" s="393">
        <f t="shared" si="52"/>
        <v>0</v>
      </c>
      <c r="Q77" s="393">
        <f t="shared" si="52"/>
        <v>0</v>
      </c>
      <c r="R77" s="393">
        <f t="shared" si="52"/>
        <v>0</v>
      </c>
      <c r="S77" s="394">
        <f t="shared" si="52"/>
        <v>0</v>
      </c>
      <c r="T77" s="395">
        <f t="shared" si="52"/>
        <v>0</v>
      </c>
      <c r="U77" s="395">
        <f t="shared" si="52"/>
        <v>0</v>
      </c>
      <c r="V77" s="395">
        <f t="shared" si="52"/>
        <v>0</v>
      </c>
      <c r="W77" s="395">
        <f t="shared" si="52"/>
        <v>0</v>
      </c>
      <c r="X77" s="395">
        <f t="shared" si="52"/>
        <v>0</v>
      </c>
      <c r="Y77" s="395">
        <f t="shared" si="52"/>
        <v>0</v>
      </c>
      <c r="Z77" s="395">
        <f t="shared" si="52"/>
        <v>0</v>
      </c>
      <c r="AA77" s="395">
        <f t="shared" si="52"/>
        <v>0</v>
      </c>
      <c r="AB77" s="395">
        <f t="shared" si="52"/>
        <v>0</v>
      </c>
      <c r="AC77" s="395">
        <f t="shared" si="52"/>
        <v>0</v>
      </c>
      <c r="AD77" s="396">
        <f t="shared" si="52"/>
        <v>0</v>
      </c>
      <c r="AE77" s="397">
        <f t="shared" si="52"/>
        <v>0</v>
      </c>
      <c r="AF77" s="397">
        <f t="shared" si="52"/>
        <v>0</v>
      </c>
      <c r="AG77" s="397">
        <f t="shared" si="52"/>
        <v>0</v>
      </c>
      <c r="AH77" s="397">
        <f t="shared" si="52"/>
        <v>0</v>
      </c>
      <c r="AI77" s="397">
        <f t="shared" si="52"/>
        <v>0</v>
      </c>
      <c r="AJ77" s="397">
        <f t="shared" si="52"/>
        <v>0</v>
      </c>
      <c r="AK77" s="397">
        <f t="shared" si="52"/>
        <v>0</v>
      </c>
    </row>
    <row r="78" spans="1:37" ht="24" customHeight="1">
      <c r="A78" s="343" t="s">
        <v>143</v>
      </c>
      <c r="B78" s="446" t="s">
        <v>143</v>
      </c>
      <c r="C78" s="49" t="str">
        <f t="shared" si="40"/>
        <v>Net Contribution</v>
      </c>
      <c r="D78" s="34"/>
      <c r="E78" s="34"/>
      <c r="F78" s="35"/>
      <c r="G78" s="398">
        <f t="shared" ref="G78:AK78" si="53">IFERROR(G18*1000/G$36,0)</f>
        <v>41762.682419462486</v>
      </c>
      <c r="H78" s="399">
        <f t="shared" si="53"/>
        <v>36137.655932166592</v>
      </c>
      <c r="I78" s="399">
        <f t="shared" si="53"/>
        <v>34100.0453647627</v>
      </c>
      <c r="J78" s="399">
        <f t="shared" si="53"/>
        <v>33314.711049883168</v>
      </c>
      <c r="K78" s="399">
        <f t="shared" si="53"/>
        <v>38913.604798608576</v>
      </c>
      <c r="L78" s="399">
        <f t="shared" si="53"/>
        <v>44636.343160454941</v>
      </c>
      <c r="M78" s="399">
        <f t="shared" si="53"/>
        <v>36092.024582176578</v>
      </c>
      <c r="N78" s="399">
        <f t="shared" si="53"/>
        <v>35896.435099674985</v>
      </c>
      <c r="O78" s="399">
        <f t="shared" si="53"/>
        <v>41070.78337004943</v>
      </c>
      <c r="P78" s="399">
        <f t="shared" si="53"/>
        <v>42234.345034453669</v>
      </c>
      <c r="Q78" s="399">
        <f t="shared" si="53"/>
        <v>39940.525208193154</v>
      </c>
      <c r="R78" s="399">
        <f t="shared" si="53"/>
        <v>43760.64673000219</v>
      </c>
      <c r="S78" s="388">
        <f t="shared" si="53"/>
        <v>41762.682419462486</v>
      </c>
      <c r="T78" s="389">
        <f t="shared" si="53"/>
        <v>39175.979775576525</v>
      </c>
      <c r="U78" s="389">
        <f t="shared" si="53"/>
        <v>37450.559457069248</v>
      </c>
      <c r="V78" s="389">
        <f t="shared" si="53"/>
        <v>36437.045843449254</v>
      </c>
      <c r="W78" s="389">
        <f t="shared" si="53"/>
        <v>36906.001895961308</v>
      </c>
      <c r="X78" s="389">
        <f t="shared" si="53"/>
        <v>37910.662725751507</v>
      </c>
      <c r="Y78" s="389">
        <f t="shared" si="53"/>
        <v>37673.218957039746</v>
      </c>
      <c r="Z78" s="389">
        <f t="shared" si="53"/>
        <v>37466.960638602766</v>
      </c>
      <c r="AA78" s="389">
        <f t="shared" si="53"/>
        <v>37799.027227793435</v>
      </c>
      <c r="AB78" s="389">
        <f t="shared" si="53"/>
        <v>38216.709084174145</v>
      </c>
      <c r="AC78" s="389">
        <f t="shared" si="53"/>
        <v>38344.772932354128</v>
      </c>
      <c r="AD78" s="390">
        <f t="shared" si="53"/>
        <v>38713.324803945994</v>
      </c>
      <c r="AE78" s="391">
        <f t="shared" si="53"/>
        <v>37450.559457069248</v>
      </c>
      <c r="AF78" s="391">
        <f t="shared" si="53"/>
        <v>38434.639370140518</v>
      </c>
      <c r="AG78" s="391">
        <f t="shared" si="53"/>
        <v>37541.37922847204</v>
      </c>
      <c r="AH78" s="391">
        <f t="shared" si="53"/>
        <v>41982.89933415698</v>
      </c>
      <c r="AI78" s="391">
        <f t="shared" si="53"/>
        <v>37910.662725751507</v>
      </c>
      <c r="AJ78" s="391">
        <f t="shared" si="53"/>
        <v>39675.647257050354</v>
      </c>
      <c r="AK78" s="391">
        <f t="shared" si="53"/>
        <v>38713.324803945972</v>
      </c>
    </row>
    <row r="79" spans="1:37" ht="24" customHeight="1">
      <c r="A79" s="343" t="s">
        <v>144</v>
      </c>
      <c r="B79" s="446" t="s">
        <v>144</v>
      </c>
      <c r="C79" s="33" t="str">
        <f t="shared" si="40"/>
        <v>Depreciation and Amortization</v>
      </c>
      <c r="D79" s="34"/>
      <c r="E79" s="34"/>
      <c r="F79" s="35"/>
      <c r="G79" s="386">
        <f t="shared" ref="G79:AK79" si="54">IFERROR(G19*1000/G$36,0)</f>
        <v>-7180.3332803338653</v>
      </c>
      <c r="H79" s="387">
        <f t="shared" si="54"/>
        <v>-8217.4900728905432</v>
      </c>
      <c r="I79" s="387">
        <f t="shared" si="54"/>
        <v>-7479.8284831145211</v>
      </c>
      <c r="J79" s="387">
        <f t="shared" si="54"/>
        <v>-7861.9106175715106</v>
      </c>
      <c r="K79" s="387">
        <f t="shared" si="54"/>
        <v>-8105.5178620849038</v>
      </c>
      <c r="L79" s="387">
        <f t="shared" si="54"/>
        <v>-10432.895407454105</v>
      </c>
      <c r="M79" s="387">
        <f t="shared" si="54"/>
        <v>-8850.4506636829319</v>
      </c>
      <c r="N79" s="387">
        <f t="shared" si="54"/>
        <v>-8540.871843304607</v>
      </c>
      <c r="O79" s="387">
        <f t="shared" si="54"/>
        <v>-9964.5057899351123</v>
      </c>
      <c r="P79" s="387">
        <f t="shared" si="54"/>
        <v>-8771.8536673945673</v>
      </c>
      <c r="Q79" s="387">
        <f t="shared" si="54"/>
        <v>-9630.4033268290295</v>
      </c>
      <c r="R79" s="387">
        <f t="shared" si="54"/>
        <v>-9812.686621930723</v>
      </c>
      <c r="S79" s="388">
        <f t="shared" si="54"/>
        <v>-7180.3332803338653</v>
      </c>
      <c r="T79" s="389">
        <f t="shared" si="54"/>
        <v>-7657.2761398012426</v>
      </c>
      <c r="U79" s="389">
        <f t="shared" si="54"/>
        <v>-7596.9578284246218</v>
      </c>
      <c r="V79" s="389">
        <f t="shared" si="54"/>
        <v>-7661.8860444347592</v>
      </c>
      <c r="W79" s="389">
        <f t="shared" si="54"/>
        <v>-7745.8912426718316</v>
      </c>
      <c r="X79" s="389">
        <f t="shared" si="54"/>
        <v>-8095.103229759543</v>
      </c>
      <c r="Y79" s="389">
        <f t="shared" si="54"/>
        <v>-8193.7223761967743</v>
      </c>
      <c r="Z79" s="389">
        <f t="shared" si="54"/>
        <v>-8234.0212932739178</v>
      </c>
      <c r="AA79" s="389">
        <f t="shared" si="54"/>
        <v>-8393.4731107674379</v>
      </c>
      <c r="AB79" s="389">
        <f t="shared" si="54"/>
        <v>-8429.1058884396607</v>
      </c>
      <c r="AC79" s="389">
        <f t="shared" si="54"/>
        <v>-8518.3513541394805</v>
      </c>
      <c r="AD79" s="390">
        <f t="shared" si="54"/>
        <v>-8606.4312657539231</v>
      </c>
      <c r="AE79" s="391">
        <f t="shared" si="54"/>
        <v>-7596.9578284246218</v>
      </c>
      <c r="AF79" s="391">
        <f t="shared" si="54"/>
        <v>-8662.4031677861512</v>
      </c>
      <c r="AG79" s="391">
        <f t="shared" si="54"/>
        <v>-9082.0928088522633</v>
      </c>
      <c r="AH79" s="391">
        <f t="shared" si="54"/>
        <v>-9367.9804349801507</v>
      </c>
      <c r="AI79" s="391">
        <f t="shared" si="54"/>
        <v>-8095.103229759543</v>
      </c>
      <c r="AJ79" s="391">
        <f t="shared" si="54"/>
        <v>-9219.4693839194169</v>
      </c>
      <c r="AK79" s="391">
        <f t="shared" si="54"/>
        <v>-8606.4312657539231</v>
      </c>
    </row>
    <row r="80" spans="1:37" ht="24" customHeight="1">
      <c r="A80" s="343" t="s">
        <v>145</v>
      </c>
      <c r="B80" s="446" t="s">
        <v>145</v>
      </c>
      <c r="C80" s="33" t="str">
        <f t="shared" si="40"/>
        <v>Factory Overhead Expenses</v>
      </c>
      <c r="D80" s="34"/>
      <c r="E80" s="34"/>
      <c r="F80" s="35"/>
      <c r="G80" s="386">
        <f t="shared" ref="G80:AK80" si="55">IFERROR(G20*1000/G$36,0)</f>
        <v>-11819.88288664492</v>
      </c>
      <c r="H80" s="387">
        <f t="shared" si="55"/>
        <v>-13758.878213487113</v>
      </c>
      <c r="I80" s="387">
        <f t="shared" si="55"/>
        <v>-9558.9888671025565</v>
      </c>
      <c r="J80" s="387">
        <f t="shared" si="55"/>
        <v>-13145.549251852124</v>
      </c>
      <c r="K80" s="387">
        <f t="shared" si="55"/>
        <v>-12496.362609711594</v>
      </c>
      <c r="L80" s="387">
        <f t="shared" si="55"/>
        <v>-17436.846376887588</v>
      </c>
      <c r="M80" s="387">
        <f t="shared" si="55"/>
        <v>-14458.208968426128</v>
      </c>
      <c r="N80" s="387">
        <f t="shared" si="55"/>
        <v>-14922.996525879191</v>
      </c>
      <c r="O80" s="387">
        <f t="shared" si="55"/>
        <v>-14271.79389424211</v>
      </c>
      <c r="P80" s="387">
        <f t="shared" si="55"/>
        <v>-14708.363970558741</v>
      </c>
      <c r="Q80" s="387">
        <f t="shared" si="55"/>
        <v>-14166.153388437742</v>
      </c>
      <c r="R80" s="387">
        <f t="shared" si="55"/>
        <v>-14451.691477443361</v>
      </c>
      <c r="S80" s="388">
        <f t="shared" si="55"/>
        <v>-11819.88288664492</v>
      </c>
      <c r="T80" s="389">
        <f t="shared" si="55"/>
        <v>-12711.541681452902</v>
      </c>
      <c r="U80" s="389">
        <f t="shared" si="55"/>
        <v>-11639.920529402736</v>
      </c>
      <c r="V80" s="389">
        <f t="shared" si="55"/>
        <v>-12008.88357084505</v>
      </c>
      <c r="W80" s="389">
        <f t="shared" si="55"/>
        <v>-12101.191587689542</v>
      </c>
      <c r="X80" s="389">
        <f t="shared" si="55"/>
        <v>-12794.631008354114</v>
      </c>
      <c r="Y80" s="389">
        <f t="shared" si="55"/>
        <v>-13011.829917208461</v>
      </c>
      <c r="Z80" s="389">
        <f t="shared" si="55"/>
        <v>-13233.688084887883</v>
      </c>
      <c r="AA80" s="389">
        <f t="shared" si="55"/>
        <v>-13329.342139212831</v>
      </c>
      <c r="AB80" s="389">
        <f t="shared" si="55"/>
        <v>-13459.207105741527</v>
      </c>
      <c r="AC80" s="389">
        <f t="shared" si="55"/>
        <v>-13511.726780060129</v>
      </c>
      <c r="AD80" s="390">
        <f t="shared" si="55"/>
        <v>-13575.691665763579</v>
      </c>
      <c r="AE80" s="391">
        <f t="shared" si="55"/>
        <v>-11639.920529402736</v>
      </c>
      <c r="AF80" s="391">
        <f t="shared" si="55"/>
        <v>-14109.643013668934</v>
      </c>
      <c r="AG80" s="391">
        <f t="shared" si="55"/>
        <v>-14563.423194079029</v>
      </c>
      <c r="AH80" s="391">
        <f t="shared" si="55"/>
        <v>-14456.650074216657</v>
      </c>
      <c r="AI80" s="391">
        <f t="shared" si="55"/>
        <v>-12794.631008354114</v>
      </c>
      <c r="AJ80" s="391">
        <f t="shared" si="55"/>
        <v>-14512.11588248043</v>
      </c>
      <c r="AK80" s="391">
        <f t="shared" si="55"/>
        <v>-13575.691665763579</v>
      </c>
    </row>
    <row r="81" spans="1:37" ht="24" customHeight="1">
      <c r="A81" s="343" t="s">
        <v>146</v>
      </c>
      <c r="B81" s="446" t="s">
        <v>146</v>
      </c>
      <c r="C81" s="33" t="str">
        <f t="shared" si="40"/>
        <v>Factory Overhead Adjustment</v>
      </c>
      <c r="D81" s="34"/>
      <c r="E81" s="34"/>
      <c r="F81" s="35"/>
      <c r="G81" s="392">
        <f t="shared" ref="G81:AK81" si="56">IFERROR(G21*1000/G$36,0)</f>
        <v>0</v>
      </c>
      <c r="H81" s="393">
        <f t="shared" si="56"/>
        <v>0</v>
      </c>
      <c r="I81" s="393">
        <f t="shared" si="56"/>
        <v>0</v>
      </c>
      <c r="J81" s="393">
        <f t="shared" si="56"/>
        <v>0</v>
      </c>
      <c r="K81" s="393">
        <f t="shared" si="56"/>
        <v>0</v>
      </c>
      <c r="L81" s="393">
        <f t="shared" si="56"/>
        <v>0</v>
      </c>
      <c r="M81" s="393">
        <f t="shared" si="56"/>
        <v>0</v>
      </c>
      <c r="N81" s="393">
        <f t="shared" si="56"/>
        <v>0</v>
      </c>
      <c r="O81" s="393">
        <f t="shared" si="56"/>
        <v>0</v>
      </c>
      <c r="P81" s="393">
        <f t="shared" si="56"/>
        <v>0</v>
      </c>
      <c r="Q81" s="393">
        <f t="shared" si="56"/>
        <v>0</v>
      </c>
      <c r="R81" s="393">
        <f t="shared" si="56"/>
        <v>0</v>
      </c>
      <c r="S81" s="394">
        <f t="shared" si="56"/>
        <v>0</v>
      </c>
      <c r="T81" s="395">
        <f t="shared" si="56"/>
        <v>0</v>
      </c>
      <c r="U81" s="395">
        <f t="shared" si="56"/>
        <v>0</v>
      </c>
      <c r="V81" s="395">
        <f t="shared" si="56"/>
        <v>0</v>
      </c>
      <c r="W81" s="395">
        <f t="shared" si="56"/>
        <v>0</v>
      </c>
      <c r="X81" s="395">
        <f t="shared" si="56"/>
        <v>0</v>
      </c>
      <c r="Y81" s="395">
        <f t="shared" si="56"/>
        <v>0</v>
      </c>
      <c r="Z81" s="395">
        <f t="shared" si="56"/>
        <v>0</v>
      </c>
      <c r="AA81" s="395">
        <f t="shared" si="56"/>
        <v>0</v>
      </c>
      <c r="AB81" s="395">
        <f t="shared" si="56"/>
        <v>0</v>
      </c>
      <c r="AC81" s="395">
        <f t="shared" si="56"/>
        <v>0</v>
      </c>
      <c r="AD81" s="396">
        <f t="shared" si="56"/>
        <v>0</v>
      </c>
      <c r="AE81" s="397">
        <f t="shared" si="56"/>
        <v>0</v>
      </c>
      <c r="AF81" s="397">
        <f t="shared" si="56"/>
        <v>0</v>
      </c>
      <c r="AG81" s="397">
        <f t="shared" si="56"/>
        <v>0</v>
      </c>
      <c r="AH81" s="397">
        <f t="shared" si="56"/>
        <v>0</v>
      </c>
      <c r="AI81" s="397">
        <f t="shared" si="56"/>
        <v>0</v>
      </c>
      <c r="AJ81" s="397">
        <f t="shared" si="56"/>
        <v>0</v>
      </c>
      <c r="AK81" s="397">
        <f t="shared" si="56"/>
        <v>0</v>
      </c>
    </row>
    <row r="82" spans="1:37" ht="24" customHeight="1">
      <c r="A82" s="343" t="s">
        <v>147</v>
      </c>
      <c r="B82" s="446" t="s">
        <v>147</v>
      </c>
      <c r="C82" s="49" t="str">
        <f t="shared" si="40"/>
        <v>Gross Profit (Loss)</v>
      </c>
      <c r="D82" s="34"/>
      <c r="E82" s="34"/>
      <c r="F82" s="35"/>
      <c r="G82" s="386">
        <f t="shared" ref="G82:AK82" si="57">IFERROR(G22*1000/G$36,0)</f>
        <v>22762.466252483704</v>
      </c>
      <c r="H82" s="387">
        <f t="shared" si="57"/>
        <v>14161.287645788942</v>
      </c>
      <c r="I82" s="387">
        <f t="shared" si="57"/>
        <v>17061.228014545617</v>
      </c>
      <c r="J82" s="387">
        <f t="shared" si="57"/>
        <v>12307.251180459531</v>
      </c>
      <c r="K82" s="387">
        <f t="shared" si="57"/>
        <v>18311.724326812076</v>
      </c>
      <c r="L82" s="387">
        <f t="shared" si="57"/>
        <v>16766.601376113249</v>
      </c>
      <c r="M82" s="387">
        <f t="shared" si="57"/>
        <v>12783.364950067522</v>
      </c>
      <c r="N82" s="387">
        <f t="shared" si="57"/>
        <v>12432.566730491182</v>
      </c>
      <c r="O82" s="387">
        <f t="shared" si="57"/>
        <v>16834.483685872208</v>
      </c>
      <c r="P82" s="387">
        <f t="shared" si="57"/>
        <v>18754.127396500364</v>
      </c>
      <c r="Q82" s="387">
        <f t="shared" si="57"/>
        <v>16143.968492926384</v>
      </c>
      <c r="R82" s="387">
        <f t="shared" si="57"/>
        <v>19496.268630628107</v>
      </c>
      <c r="S82" s="388">
        <f t="shared" si="57"/>
        <v>22762.466252483704</v>
      </c>
      <c r="T82" s="389">
        <f t="shared" si="57"/>
        <v>18807.161954322386</v>
      </c>
      <c r="U82" s="389">
        <f t="shared" si="57"/>
        <v>18213.681099241894</v>
      </c>
      <c r="V82" s="389">
        <f t="shared" si="57"/>
        <v>16766.276228169441</v>
      </c>
      <c r="W82" s="389">
        <f t="shared" si="57"/>
        <v>17058.919065599937</v>
      </c>
      <c r="X82" s="389">
        <f t="shared" si="57"/>
        <v>17020.928487637852</v>
      </c>
      <c r="Y82" s="389">
        <f t="shared" si="57"/>
        <v>16467.666663634507</v>
      </c>
      <c r="Z82" s="389">
        <f t="shared" si="57"/>
        <v>15999.251260440964</v>
      </c>
      <c r="AA82" s="389">
        <f t="shared" si="57"/>
        <v>16076.211977813167</v>
      </c>
      <c r="AB82" s="389">
        <f t="shared" si="57"/>
        <v>16328.396089992952</v>
      </c>
      <c r="AC82" s="389">
        <f t="shared" si="57"/>
        <v>16314.694798154522</v>
      </c>
      <c r="AD82" s="390">
        <f t="shared" si="57"/>
        <v>16531.201872428494</v>
      </c>
      <c r="AE82" s="391">
        <f t="shared" si="57"/>
        <v>18213.681099241894</v>
      </c>
      <c r="AF82" s="391">
        <f t="shared" si="57"/>
        <v>15662.593188685434</v>
      </c>
      <c r="AG82" s="391">
        <f t="shared" si="57"/>
        <v>13895.86322554075</v>
      </c>
      <c r="AH82" s="391">
        <f t="shared" si="57"/>
        <v>18158.268824960174</v>
      </c>
      <c r="AI82" s="391">
        <f t="shared" si="57"/>
        <v>17020.928487637852</v>
      </c>
      <c r="AJ82" s="391">
        <f t="shared" si="57"/>
        <v>15944.061990650502</v>
      </c>
      <c r="AK82" s="391">
        <f t="shared" si="57"/>
        <v>16531.201872428475</v>
      </c>
    </row>
    <row r="83" spans="1:37" ht="24" customHeight="1">
      <c r="A83" s="343" t="s">
        <v>148</v>
      </c>
      <c r="B83" s="446" t="s">
        <v>148</v>
      </c>
      <c r="C83" s="33" t="str">
        <f t="shared" si="40"/>
        <v>Administrative Expenses - General</v>
      </c>
      <c r="D83" s="34"/>
      <c r="E83" s="34"/>
      <c r="F83" s="35"/>
      <c r="G83" s="386">
        <f t="shared" ref="G83:AK83" si="58">IFERROR(G23*1000/G$36,0)</f>
        <v>-6855.3741204403077</v>
      </c>
      <c r="H83" s="387">
        <f t="shared" si="58"/>
        <v>-6679.4434781943255</v>
      </c>
      <c r="I83" s="387">
        <f t="shared" si="58"/>
        <v>-7598.3534087287971</v>
      </c>
      <c r="J83" s="387">
        <f t="shared" si="58"/>
        <v>-7562.0769097918419</v>
      </c>
      <c r="K83" s="387">
        <f t="shared" si="58"/>
        <v>-8520.4920865948934</v>
      </c>
      <c r="L83" s="387">
        <f t="shared" si="58"/>
        <v>-11634.284104072522</v>
      </c>
      <c r="M83" s="387">
        <f t="shared" si="58"/>
        <v>-8437.4378578452597</v>
      </c>
      <c r="N83" s="387">
        <f t="shared" si="58"/>
        <v>-7748.2880034227474</v>
      </c>
      <c r="O83" s="387">
        <f t="shared" si="58"/>
        <v>-7722.3953817893962</v>
      </c>
      <c r="P83" s="387">
        <f t="shared" si="58"/>
        <v>-9699.5559180507189</v>
      </c>
      <c r="Q83" s="387">
        <f t="shared" si="58"/>
        <v>-9116.1056763059296</v>
      </c>
      <c r="R83" s="387">
        <f t="shared" si="58"/>
        <v>-12242.39556332537</v>
      </c>
      <c r="S83" s="388">
        <f t="shared" si="58"/>
        <v>-6855.3741204403077</v>
      </c>
      <c r="T83" s="389">
        <f t="shared" si="58"/>
        <v>-6774.4713445216448</v>
      </c>
      <c r="U83" s="389">
        <f t="shared" si="58"/>
        <v>-7054.5267468547145</v>
      </c>
      <c r="V83" s="389">
        <f t="shared" si="58"/>
        <v>-7178.9048548235733</v>
      </c>
      <c r="W83" s="389">
        <f t="shared" si="58"/>
        <v>-7432.9450225334404</v>
      </c>
      <c r="X83" s="389">
        <f t="shared" si="58"/>
        <v>-7978.9650058007192</v>
      </c>
      <c r="Y83" s="389">
        <f t="shared" si="58"/>
        <v>-8038.8238195103595</v>
      </c>
      <c r="Z83" s="389">
        <f t="shared" si="58"/>
        <v>-8005.0969097213283</v>
      </c>
      <c r="AA83" s="389">
        <f t="shared" si="58"/>
        <v>-7979.0479780354844</v>
      </c>
      <c r="AB83" s="389">
        <f t="shared" si="58"/>
        <v>-8141.071305704173</v>
      </c>
      <c r="AC83" s="389">
        <f t="shared" si="58"/>
        <v>-8213.5074848692184</v>
      </c>
      <c r="AD83" s="390">
        <f t="shared" si="58"/>
        <v>-8487.6745532366494</v>
      </c>
      <c r="AE83" s="391">
        <f t="shared" si="58"/>
        <v>-7054.5267468547145</v>
      </c>
      <c r="AF83" s="391">
        <f t="shared" si="58"/>
        <v>-9031.7374806727657</v>
      </c>
      <c r="AG83" s="391">
        <f t="shared" si="58"/>
        <v>-7979.239472951328</v>
      </c>
      <c r="AH83" s="391">
        <f t="shared" si="58"/>
        <v>-10306.54899744571</v>
      </c>
      <c r="AI83" s="391">
        <f t="shared" si="58"/>
        <v>-7978.9650058007192</v>
      </c>
      <c r="AJ83" s="391">
        <f t="shared" si="58"/>
        <v>-9097.5733299514322</v>
      </c>
      <c r="AK83" s="391">
        <f t="shared" si="58"/>
        <v>-8487.6745532366494</v>
      </c>
    </row>
    <row r="84" spans="1:37" ht="24" customHeight="1">
      <c r="A84" s="343" t="s">
        <v>149</v>
      </c>
      <c r="B84" s="446" t="s">
        <v>149</v>
      </c>
      <c r="C84" s="52" t="str">
        <f t="shared" si="40"/>
        <v>Administrative Expenses - Marketing</v>
      </c>
      <c r="D84" s="53"/>
      <c r="E84" s="53"/>
      <c r="F84" s="54"/>
      <c r="G84" s="386">
        <f t="shared" ref="G84:AK84" si="59">IFERROR(G24*1000/G$36,0)</f>
        <v>-1166.3929938958806</v>
      </c>
      <c r="H84" s="387">
        <f t="shared" si="59"/>
        <v>-1600.0240443902005</v>
      </c>
      <c r="I84" s="387">
        <f t="shared" si="59"/>
        <v>-1242.8061986550852</v>
      </c>
      <c r="J84" s="387">
        <f t="shared" si="59"/>
        <v>-1391.5281258285818</v>
      </c>
      <c r="K84" s="387">
        <f t="shared" si="59"/>
        <v>-1390.8405440550198</v>
      </c>
      <c r="L84" s="387">
        <f t="shared" si="59"/>
        <v>-1843.505890181656</v>
      </c>
      <c r="M84" s="387">
        <f t="shared" si="59"/>
        <v>-1518.9054692533375</v>
      </c>
      <c r="N84" s="387">
        <f t="shared" si="59"/>
        <v>-1512.9996683084858</v>
      </c>
      <c r="O84" s="387">
        <f t="shared" si="59"/>
        <v>-902.63543166697218</v>
      </c>
      <c r="P84" s="387">
        <f t="shared" si="59"/>
        <v>-1538.3978670728688</v>
      </c>
      <c r="Q84" s="387">
        <f t="shared" si="59"/>
        <v>-1512.8972253511786</v>
      </c>
      <c r="R84" s="387">
        <f t="shared" si="59"/>
        <v>-1511.2102761155065</v>
      </c>
      <c r="S84" s="388">
        <f t="shared" si="59"/>
        <v>-1166.3929938958806</v>
      </c>
      <c r="T84" s="389">
        <f t="shared" si="59"/>
        <v>-1365.8008699864206</v>
      </c>
      <c r="U84" s="389">
        <f t="shared" si="59"/>
        <v>-1323.9923106537585</v>
      </c>
      <c r="V84" s="389">
        <f t="shared" si="59"/>
        <v>-1340.5423534376471</v>
      </c>
      <c r="W84" s="389">
        <f t="shared" si="59"/>
        <v>-1350.0667141928323</v>
      </c>
      <c r="X84" s="389">
        <f t="shared" si="59"/>
        <v>-1414.1957086367031</v>
      </c>
      <c r="Y84" s="389">
        <f t="shared" si="59"/>
        <v>-1427.8667515924226</v>
      </c>
      <c r="Z84" s="389">
        <f t="shared" si="59"/>
        <v>-1437.7494236871214</v>
      </c>
      <c r="AA84" s="389">
        <f t="shared" si="59"/>
        <v>-1388.4424817535464</v>
      </c>
      <c r="AB84" s="389">
        <f t="shared" si="59"/>
        <v>-1402.5640501382072</v>
      </c>
      <c r="AC84" s="389">
        <f t="shared" si="59"/>
        <v>-1410.7608008257166</v>
      </c>
      <c r="AD84" s="390">
        <f t="shared" si="59"/>
        <v>-1417.5964184013237</v>
      </c>
      <c r="AE84" s="391">
        <f t="shared" si="59"/>
        <v>-1323.9923106537585</v>
      </c>
      <c r="AF84" s="391">
        <f t="shared" si="59"/>
        <v>-1516.9215030501073</v>
      </c>
      <c r="AG84" s="391">
        <f t="shared" si="59"/>
        <v>-1329.0055866450887</v>
      </c>
      <c r="AH84" s="391">
        <f t="shared" si="59"/>
        <v>-1521.8523753295653</v>
      </c>
      <c r="AI84" s="391">
        <f t="shared" si="59"/>
        <v>-1414.1957086367031</v>
      </c>
      <c r="AJ84" s="391">
        <f t="shared" si="59"/>
        <v>-1421.6735754664078</v>
      </c>
      <c r="AK84" s="391">
        <f t="shared" si="59"/>
        <v>-1417.5964184013237</v>
      </c>
    </row>
    <row r="85" spans="1:37" ht="24" customHeight="1">
      <c r="A85" s="343" t="s">
        <v>150</v>
      </c>
      <c r="B85" s="446" t="s">
        <v>150</v>
      </c>
      <c r="C85" s="33" t="str">
        <f t="shared" si="40"/>
        <v>Gain (Loss) on FX and Derivative</v>
      </c>
      <c r="D85" s="34"/>
      <c r="E85" s="34"/>
      <c r="F85" s="35"/>
      <c r="G85" s="386">
        <f t="shared" ref="G85:AK85" si="60">IFERROR(G25*1000/G$36,0)</f>
        <v>70.965050510726968</v>
      </c>
      <c r="H85" s="387">
        <f t="shared" si="60"/>
        <v>744.20013587076164</v>
      </c>
      <c r="I85" s="387">
        <f t="shared" si="60"/>
        <v>181.00719084070261</v>
      </c>
      <c r="J85" s="387">
        <f t="shared" si="60"/>
        <v>289.99855965761981</v>
      </c>
      <c r="K85" s="387">
        <f t="shared" si="60"/>
        <v>72.714929213953695</v>
      </c>
      <c r="L85" s="387">
        <f t="shared" si="60"/>
        <v>937.02120873336457</v>
      </c>
      <c r="M85" s="387">
        <f t="shared" si="60"/>
        <v>865.31427367763672</v>
      </c>
      <c r="N85" s="387">
        <f t="shared" si="60"/>
        <v>378.7579589693816</v>
      </c>
      <c r="O85" s="387">
        <f t="shared" si="60"/>
        <v>1410.3729154023977</v>
      </c>
      <c r="P85" s="387">
        <f t="shared" si="60"/>
        <v>480.80486364245792</v>
      </c>
      <c r="Q85" s="387">
        <f t="shared" si="60"/>
        <v>118.39867509014391</v>
      </c>
      <c r="R85" s="387">
        <f t="shared" si="60"/>
        <v>-1297.0800787570047</v>
      </c>
      <c r="S85" s="388">
        <f t="shared" si="60"/>
        <v>70.965050510726968</v>
      </c>
      <c r="T85" s="389">
        <f t="shared" si="60"/>
        <v>380.55629940362985</v>
      </c>
      <c r="U85" s="389">
        <f t="shared" si="60"/>
        <v>312.72522465195948</v>
      </c>
      <c r="V85" s="389">
        <f t="shared" si="60"/>
        <v>307.15592372595773</v>
      </c>
      <c r="W85" s="389">
        <f t="shared" si="60"/>
        <v>262.76266464189274</v>
      </c>
      <c r="X85" s="389">
        <f t="shared" si="60"/>
        <v>350.3915448197281</v>
      </c>
      <c r="Y85" s="389">
        <f t="shared" si="60"/>
        <v>417.62052809346653</v>
      </c>
      <c r="Z85" s="389">
        <f t="shared" si="60"/>
        <v>413.10915878737484</v>
      </c>
      <c r="AA85" s="389">
        <f t="shared" si="60"/>
        <v>504.99990893248463</v>
      </c>
      <c r="AB85" s="389">
        <f t="shared" si="60"/>
        <v>502.7214179939599</v>
      </c>
      <c r="AC85" s="389">
        <f t="shared" si="60"/>
        <v>474.16973622606332</v>
      </c>
      <c r="AD85" s="390">
        <f t="shared" si="60"/>
        <v>353.6356435276258</v>
      </c>
      <c r="AE85" s="391">
        <f t="shared" si="60"/>
        <v>312.72522465195948</v>
      </c>
      <c r="AF85" s="391">
        <f t="shared" si="60"/>
        <v>393.28685418041607</v>
      </c>
      <c r="AG85" s="391">
        <f t="shared" si="60"/>
        <v>861.82669271197085</v>
      </c>
      <c r="AH85" s="391">
        <f t="shared" si="60"/>
        <v>-187.65065084754829</v>
      </c>
      <c r="AI85" s="391">
        <f t="shared" si="60"/>
        <v>350.3915448197281</v>
      </c>
      <c r="AJ85" s="391">
        <f t="shared" si="60"/>
        <v>357.52503747248392</v>
      </c>
      <c r="AK85" s="391">
        <f t="shared" si="60"/>
        <v>353.6356435276258</v>
      </c>
    </row>
    <row r="86" spans="1:37" ht="24" customHeight="1">
      <c r="A86" s="343" t="s">
        <v>151</v>
      </c>
      <c r="B86" s="446" t="s">
        <v>151</v>
      </c>
      <c r="C86" s="33" t="str">
        <f t="shared" si="40"/>
        <v>Other Income (Expenses)</v>
      </c>
      <c r="D86" s="34"/>
      <c r="E86" s="34"/>
      <c r="F86" s="35"/>
      <c r="G86" s="386">
        <f t="shared" ref="G86:AK86" si="61">IFERROR(G26*1000/G$36,0)</f>
        <v>391.82640799571482</v>
      </c>
      <c r="H86" s="387">
        <f t="shared" si="61"/>
        <v>405.40185002706238</v>
      </c>
      <c r="I86" s="387">
        <f t="shared" si="61"/>
        <v>416.34767357379144</v>
      </c>
      <c r="J86" s="387">
        <f t="shared" si="61"/>
        <v>468.76128297977237</v>
      </c>
      <c r="K86" s="387">
        <f t="shared" si="61"/>
        <v>501.96788410946613</v>
      </c>
      <c r="L86" s="387">
        <f t="shared" si="61"/>
        <v>597.26354829266643</v>
      </c>
      <c r="M86" s="387">
        <f t="shared" si="61"/>
        <v>519.32303839087319</v>
      </c>
      <c r="N86" s="387">
        <f t="shared" si="61"/>
        <v>894.38219648832853</v>
      </c>
      <c r="O86" s="387">
        <f t="shared" si="61"/>
        <v>248.99766111930114</v>
      </c>
      <c r="P86" s="387">
        <f t="shared" si="61"/>
        <v>1605.6765947287377</v>
      </c>
      <c r="Q86" s="387">
        <f t="shared" si="61"/>
        <v>440.00324120740396</v>
      </c>
      <c r="R86" s="387">
        <f t="shared" si="61"/>
        <v>468.69343863737703</v>
      </c>
      <c r="S86" s="394">
        <f t="shared" si="61"/>
        <v>391.82640799571482</v>
      </c>
      <c r="T86" s="395">
        <f t="shared" si="61"/>
        <v>398.0691575851996</v>
      </c>
      <c r="U86" s="395">
        <f t="shared" si="61"/>
        <v>404.28242204576617</v>
      </c>
      <c r="V86" s="395">
        <f t="shared" si="61"/>
        <v>420.08334048218148</v>
      </c>
      <c r="W86" s="395">
        <f t="shared" si="61"/>
        <v>435.5888273437821</v>
      </c>
      <c r="X86" s="395">
        <f t="shared" si="61"/>
        <v>456.60061113794154</v>
      </c>
      <c r="Y86" s="395">
        <f t="shared" si="61"/>
        <v>464.78973307091263</v>
      </c>
      <c r="Z86" s="395">
        <f t="shared" si="61"/>
        <v>514.65906228076437</v>
      </c>
      <c r="AA86" s="395">
        <f t="shared" si="61"/>
        <v>490.18025687407044</v>
      </c>
      <c r="AB86" s="395">
        <f t="shared" si="61"/>
        <v>595.22855363453016</v>
      </c>
      <c r="AC86" s="395">
        <f t="shared" si="61"/>
        <v>583.69672575139396</v>
      </c>
      <c r="AD86" s="396">
        <f t="shared" si="61"/>
        <v>575.8707168212203</v>
      </c>
      <c r="AE86" s="397">
        <f t="shared" si="61"/>
        <v>404.28242204576617</v>
      </c>
      <c r="AF86" s="397">
        <f t="shared" si="61"/>
        <v>516.18182045979665</v>
      </c>
      <c r="AG86" s="397">
        <f t="shared" si="61"/>
        <v>567.68005487813423</v>
      </c>
      <c r="AH86" s="397">
        <f t="shared" si="61"/>
        <v>882.30415012884248</v>
      </c>
      <c r="AI86" s="397">
        <f t="shared" si="61"/>
        <v>456.60061113794154</v>
      </c>
      <c r="AJ86" s="397">
        <f t="shared" si="61"/>
        <v>718.86526434155303</v>
      </c>
      <c r="AK86" s="397">
        <f t="shared" si="61"/>
        <v>575.8707168212203</v>
      </c>
    </row>
    <row r="87" spans="1:37" ht="24" customHeight="1">
      <c r="A87" s="343" t="s">
        <v>152</v>
      </c>
      <c r="B87" s="446" t="s">
        <v>152</v>
      </c>
      <c r="C87" s="49" t="str">
        <f t="shared" si="40"/>
        <v>Profit (Loss) before Finance Cost (EBIT)</v>
      </c>
      <c r="D87" s="55"/>
      <c r="E87" s="55"/>
      <c r="F87" s="56"/>
      <c r="G87" s="400">
        <f t="shared" ref="G87:AK87" si="62">IFERROR(G27*1000/G$36,0)</f>
        <v>15203.490596653957</v>
      </c>
      <c r="H87" s="401">
        <f t="shared" si="62"/>
        <v>7031.4221091022364</v>
      </c>
      <c r="I87" s="401">
        <f t="shared" si="62"/>
        <v>8817.4232715762264</v>
      </c>
      <c r="J87" s="401">
        <f t="shared" si="62"/>
        <v>4112.4059874764989</v>
      </c>
      <c r="K87" s="401">
        <f t="shared" si="62"/>
        <v>8975.0745094855829</v>
      </c>
      <c r="L87" s="401">
        <f t="shared" si="62"/>
        <v>4823.0961388851001</v>
      </c>
      <c r="M87" s="401">
        <f t="shared" si="62"/>
        <v>4211.6589350374352</v>
      </c>
      <c r="N87" s="401">
        <f t="shared" si="62"/>
        <v>4444.4192142176598</v>
      </c>
      <c r="O87" s="401">
        <f t="shared" si="62"/>
        <v>9868.8234489375409</v>
      </c>
      <c r="P87" s="401">
        <f t="shared" si="62"/>
        <v>9602.6550697479706</v>
      </c>
      <c r="Q87" s="401">
        <f t="shared" si="62"/>
        <v>6073.3675075668225</v>
      </c>
      <c r="R87" s="401">
        <f t="shared" si="62"/>
        <v>4914.2761510676028</v>
      </c>
      <c r="S87" s="388">
        <f t="shared" si="62"/>
        <v>15203.490596653957</v>
      </c>
      <c r="T87" s="389">
        <f t="shared" si="62"/>
        <v>11445.51519680315</v>
      </c>
      <c r="U87" s="389">
        <f t="shared" si="62"/>
        <v>10552.16968843115</v>
      </c>
      <c r="V87" s="389">
        <f t="shared" si="62"/>
        <v>8974.0682841163616</v>
      </c>
      <c r="W87" s="389">
        <f t="shared" si="62"/>
        <v>8974.258820859337</v>
      </c>
      <c r="X87" s="389">
        <f t="shared" si="62"/>
        <v>8434.7599291580973</v>
      </c>
      <c r="Y87" s="389">
        <f t="shared" si="62"/>
        <v>7883.3863536961035</v>
      </c>
      <c r="Z87" s="389">
        <f t="shared" si="62"/>
        <v>7484.1731481006518</v>
      </c>
      <c r="AA87" s="389">
        <f t="shared" si="62"/>
        <v>7703.9016838306925</v>
      </c>
      <c r="AB87" s="389">
        <f t="shared" si="62"/>
        <v>7882.7107057790645</v>
      </c>
      <c r="AC87" s="389">
        <f t="shared" si="62"/>
        <v>7748.2929744370449</v>
      </c>
      <c r="AD87" s="390">
        <f t="shared" si="62"/>
        <v>7555.4372611393655</v>
      </c>
      <c r="AE87" s="391">
        <f t="shared" si="62"/>
        <v>10552.16968843115</v>
      </c>
      <c r="AF87" s="391">
        <f t="shared" si="62"/>
        <v>6023.4028796027742</v>
      </c>
      <c r="AG87" s="391">
        <f t="shared" si="62"/>
        <v>6017.1249135344369</v>
      </c>
      <c r="AH87" s="391">
        <f t="shared" si="62"/>
        <v>7024.5209514661929</v>
      </c>
      <c r="AI87" s="391">
        <f t="shared" si="62"/>
        <v>8434.7599291580973</v>
      </c>
      <c r="AJ87" s="391">
        <f t="shared" si="62"/>
        <v>6501.2053870466989</v>
      </c>
      <c r="AK87" s="391">
        <f t="shared" si="62"/>
        <v>7555.4372611393464</v>
      </c>
    </row>
    <row r="88" spans="1:37" ht="24" customHeight="1">
      <c r="A88" s="343" t="s">
        <v>153</v>
      </c>
      <c r="B88" s="446" t="s">
        <v>153</v>
      </c>
      <c r="C88" s="33" t="str">
        <f t="shared" si="40"/>
        <v>Finance Costs</v>
      </c>
      <c r="D88" s="34"/>
      <c r="E88" s="34"/>
      <c r="F88" s="35"/>
      <c r="G88" s="392">
        <f t="shared" ref="G88:AK88" si="63">IFERROR(G28*1000/G$36,0)</f>
        <v>-1712.3721415687899</v>
      </c>
      <c r="H88" s="393">
        <f t="shared" si="63"/>
        <v>-1878.8923642479062</v>
      </c>
      <c r="I88" s="393">
        <f t="shared" si="63"/>
        <v>-2150.6807706182462</v>
      </c>
      <c r="J88" s="393">
        <f t="shared" si="63"/>
        <v>-1944.2842583626114</v>
      </c>
      <c r="K88" s="393">
        <f t="shared" si="63"/>
        <v>-2264.7502234549584</v>
      </c>
      <c r="L88" s="393">
        <f t="shared" si="63"/>
        <v>-2801.9097993968899</v>
      </c>
      <c r="M88" s="393">
        <f t="shared" si="63"/>
        <v>-2548.6073392291187</v>
      </c>
      <c r="N88" s="393">
        <f t="shared" si="63"/>
        <v>-2824.9620970066599</v>
      </c>
      <c r="O88" s="393">
        <f t="shared" si="63"/>
        <v>-3310.0009751111502</v>
      </c>
      <c r="P88" s="393">
        <f t="shared" si="63"/>
        <v>-3304.9823281886574</v>
      </c>
      <c r="Q88" s="393">
        <f t="shared" si="63"/>
        <v>-3817.3156089596878</v>
      </c>
      <c r="R88" s="393">
        <f t="shared" si="63"/>
        <v>-3813.6073470389488</v>
      </c>
      <c r="S88" s="394">
        <f t="shared" si="63"/>
        <v>-1712.3721415687899</v>
      </c>
      <c r="T88" s="395">
        <f t="shared" si="63"/>
        <v>-1788.9474788116224</v>
      </c>
      <c r="U88" s="395">
        <f t="shared" si="63"/>
        <v>-1911.9084789053179</v>
      </c>
      <c r="V88" s="395">
        <f t="shared" si="63"/>
        <v>-1919.8423512335473</v>
      </c>
      <c r="W88" s="395">
        <f t="shared" si="63"/>
        <v>-1985.1533885098142</v>
      </c>
      <c r="X88" s="395">
        <f t="shared" si="63"/>
        <v>-2091.30176481336</v>
      </c>
      <c r="Y88" s="395">
        <f t="shared" si="63"/>
        <v>-2151.0081772328981</v>
      </c>
      <c r="Z88" s="395">
        <f t="shared" si="63"/>
        <v>-2229.2442562136666</v>
      </c>
      <c r="AA88" s="395">
        <f t="shared" si="63"/>
        <v>-2328.8282879857093</v>
      </c>
      <c r="AB88" s="395">
        <f t="shared" si="63"/>
        <v>-2420.7544699186537</v>
      </c>
      <c r="AC88" s="395">
        <f t="shared" si="63"/>
        <v>-2524.5062513251728</v>
      </c>
      <c r="AD88" s="396">
        <f t="shared" si="63"/>
        <v>-2612.2299759257635</v>
      </c>
      <c r="AE88" s="397">
        <f t="shared" si="63"/>
        <v>-1911.9084789053179</v>
      </c>
      <c r="AF88" s="397">
        <f t="shared" si="63"/>
        <v>-2295.5991440630751</v>
      </c>
      <c r="AG88" s="397">
        <f t="shared" si="63"/>
        <v>-2877.0251841387535</v>
      </c>
      <c r="AH88" s="397">
        <f t="shared" si="63"/>
        <v>-3625.6887937942593</v>
      </c>
      <c r="AI88" s="397">
        <f t="shared" si="63"/>
        <v>-2091.30176481336</v>
      </c>
      <c r="AJ88" s="397">
        <f t="shared" si="63"/>
        <v>-3236.7778742600035</v>
      </c>
      <c r="AK88" s="397">
        <f t="shared" si="63"/>
        <v>-2612.2299759257635</v>
      </c>
    </row>
    <row r="89" spans="1:37" ht="24" customHeight="1">
      <c r="A89" s="343" t="s">
        <v>154</v>
      </c>
      <c r="B89" s="446" t="s">
        <v>154</v>
      </c>
      <c r="C89" s="49" t="str">
        <f t="shared" si="40"/>
        <v>Profit (loss) before income tax (EBT)</v>
      </c>
      <c r="D89" s="34"/>
      <c r="E89" s="34"/>
      <c r="F89" s="35"/>
      <c r="G89" s="400">
        <f t="shared" ref="G89:AK89" si="64">IFERROR(G29*1000/G$36,0)</f>
        <v>13491.118455085169</v>
      </c>
      <c r="H89" s="401">
        <f t="shared" si="64"/>
        <v>5152.5297448543315</v>
      </c>
      <c r="I89" s="401">
        <f t="shared" si="64"/>
        <v>6666.7425009579802</v>
      </c>
      <c r="J89" s="401">
        <f t="shared" si="64"/>
        <v>2168.1217291138873</v>
      </c>
      <c r="K89" s="401">
        <f t="shared" si="64"/>
        <v>6710.3242860306254</v>
      </c>
      <c r="L89" s="401">
        <f t="shared" si="64"/>
        <v>2021.1863394882109</v>
      </c>
      <c r="M89" s="401">
        <f t="shared" si="64"/>
        <v>1663.0515958083172</v>
      </c>
      <c r="N89" s="401">
        <f t="shared" si="64"/>
        <v>1619.457117211</v>
      </c>
      <c r="O89" s="401">
        <f t="shared" si="64"/>
        <v>6558.8224738263916</v>
      </c>
      <c r="P89" s="401">
        <f t="shared" si="64"/>
        <v>6297.6727415593132</v>
      </c>
      <c r="Q89" s="401">
        <f t="shared" si="64"/>
        <v>2256.0518986071347</v>
      </c>
      <c r="R89" s="401">
        <f t="shared" si="64"/>
        <v>1100.668804028654</v>
      </c>
      <c r="S89" s="402">
        <f t="shared" si="64"/>
        <v>13491.118455085169</v>
      </c>
      <c r="T89" s="403">
        <f t="shared" si="64"/>
        <v>9656.5677179915256</v>
      </c>
      <c r="U89" s="403">
        <f t="shared" si="64"/>
        <v>8640.2612095258301</v>
      </c>
      <c r="V89" s="403">
        <f t="shared" si="64"/>
        <v>7054.225932882814</v>
      </c>
      <c r="W89" s="403">
        <f t="shared" si="64"/>
        <v>6989.1054323495237</v>
      </c>
      <c r="X89" s="403">
        <f t="shared" si="64"/>
        <v>6343.4581643447382</v>
      </c>
      <c r="Y89" s="403">
        <f t="shared" si="64"/>
        <v>5732.3781764632058</v>
      </c>
      <c r="Z89" s="403">
        <f t="shared" si="64"/>
        <v>5254.9288918869843</v>
      </c>
      <c r="AA89" s="403">
        <f t="shared" si="64"/>
        <v>5375.0733958449837</v>
      </c>
      <c r="AB89" s="403">
        <f t="shared" si="64"/>
        <v>5461.9562358604107</v>
      </c>
      <c r="AC89" s="403">
        <f t="shared" si="64"/>
        <v>5223.7867231118717</v>
      </c>
      <c r="AD89" s="404">
        <f t="shared" si="64"/>
        <v>4943.2072852136016</v>
      </c>
      <c r="AE89" s="405">
        <f t="shared" si="64"/>
        <v>8640.2612095258301</v>
      </c>
      <c r="AF89" s="405">
        <f t="shared" si="64"/>
        <v>3727.8037355396987</v>
      </c>
      <c r="AG89" s="405">
        <f t="shared" si="64"/>
        <v>3140.0997293956839</v>
      </c>
      <c r="AH89" s="405">
        <f t="shared" si="64"/>
        <v>3398.8321576719336</v>
      </c>
      <c r="AI89" s="405">
        <f t="shared" si="64"/>
        <v>6343.4581643447382</v>
      </c>
      <c r="AJ89" s="405">
        <f t="shared" si="64"/>
        <v>3264.4275127866954</v>
      </c>
      <c r="AK89" s="405">
        <f t="shared" si="64"/>
        <v>4943.2072852135825</v>
      </c>
    </row>
    <row r="90" spans="1:37" ht="24" customHeight="1">
      <c r="A90" s="343" t="s">
        <v>155</v>
      </c>
      <c r="B90" s="446" t="s">
        <v>155</v>
      </c>
      <c r="C90" s="63" t="str">
        <f t="shared" si="40"/>
        <v>Tax Expenses</v>
      </c>
      <c r="D90" s="34"/>
      <c r="E90" s="34"/>
      <c r="F90" s="35"/>
      <c r="G90" s="392">
        <f t="shared" ref="G90:AK90" si="65">IFERROR(G30*1000/G$36,0)</f>
        <v>-1706.0636546574738</v>
      </c>
      <c r="H90" s="393">
        <f t="shared" si="65"/>
        <v>-729.12408923537475</v>
      </c>
      <c r="I90" s="393">
        <f t="shared" si="65"/>
        <v>-700.36364175569281</v>
      </c>
      <c r="J90" s="393">
        <f t="shared" si="65"/>
        <v>-801.43167239301602</v>
      </c>
      <c r="K90" s="393">
        <f t="shared" si="65"/>
        <v>-1635.975864922812</v>
      </c>
      <c r="L90" s="393">
        <f t="shared" si="65"/>
        <v>-394.39949106061869</v>
      </c>
      <c r="M90" s="393">
        <f t="shared" si="65"/>
        <v>-323.82464840694865</v>
      </c>
      <c r="N90" s="393">
        <f t="shared" si="65"/>
        <v>-315.27538790257938</v>
      </c>
      <c r="O90" s="393">
        <f t="shared" si="65"/>
        <v>-1301.6848787466054</v>
      </c>
      <c r="P90" s="393">
        <f t="shared" si="65"/>
        <v>-1250.6378948748236</v>
      </c>
      <c r="Q90" s="393">
        <f t="shared" si="65"/>
        <v>154.88444144410943</v>
      </c>
      <c r="R90" s="393">
        <f t="shared" si="65"/>
        <v>-806.43666664319608</v>
      </c>
      <c r="S90" s="394">
        <f t="shared" si="65"/>
        <v>-1706.0636546574738</v>
      </c>
      <c r="T90" s="395">
        <f t="shared" si="65"/>
        <v>-1256.8120533536419</v>
      </c>
      <c r="U90" s="395">
        <f t="shared" si="65"/>
        <v>-1067.6631562507209</v>
      </c>
      <c r="V90" s="395">
        <f t="shared" si="65"/>
        <v>-1002.4215886934568</v>
      </c>
      <c r="W90" s="395">
        <f t="shared" si="65"/>
        <v>-1122.3901086488133</v>
      </c>
      <c r="X90" s="395">
        <f t="shared" si="65"/>
        <v>-1027.7780297092991</v>
      </c>
      <c r="Y90" s="395">
        <f t="shared" si="65"/>
        <v>-935.8689578335327</v>
      </c>
      <c r="Z90" s="395">
        <f t="shared" si="65"/>
        <v>-863.82722600656473</v>
      </c>
      <c r="AA90" s="395">
        <f t="shared" si="65"/>
        <v>-904.17268918034711</v>
      </c>
      <c r="AB90" s="395">
        <f t="shared" si="65"/>
        <v>-936.79994084391024</v>
      </c>
      <c r="AC90" s="395">
        <f t="shared" si="65"/>
        <v>-855.69772753598988</v>
      </c>
      <c r="AD90" s="396">
        <f t="shared" si="65"/>
        <v>-852.34549724647991</v>
      </c>
      <c r="AE90" s="397">
        <f t="shared" si="65"/>
        <v>-1067.6631562507209</v>
      </c>
      <c r="AF90" s="397">
        <f t="shared" si="65"/>
        <v>-982.3558904011835</v>
      </c>
      <c r="AG90" s="397">
        <f t="shared" si="65"/>
        <v>-618.89901480948561</v>
      </c>
      <c r="AH90" s="397">
        <f t="shared" si="65"/>
        <v>-667.00882881474195</v>
      </c>
      <c r="AI90" s="397">
        <f t="shared" si="65"/>
        <v>-1027.7780297092991</v>
      </c>
      <c r="AJ90" s="397">
        <f t="shared" si="65"/>
        <v>-642.01705445560651</v>
      </c>
      <c r="AK90" s="397">
        <f t="shared" si="65"/>
        <v>-852.34549724648002</v>
      </c>
    </row>
    <row r="91" spans="1:37" ht="24" customHeight="1">
      <c r="A91" s="343" t="s">
        <v>156</v>
      </c>
      <c r="B91" s="446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386">
        <f t="shared" ref="G91:AK91" si="66">IFERROR(G31*1000/G$36,0)</f>
        <v>11785.054800427695</v>
      </c>
      <c r="H91" s="387">
        <f t="shared" si="66"/>
        <v>4423.4056556189571</v>
      </c>
      <c r="I91" s="387">
        <f t="shared" si="66"/>
        <v>5966.3788592022875</v>
      </c>
      <c r="J91" s="387">
        <f t="shared" si="66"/>
        <v>1366.6900567208718</v>
      </c>
      <c r="K91" s="387">
        <f t="shared" si="66"/>
        <v>5074.3484211078139</v>
      </c>
      <c r="L91" s="387">
        <f t="shared" si="66"/>
        <v>1626.7868484275918</v>
      </c>
      <c r="M91" s="387">
        <f t="shared" si="66"/>
        <v>1339.2269474013685</v>
      </c>
      <c r="N91" s="387">
        <f t="shared" si="66"/>
        <v>1304.1817293084202</v>
      </c>
      <c r="O91" s="387">
        <f t="shared" si="66"/>
        <v>5257.1375950797856</v>
      </c>
      <c r="P91" s="387">
        <f t="shared" si="66"/>
        <v>5047.0348466844889</v>
      </c>
      <c r="Q91" s="387">
        <f t="shared" si="66"/>
        <v>2410.9363400512443</v>
      </c>
      <c r="R91" s="387">
        <f t="shared" si="66"/>
        <v>294.23213738545797</v>
      </c>
      <c r="S91" s="388">
        <f t="shared" si="66"/>
        <v>11785.054800427695</v>
      </c>
      <c r="T91" s="389">
        <f t="shared" si="66"/>
        <v>8399.7556646378835</v>
      </c>
      <c r="U91" s="389">
        <f t="shared" si="66"/>
        <v>7572.59805327511</v>
      </c>
      <c r="V91" s="389">
        <f t="shared" si="66"/>
        <v>6051.8043441893569</v>
      </c>
      <c r="W91" s="389">
        <f t="shared" si="66"/>
        <v>5866.7153237007087</v>
      </c>
      <c r="X91" s="389">
        <f t="shared" si="66"/>
        <v>5315.6801346354387</v>
      </c>
      <c r="Y91" s="389">
        <f t="shared" si="66"/>
        <v>4796.5092186296733</v>
      </c>
      <c r="Z91" s="389">
        <f t="shared" si="66"/>
        <v>4391.1016658804192</v>
      </c>
      <c r="AA91" s="389">
        <f t="shared" si="66"/>
        <v>4470.9007066646363</v>
      </c>
      <c r="AB91" s="389">
        <f t="shared" si="66"/>
        <v>4525.1562950165007</v>
      </c>
      <c r="AC91" s="389">
        <f t="shared" si="66"/>
        <v>4368.0889955758821</v>
      </c>
      <c r="AD91" s="390">
        <f t="shared" si="66"/>
        <v>4090.8617879671219</v>
      </c>
      <c r="AE91" s="391">
        <f t="shared" si="66"/>
        <v>7572.59805327511</v>
      </c>
      <c r="AF91" s="391">
        <f t="shared" si="66"/>
        <v>2745.4478451385148</v>
      </c>
      <c r="AG91" s="391">
        <f t="shared" si="66"/>
        <v>2521.2007145861985</v>
      </c>
      <c r="AH91" s="391">
        <f t="shared" si="66"/>
        <v>2731.8233288571914</v>
      </c>
      <c r="AI91" s="391">
        <f t="shared" si="66"/>
        <v>5315.6801346354387</v>
      </c>
      <c r="AJ91" s="391">
        <f t="shared" si="66"/>
        <v>2622.4104583310886</v>
      </c>
      <c r="AK91" s="391">
        <f t="shared" si="66"/>
        <v>4090.8617879671028</v>
      </c>
    </row>
    <row r="92" spans="1:37" ht="24" customHeight="1">
      <c r="A92" s="343" t="s">
        <v>157</v>
      </c>
      <c r="B92" s="446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392">
        <f t="shared" ref="G92:AK92" si="67">IFERROR(G32*1000/G$36,0)</f>
        <v>0</v>
      </c>
      <c r="H92" s="393">
        <f t="shared" si="67"/>
        <v>0</v>
      </c>
      <c r="I92" s="393">
        <f t="shared" si="67"/>
        <v>0</v>
      </c>
      <c r="J92" s="393">
        <f t="shared" si="67"/>
        <v>0</v>
      </c>
      <c r="K92" s="393">
        <f t="shared" si="67"/>
        <v>0</v>
      </c>
      <c r="L92" s="393">
        <f t="shared" si="67"/>
        <v>0</v>
      </c>
      <c r="M92" s="393">
        <f t="shared" si="67"/>
        <v>0</v>
      </c>
      <c r="N92" s="393">
        <f t="shared" si="67"/>
        <v>0</v>
      </c>
      <c r="O92" s="393">
        <f t="shared" si="67"/>
        <v>0</v>
      </c>
      <c r="P92" s="393">
        <f t="shared" si="67"/>
        <v>0</v>
      </c>
      <c r="Q92" s="393">
        <f t="shared" si="67"/>
        <v>0</v>
      </c>
      <c r="R92" s="393">
        <f t="shared" si="67"/>
        <v>0</v>
      </c>
      <c r="S92" s="394">
        <f t="shared" si="67"/>
        <v>0</v>
      </c>
      <c r="T92" s="395">
        <f t="shared" si="67"/>
        <v>0</v>
      </c>
      <c r="U92" s="395">
        <f t="shared" si="67"/>
        <v>0</v>
      </c>
      <c r="V92" s="395">
        <f t="shared" si="67"/>
        <v>0</v>
      </c>
      <c r="W92" s="395">
        <f t="shared" si="67"/>
        <v>0</v>
      </c>
      <c r="X92" s="395">
        <f t="shared" si="67"/>
        <v>0</v>
      </c>
      <c r="Y92" s="395">
        <f t="shared" si="67"/>
        <v>0</v>
      </c>
      <c r="Z92" s="395">
        <f t="shared" si="67"/>
        <v>0</v>
      </c>
      <c r="AA92" s="395">
        <f t="shared" si="67"/>
        <v>0</v>
      </c>
      <c r="AB92" s="395">
        <f t="shared" si="67"/>
        <v>0</v>
      </c>
      <c r="AC92" s="395">
        <f t="shared" si="67"/>
        <v>0</v>
      </c>
      <c r="AD92" s="396">
        <f t="shared" si="67"/>
        <v>0</v>
      </c>
      <c r="AE92" s="397">
        <f t="shared" si="67"/>
        <v>0</v>
      </c>
      <c r="AF92" s="397">
        <f t="shared" si="67"/>
        <v>0</v>
      </c>
      <c r="AG92" s="397">
        <f t="shared" si="67"/>
        <v>0</v>
      </c>
      <c r="AH92" s="397">
        <f t="shared" si="67"/>
        <v>0</v>
      </c>
      <c r="AI92" s="397">
        <f t="shared" si="67"/>
        <v>0</v>
      </c>
      <c r="AJ92" s="397">
        <f t="shared" si="67"/>
        <v>0</v>
      </c>
      <c r="AK92" s="397">
        <f t="shared" si="67"/>
        <v>0</v>
      </c>
    </row>
    <row r="93" spans="1:37" ht="24" customHeight="1">
      <c r="A93" s="343" t="s">
        <v>158</v>
      </c>
      <c r="B93" s="446" t="s">
        <v>158</v>
      </c>
      <c r="C93" s="49" t="str">
        <f t="shared" si="40"/>
        <v>Profit (Loss) before Non-Controlling Interests</v>
      </c>
      <c r="D93" s="34"/>
      <c r="E93" s="34"/>
      <c r="F93" s="35"/>
      <c r="G93" s="386">
        <f t="shared" ref="G93:AK93" si="68">IFERROR(G33*1000/G$36,0)</f>
        <v>11785.054800427695</v>
      </c>
      <c r="H93" s="387">
        <f t="shared" si="68"/>
        <v>4423.4056556189571</v>
      </c>
      <c r="I93" s="387">
        <f t="shared" si="68"/>
        <v>5966.3788592022875</v>
      </c>
      <c r="J93" s="387">
        <f t="shared" si="68"/>
        <v>1366.6900567208718</v>
      </c>
      <c r="K93" s="387">
        <f t="shared" si="68"/>
        <v>5074.3484211078139</v>
      </c>
      <c r="L93" s="387">
        <f t="shared" si="68"/>
        <v>1626.7868484275918</v>
      </c>
      <c r="M93" s="387">
        <f t="shared" si="68"/>
        <v>1339.2269474013685</v>
      </c>
      <c r="N93" s="387">
        <f t="shared" si="68"/>
        <v>1304.1817293084202</v>
      </c>
      <c r="O93" s="387">
        <f t="shared" si="68"/>
        <v>5257.1375950797856</v>
      </c>
      <c r="P93" s="387">
        <f t="shared" si="68"/>
        <v>5047.0348466844889</v>
      </c>
      <c r="Q93" s="387">
        <f t="shared" si="68"/>
        <v>2410.9363400512443</v>
      </c>
      <c r="R93" s="387">
        <f t="shared" si="68"/>
        <v>294.23213738545797</v>
      </c>
      <c r="S93" s="388">
        <f t="shared" si="68"/>
        <v>11785.054800427695</v>
      </c>
      <c r="T93" s="389">
        <f t="shared" si="68"/>
        <v>8399.7556646378835</v>
      </c>
      <c r="U93" s="389">
        <f t="shared" si="68"/>
        <v>7572.59805327511</v>
      </c>
      <c r="V93" s="389">
        <f t="shared" si="68"/>
        <v>6051.8043441893569</v>
      </c>
      <c r="W93" s="389">
        <f t="shared" si="68"/>
        <v>5866.7153237007087</v>
      </c>
      <c r="X93" s="389">
        <f t="shared" si="68"/>
        <v>5315.6801346354387</v>
      </c>
      <c r="Y93" s="389">
        <f t="shared" si="68"/>
        <v>4796.5092186296733</v>
      </c>
      <c r="Z93" s="389">
        <f t="shared" si="68"/>
        <v>4391.1016658804192</v>
      </c>
      <c r="AA93" s="389">
        <f t="shared" si="68"/>
        <v>4470.9007066646363</v>
      </c>
      <c r="AB93" s="389">
        <f t="shared" si="68"/>
        <v>4525.1562950165007</v>
      </c>
      <c r="AC93" s="389">
        <f t="shared" si="68"/>
        <v>4368.0889955758821</v>
      </c>
      <c r="AD93" s="390">
        <f t="shared" si="68"/>
        <v>4090.8617879671219</v>
      </c>
      <c r="AE93" s="391">
        <f t="shared" si="68"/>
        <v>7572.59805327511</v>
      </c>
      <c r="AF93" s="391">
        <f t="shared" si="68"/>
        <v>2745.4478451385148</v>
      </c>
      <c r="AG93" s="391">
        <f t="shared" si="68"/>
        <v>2521.2007145861985</v>
      </c>
      <c r="AH93" s="391">
        <f t="shared" si="68"/>
        <v>2731.8233288571914</v>
      </c>
      <c r="AI93" s="391">
        <f t="shared" si="68"/>
        <v>5315.6801346354387</v>
      </c>
      <c r="AJ93" s="391">
        <f t="shared" si="68"/>
        <v>2622.4104583310886</v>
      </c>
      <c r="AK93" s="391">
        <f t="shared" si="68"/>
        <v>4090.8617879671028</v>
      </c>
    </row>
    <row r="94" spans="1:37" ht="24" customHeight="1">
      <c r="A94" s="343" t="s">
        <v>159</v>
      </c>
      <c r="B94" s="446" t="s">
        <v>159</v>
      </c>
      <c r="C94" s="33" t="str">
        <f t="shared" si="40"/>
        <v>Non-Controlling Interests</v>
      </c>
      <c r="D94" s="34"/>
      <c r="E94" s="34"/>
      <c r="F94" s="35"/>
      <c r="G94" s="386">
        <f t="shared" ref="G94:AK94" si="69">IFERROR(G34*1000/G$36,0)</f>
        <v>0</v>
      </c>
      <c r="H94" s="387">
        <f t="shared" si="69"/>
        <v>0</v>
      </c>
      <c r="I94" s="387">
        <f t="shared" si="69"/>
        <v>0</v>
      </c>
      <c r="J94" s="387">
        <f t="shared" si="69"/>
        <v>0</v>
      </c>
      <c r="K94" s="387">
        <f t="shared" si="69"/>
        <v>0</v>
      </c>
      <c r="L94" s="387">
        <f t="shared" si="69"/>
        <v>0</v>
      </c>
      <c r="M94" s="387">
        <f t="shared" si="69"/>
        <v>0</v>
      </c>
      <c r="N94" s="387">
        <f t="shared" si="69"/>
        <v>0</v>
      </c>
      <c r="O94" s="387">
        <f t="shared" si="69"/>
        <v>0</v>
      </c>
      <c r="P94" s="387">
        <f t="shared" si="69"/>
        <v>0</v>
      </c>
      <c r="Q94" s="387">
        <f t="shared" si="69"/>
        <v>0</v>
      </c>
      <c r="R94" s="387">
        <f t="shared" si="69"/>
        <v>0</v>
      </c>
      <c r="S94" s="388">
        <f t="shared" si="69"/>
        <v>0</v>
      </c>
      <c r="T94" s="389">
        <f t="shared" si="69"/>
        <v>0</v>
      </c>
      <c r="U94" s="389">
        <f t="shared" si="69"/>
        <v>0</v>
      </c>
      <c r="V94" s="389">
        <f t="shared" si="69"/>
        <v>0</v>
      </c>
      <c r="W94" s="389">
        <f t="shared" si="69"/>
        <v>0</v>
      </c>
      <c r="X94" s="389">
        <f t="shared" si="69"/>
        <v>0</v>
      </c>
      <c r="Y94" s="389">
        <f t="shared" si="69"/>
        <v>0</v>
      </c>
      <c r="Z94" s="389">
        <f t="shared" si="69"/>
        <v>0</v>
      </c>
      <c r="AA94" s="389">
        <f t="shared" si="69"/>
        <v>0</v>
      </c>
      <c r="AB94" s="389">
        <f t="shared" si="69"/>
        <v>0</v>
      </c>
      <c r="AC94" s="389">
        <f t="shared" si="69"/>
        <v>0</v>
      </c>
      <c r="AD94" s="390">
        <f t="shared" si="69"/>
        <v>0</v>
      </c>
      <c r="AE94" s="391">
        <f t="shared" si="69"/>
        <v>0</v>
      </c>
      <c r="AF94" s="391">
        <f t="shared" si="69"/>
        <v>0</v>
      </c>
      <c r="AG94" s="391">
        <f t="shared" si="69"/>
        <v>0</v>
      </c>
      <c r="AH94" s="391">
        <f t="shared" si="69"/>
        <v>0</v>
      </c>
      <c r="AI94" s="391">
        <f t="shared" si="69"/>
        <v>0</v>
      </c>
      <c r="AJ94" s="391">
        <f t="shared" si="69"/>
        <v>0</v>
      </c>
      <c r="AK94" s="391">
        <f t="shared" si="69"/>
        <v>0</v>
      </c>
    </row>
    <row r="95" spans="1:37" ht="24" customHeight="1" thickBot="1">
      <c r="A95" s="343" t="s">
        <v>160</v>
      </c>
      <c r="B95" s="446" t="s">
        <v>160</v>
      </c>
      <c r="C95" s="66" t="str">
        <f t="shared" si="40"/>
        <v>Profit (Loss) for the Period</v>
      </c>
      <c r="D95" s="67"/>
      <c r="E95" s="67"/>
      <c r="F95" s="68"/>
      <c r="G95" s="406">
        <f t="shared" ref="G95:AK95" si="70">IFERROR(G35*1000/G$36,0)</f>
        <v>11785.054800427695</v>
      </c>
      <c r="H95" s="407">
        <f t="shared" si="70"/>
        <v>4423.4056556189571</v>
      </c>
      <c r="I95" s="407">
        <f t="shared" si="70"/>
        <v>5966.3788592022875</v>
      </c>
      <c r="J95" s="407">
        <f t="shared" si="70"/>
        <v>1366.6900567208718</v>
      </c>
      <c r="K95" s="407">
        <f t="shared" si="70"/>
        <v>5074.3484211078139</v>
      </c>
      <c r="L95" s="407">
        <f t="shared" si="70"/>
        <v>1626.7868484275918</v>
      </c>
      <c r="M95" s="407">
        <f t="shared" si="70"/>
        <v>1339.2269474013685</v>
      </c>
      <c r="N95" s="407">
        <f t="shared" si="70"/>
        <v>1304.1817293084202</v>
      </c>
      <c r="O95" s="407">
        <f t="shared" si="70"/>
        <v>5257.1375950797856</v>
      </c>
      <c r="P95" s="407">
        <f t="shared" si="70"/>
        <v>5047.0348466844889</v>
      </c>
      <c r="Q95" s="407">
        <f t="shared" si="70"/>
        <v>2410.9363400512443</v>
      </c>
      <c r="R95" s="407">
        <f t="shared" si="70"/>
        <v>294.23213738545797</v>
      </c>
      <c r="S95" s="408">
        <f t="shared" si="70"/>
        <v>11785.054800427695</v>
      </c>
      <c r="T95" s="409">
        <f t="shared" si="70"/>
        <v>8399.7556646378835</v>
      </c>
      <c r="U95" s="409">
        <f t="shared" si="70"/>
        <v>7572.59805327511</v>
      </c>
      <c r="V95" s="409">
        <f t="shared" si="70"/>
        <v>6051.8043441893569</v>
      </c>
      <c r="W95" s="409">
        <f t="shared" si="70"/>
        <v>5866.7153237007087</v>
      </c>
      <c r="X95" s="409">
        <f t="shared" si="70"/>
        <v>5315.6801346354387</v>
      </c>
      <c r="Y95" s="409">
        <f t="shared" si="70"/>
        <v>4796.5092186296733</v>
      </c>
      <c r="Z95" s="409">
        <f t="shared" si="70"/>
        <v>4391.1016658804192</v>
      </c>
      <c r="AA95" s="409">
        <f t="shared" si="70"/>
        <v>4470.9007066646363</v>
      </c>
      <c r="AB95" s="409">
        <f t="shared" si="70"/>
        <v>4525.1562950165007</v>
      </c>
      <c r="AC95" s="409">
        <f t="shared" si="70"/>
        <v>4368.0889955758821</v>
      </c>
      <c r="AD95" s="410">
        <f t="shared" si="70"/>
        <v>4090.8617879671219</v>
      </c>
      <c r="AE95" s="411">
        <f t="shared" si="70"/>
        <v>7572.59805327511</v>
      </c>
      <c r="AF95" s="411">
        <f t="shared" si="70"/>
        <v>2745.4478451385148</v>
      </c>
      <c r="AG95" s="411">
        <f t="shared" si="70"/>
        <v>2521.2007145861985</v>
      </c>
      <c r="AH95" s="411">
        <f t="shared" si="70"/>
        <v>2731.8233288571914</v>
      </c>
      <c r="AI95" s="411">
        <f t="shared" si="70"/>
        <v>5315.6801346354387</v>
      </c>
      <c r="AJ95" s="411">
        <f t="shared" si="70"/>
        <v>2622.4104583310886</v>
      </c>
      <c r="AK95" s="411">
        <f t="shared" si="70"/>
        <v>4090.8617879671028</v>
      </c>
    </row>
    <row r="96" spans="1:37" ht="24" customHeight="1" thickTop="1">
      <c r="A96" s="343" t="s">
        <v>161</v>
      </c>
      <c r="B96" s="446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22469.89909098592</v>
      </c>
      <c r="H96" s="311">
        <f t="shared" si="71"/>
        <v>15348.185478294241</v>
      </c>
      <c r="I96" s="311">
        <f t="shared" si="71"/>
        <v>16388.542366532314</v>
      </c>
      <c r="J96" s="311">
        <f t="shared" si="71"/>
        <v>12071.29620636375</v>
      </c>
      <c r="K96" s="311">
        <f t="shared" si="71"/>
        <v>17183.332024208539</v>
      </c>
      <c r="L96" s="311">
        <f t="shared" si="71"/>
        <v>15387.628259290064</v>
      </c>
      <c r="M96" s="311">
        <f t="shared" si="71"/>
        <v>13179.666586119401</v>
      </c>
      <c r="N96" s="311">
        <f t="shared" si="71"/>
        <v>13066.318675864681</v>
      </c>
      <c r="O96" s="311">
        <f t="shared" si="71"/>
        <v>19928.120782432899</v>
      </c>
      <c r="P96" s="311">
        <f t="shared" si="71"/>
        <v>18458.175363514962</v>
      </c>
      <c r="Q96" s="311">
        <f t="shared" si="71"/>
        <v>15796.038210436554</v>
      </c>
      <c r="R96" s="311">
        <f t="shared" si="71"/>
        <v>14820.549095084227</v>
      </c>
      <c r="S96" s="312">
        <f t="shared" si="71"/>
        <v>22469.89909098592</v>
      </c>
      <c r="T96" s="313">
        <f t="shared" si="71"/>
        <v>19194.935769025797</v>
      </c>
      <c r="U96" s="313">
        <f t="shared" si="71"/>
        <v>18240.981717123326</v>
      </c>
      <c r="V96" s="313">
        <f t="shared" si="71"/>
        <v>16729.064538040053</v>
      </c>
      <c r="W96" s="313">
        <f t="shared" si="71"/>
        <v>16815.083684345595</v>
      </c>
      <c r="X96" s="313">
        <f t="shared" si="71"/>
        <v>16629.566835508416</v>
      </c>
      <c r="Y96" s="313">
        <f t="shared" si="71"/>
        <v>16179.143358035079</v>
      </c>
      <c r="Z96" s="313">
        <f t="shared" si="71"/>
        <v>15817.790466476379</v>
      </c>
      <c r="AA96" s="313">
        <f t="shared" si="71"/>
        <v>16196.528120955521</v>
      </c>
      <c r="AB96" s="313">
        <f t="shared" si="71"/>
        <v>16409.511510180073</v>
      </c>
      <c r="AC96" s="313">
        <f t="shared" si="71"/>
        <v>16363.936027722186</v>
      </c>
      <c r="AD96" s="314">
        <f t="shared" si="71"/>
        <v>16258.908073994542</v>
      </c>
      <c r="AE96" s="315">
        <f t="shared" si="71"/>
        <v>18240.981717123326</v>
      </c>
      <c r="AF96" s="315">
        <f t="shared" si="71"/>
        <v>14794.448895996073</v>
      </c>
      <c r="AG96" s="315">
        <f t="shared" si="71"/>
        <v>15197.100873583431</v>
      </c>
      <c r="AH96" s="315">
        <f t="shared" si="71"/>
        <v>16481.981951659625</v>
      </c>
      <c r="AI96" s="315">
        <f t="shared" si="71"/>
        <v>16629.566835508416</v>
      </c>
      <c r="AJ96" s="315">
        <f t="shared" si="71"/>
        <v>15814.520257085325</v>
      </c>
      <c r="AK96" s="315">
        <f t="shared" si="71"/>
        <v>16258.908073994542</v>
      </c>
    </row>
    <row r="97" spans="1:37" ht="24" customHeight="1">
      <c r="A97" s="343" t="s">
        <v>162</v>
      </c>
      <c r="B97" s="446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165154.73679019642</v>
      </c>
      <c r="H97" s="311">
        <f t="shared" ref="H97:R97" si="72">IFERROR(H43*1000/H$37/12,0)</f>
        <v>234297.58000386428</v>
      </c>
      <c r="I97" s="311">
        <f t="shared" si="72"/>
        <v>173634.0644021066</v>
      </c>
      <c r="J97" s="311">
        <f t="shared" si="72"/>
        <v>198205.00188800515</v>
      </c>
      <c r="K97" s="311">
        <f t="shared" si="72"/>
        <v>208599.06110457642</v>
      </c>
      <c r="L97" s="311">
        <f t="shared" si="72"/>
        <v>240883.33622768545</v>
      </c>
      <c r="M97" s="311">
        <f t="shared" si="72"/>
        <v>205808.48045725469</v>
      </c>
      <c r="N97" s="311">
        <f t="shared" si="72"/>
        <v>203381.125544015</v>
      </c>
      <c r="O97" s="311">
        <f t="shared" si="72"/>
        <v>224294.48387992426</v>
      </c>
      <c r="P97" s="311">
        <f t="shared" si="72"/>
        <v>194434.57151632823</v>
      </c>
      <c r="Q97" s="311">
        <f t="shared" si="72"/>
        <v>208168.53122929705</v>
      </c>
      <c r="R97" s="311">
        <f t="shared" si="72"/>
        <v>199976.95912449888</v>
      </c>
      <c r="S97" s="292">
        <f>IFERROR(S43*1000/S$37/12*1,0)</f>
        <v>165154.73679019642</v>
      </c>
      <c r="T97" s="292">
        <f>IFERROR(T43*1000/T$37/12*2,0)</f>
        <v>193745.49931215119</v>
      </c>
      <c r="U97" s="292">
        <f>IFERROR(U43*1000/U$37/12*3,0)</f>
        <v>186429.84307055484</v>
      </c>
      <c r="V97" s="292">
        <f>IFERROR(V43*1000/V$37/12*4,0)</f>
        <v>189240.71498902785</v>
      </c>
      <c r="W97" s="292">
        <f>IFERROR(W43*1000/W$37/12*5,0)</f>
        <v>192779.34995546271</v>
      </c>
      <c r="X97" s="292">
        <f>IFERROR(X43*1000/X$37/12*6,0)</f>
        <v>199426.58791159349</v>
      </c>
      <c r="Y97" s="292">
        <f>IFERROR(Y43*1000/Y$37/12*7,0)</f>
        <v>200307.35569010151</v>
      </c>
      <c r="Z97" s="292">
        <f>IFERROR(Z43*1000/Z$37/12*8,0)</f>
        <v>200669.25288719617</v>
      </c>
      <c r="AA97" s="292">
        <f>IFERROR(AA43*1000/AA$37/12*9,0)</f>
        <v>202958.09805766752</v>
      </c>
      <c r="AB97" s="292">
        <f>IFERROR(AB43*1000/AB$37/12*10,0)</f>
        <v>202103.79104665262</v>
      </c>
      <c r="AC97" s="292">
        <f>IFERROR(AC43*1000/AC$37/12*11,0)</f>
        <v>202602.03073714633</v>
      </c>
      <c r="AD97" s="292">
        <f>IFERROR(AD43*1000/AD$37/12*12,0)</f>
        <v>202398.52226880012</v>
      </c>
      <c r="AE97" s="295">
        <f>IFERROR(AE43*1000/AE$37/12*3,0)</f>
        <v>186429.84307055484</v>
      </c>
      <c r="AF97" s="295">
        <f>IFERROR(AF43*1000/AF$37/12*3,0)</f>
        <v>214449.65876223423</v>
      </c>
      <c r="AG97" s="295">
        <f>IFERROR(AG43*1000/AG$37/12*3,0)</f>
        <v>210702.98634657607</v>
      </c>
      <c r="AH97" s="295">
        <f>IFERROR(AH43*1000/AH$37/12*3,0)</f>
        <v>200608.6438659777</v>
      </c>
      <c r="AI97" s="295">
        <f>IFERROR(AI43*1000/AI$37/12*6,0)</f>
        <v>199426.58791159349</v>
      </c>
      <c r="AJ97" s="295">
        <f>IFERROR(AJ43*1000/AJ$37/12*6,0)</f>
        <v>205660.20024863479</v>
      </c>
      <c r="AK97" s="295">
        <f>IFERROR(AK43*1000/AK$37,0)</f>
        <v>202398.52226880012</v>
      </c>
    </row>
    <row r="98" spans="1:37" ht="24" customHeight="1">
      <c r="A98" s="343" t="s">
        <v>163</v>
      </c>
      <c r="B98" s="446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22469.89909098592</v>
      </c>
      <c r="H98" s="311">
        <f t="shared" ref="H98:AK98" si="73">IFERROR(H47*1000/H$36,0)</f>
        <v>15348.185478294241</v>
      </c>
      <c r="I98" s="311">
        <f t="shared" si="73"/>
        <v>16388.542366532314</v>
      </c>
      <c r="J98" s="311">
        <f t="shared" si="73"/>
        <v>12071.29620636375</v>
      </c>
      <c r="K98" s="311">
        <f t="shared" si="73"/>
        <v>17183.332024208539</v>
      </c>
      <c r="L98" s="311">
        <f t="shared" si="73"/>
        <v>15387.628259290064</v>
      </c>
      <c r="M98" s="311">
        <f t="shared" si="73"/>
        <v>13179.666586119401</v>
      </c>
      <c r="N98" s="311">
        <f t="shared" si="73"/>
        <v>13066.318675864681</v>
      </c>
      <c r="O98" s="311">
        <f t="shared" si="73"/>
        <v>19928.120782432899</v>
      </c>
      <c r="P98" s="311">
        <f t="shared" si="73"/>
        <v>18458.175363514962</v>
      </c>
      <c r="Q98" s="311">
        <f t="shared" si="73"/>
        <v>15796.038210436554</v>
      </c>
      <c r="R98" s="311">
        <f t="shared" si="73"/>
        <v>14820.549095084227</v>
      </c>
      <c r="S98" s="292">
        <f t="shared" si="73"/>
        <v>22469.89909098592</v>
      </c>
      <c r="T98" s="293">
        <f t="shared" si="73"/>
        <v>19194.935769025797</v>
      </c>
      <c r="U98" s="293">
        <f t="shared" si="73"/>
        <v>18240.981717123326</v>
      </c>
      <c r="V98" s="293">
        <f t="shared" si="73"/>
        <v>16729.064538040053</v>
      </c>
      <c r="W98" s="293">
        <f t="shared" si="73"/>
        <v>16815.083684345595</v>
      </c>
      <c r="X98" s="293">
        <f t="shared" si="73"/>
        <v>16629.566835508416</v>
      </c>
      <c r="Y98" s="293">
        <f t="shared" si="73"/>
        <v>16179.143358035079</v>
      </c>
      <c r="Z98" s="293">
        <f t="shared" si="73"/>
        <v>15817.790466476379</v>
      </c>
      <c r="AA98" s="293">
        <f t="shared" si="73"/>
        <v>16196.528120955521</v>
      </c>
      <c r="AB98" s="293">
        <f t="shared" si="73"/>
        <v>16409.511510180073</v>
      </c>
      <c r="AC98" s="293">
        <f t="shared" si="73"/>
        <v>16363.936027722186</v>
      </c>
      <c r="AD98" s="294">
        <f t="shared" si="73"/>
        <v>16258.908073994542</v>
      </c>
      <c r="AE98" s="315">
        <f t="shared" si="73"/>
        <v>18240.981717123326</v>
      </c>
      <c r="AF98" s="315">
        <f t="shared" si="73"/>
        <v>14794.448895996073</v>
      </c>
      <c r="AG98" s="315">
        <f t="shared" si="73"/>
        <v>15197.100873583431</v>
      </c>
      <c r="AH98" s="315">
        <f t="shared" si="73"/>
        <v>16481.981951659625</v>
      </c>
      <c r="AI98" s="315">
        <f t="shared" si="73"/>
        <v>16629.566835508416</v>
      </c>
      <c r="AJ98" s="315">
        <f t="shared" si="73"/>
        <v>15814.520257085325</v>
      </c>
      <c r="AK98" s="315">
        <f t="shared" si="73"/>
        <v>16258.908073994542</v>
      </c>
    </row>
    <row r="99" spans="1:37" ht="24" customHeight="1">
      <c r="A99" s="343" t="s">
        <v>164</v>
      </c>
      <c r="B99" s="446" t="s">
        <v>164</v>
      </c>
      <c r="C99" s="116" t="s">
        <v>125</v>
      </c>
      <c r="D99" s="117"/>
      <c r="E99" s="117"/>
      <c r="F99" s="118"/>
      <c r="G99" s="318">
        <f>IFERROR(G49*1000/G$36,0)</f>
        <v>11785.054800427695</v>
      </c>
      <c r="H99" s="319">
        <f t="shared" ref="H99:AK100" si="74">IFERROR(H49*1000/H$36,0)</f>
        <v>4423.4056556189571</v>
      </c>
      <c r="I99" s="319">
        <f t="shared" si="74"/>
        <v>5966.3788592022902</v>
      </c>
      <c r="J99" s="319">
        <f t="shared" si="74"/>
        <v>1366.6900567208718</v>
      </c>
      <c r="K99" s="319">
        <f t="shared" si="74"/>
        <v>5074.3484211078176</v>
      </c>
      <c r="L99" s="319">
        <f t="shared" si="74"/>
        <v>1626.7868484275918</v>
      </c>
      <c r="M99" s="319">
        <f t="shared" si="74"/>
        <v>1339.2269474013685</v>
      </c>
      <c r="N99" s="319">
        <f t="shared" si="74"/>
        <v>1304.1817293084202</v>
      </c>
      <c r="O99" s="319">
        <f t="shared" si="74"/>
        <v>5257.1375950797828</v>
      </c>
      <c r="P99" s="319">
        <f t="shared" si="74"/>
        <v>5047.0348466844907</v>
      </c>
      <c r="Q99" s="319">
        <f t="shared" si="74"/>
        <v>2410.9363400512443</v>
      </c>
      <c r="R99" s="319">
        <f t="shared" si="74"/>
        <v>294.23213738545797</v>
      </c>
      <c r="S99" s="320">
        <f t="shared" si="74"/>
        <v>11785.054800427695</v>
      </c>
      <c r="T99" s="321">
        <f t="shared" si="74"/>
        <v>8399.7556646378798</v>
      </c>
      <c r="U99" s="321">
        <f t="shared" si="74"/>
        <v>7572.5980532751018</v>
      </c>
      <c r="V99" s="321">
        <f t="shared" si="74"/>
        <v>6051.8043441893651</v>
      </c>
      <c r="W99" s="321">
        <f t="shared" si="74"/>
        <v>5866.7153237007105</v>
      </c>
      <c r="X99" s="321">
        <f t="shared" si="74"/>
        <v>5315.6801346354669</v>
      </c>
      <c r="Y99" s="321">
        <f t="shared" si="74"/>
        <v>4796.5092186296697</v>
      </c>
      <c r="Z99" s="321">
        <f t="shared" si="74"/>
        <v>4391.1016658804174</v>
      </c>
      <c r="AA99" s="321">
        <f t="shared" si="74"/>
        <v>4470.9007066646373</v>
      </c>
      <c r="AB99" s="321">
        <f t="shared" si="74"/>
        <v>4525.1562950164862</v>
      </c>
      <c r="AC99" s="321">
        <f t="shared" si="74"/>
        <v>4368.0889955758921</v>
      </c>
      <c r="AD99" s="322">
        <f t="shared" si="74"/>
        <v>4090.8617879671315</v>
      </c>
      <c r="AE99" s="323">
        <f t="shared" si="74"/>
        <v>7572.5980532751018</v>
      </c>
      <c r="AF99" s="323">
        <f t="shared" si="74"/>
        <v>2745.4478451385658</v>
      </c>
      <c r="AG99" s="323">
        <f t="shared" si="74"/>
        <v>2521.2007145861803</v>
      </c>
      <c r="AH99" s="323">
        <f t="shared" si="74"/>
        <v>2731.823328857231</v>
      </c>
      <c r="AI99" s="323">
        <f t="shared" si="74"/>
        <v>5315.6801346354669</v>
      </c>
      <c r="AJ99" s="323">
        <f t="shared" si="74"/>
        <v>2622.4104583311005</v>
      </c>
      <c r="AK99" s="323">
        <f t="shared" si="74"/>
        <v>4090.8617879671315</v>
      </c>
    </row>
    <row r="100" spans="1:37" ht="24" customHeight="1">
      <c r="A100" s="343" t="s">
        <v>165</v>
      </c>
      <c r="B100" s="446" t="s">
        <v>165</v>
      </c>
      <c r="C100" s="119" t="s">
        <v>127</v>
      </c>
      <c r="D100" s="84"/>
      <c r="E100" s="84"/>
      <c r="F100" s="85"/>
      <c r="G100" s="316">
        <f>IFERROR(G50*1000/G$36,0)</f>
        <v>11785.054800427695</v>
      </c>
      <c r="H100" s="317">
        <f t="shared" si="74"/>
        <v>4423.4056556189571</v>
      </c>
      <c r="I100" s="317">
        <f t="shared" si="74"/>
        <v>5966.3788592022902</v>
      </c>
      <c r="J100" s="317">
        <f t="shared" si="74"/>
        <v>1366.6900567208718</v>
      </c>
      <c r="K100" s="317">
        <f t="shared" si="74"/>
        <v>5074.3484211078176</v>
      </c>
      <c r="L100" s="317">
        <f t="shared" si="74"/>
        <v>1626.7868484275918</v>
      </c>
      <c r="M100" s="317">
        <f t="shared" si="74"/>
        <v>1339.2269474013685</v>
      </c>
      <c r="N100" s="317">
        <f t="shared" si="74"/>
        <v>1304.1817293084202</v>
      </c>
      <c r="O100" s="317">
        <f t="shared" si="74"/>
        <v>5257.1375950797828</v>
      </c>
      <c r="P100" s="317">
        <f t="shared" si="74"/>
        <v>5047.0348466844907</v>
      </c>
      <c r="Q100" s="317">
        <f t="shared" si="74"/>
        <v>2410.9363400512443</v>
      </c>
      <c r="R100" s="317">
        <f t="shared" si="74"/>
        <v>294.23213738545797</v>
      </c>
      <c r="S100" s="312">
        <f t="shared" si="74"/>
        <v>11785.054800427695</v>
      </c>
      <c r="T100" s="313">
        <f t="shared" si="74"/>
        <v>8399.7556646378798</v>
      </c>
      <c r="U100" s="313">
        <f t="shared" si="74"/>
        <v>7572.5980532751018</v>
      </c>
      <c r="V100" s="313">
        <f t="shared" si="74"/>
        <v>6051.8043441893651</v>
      </c>
      <c r="W100" s="313">
        <f t="shared" si="74"/>
        <v>5866.7153237007105</v>
      </c>
      <c r="X100" s="313">
        <f t="shared" si="74"/>
        <v>5315.6801346354669</v>
      </c>
      <c r="Y100" s="313">
        <f t="shared" si="74"/>
        <v>4796.5092186296697</v>
      </c>
      <c r="Z100" s="313">
        <f t="shared" si="74"/>
        <v>4391.1016658804174</v>
      </c>
      <c r="AA100" s="313">
        <f t="shared" si="74"/>
        <v>4470.9007066646373</v>
      </c>
      <c r="AB100" s="313">
        <f t="shared" si="74"/>
        <v>4525.1562950164862</v>
      </c>
      <c r="AC100" s="313">
        <f t="shared" si="74"/>
        <v>4368.0889955758921</v>
      </c>
      <c r="AD100" s="324">
        <f t="shared" si="74"/>
        <v>4090.8617879671315</v>
      </c>
      <c r="AE100" s="315">
        <f t="shared" si="74"/>
        <v>7572.5980532751018</v>
      </c>
      <c r="AF100" s="315">
        <f t="shared" si="74"/>
        <v>2745.4478451385658</v>
      </c>
      <c r="AG100" s="315">
        <f t="shared" si="74"/>
        <v>2521.2007145861803</v>
      </c>
      <c r="AH100" s="315">
        <f t="shared" si="74"/>
        <v>2731.823328857231</v>
      </c>
      <c r="AI100" s="315">
        <f t="shared" si="74"/>
        <v>5315.6801346354669</v>
      </c>
      <c r="AJ100" s="315">
        <f t="shared" si="74"/>
        <v>2622.4104583311005</v>
      </c>
      <c r="AK100" s="315">
        <f t="shared" si="74"/>
        <v>4090.8617879671315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343"/>
      <c r="B118" s="446" t="s">
        <v>168</v>
      </c>
      <c r="C118" s="144" t="s">
        <v>169</v>
      </c>
      <c r="D118" s="145"/>
      <c r="E118" s="145"/>
      <c r="F118" s="145"/>
      <c r="G118" s="412">
        <f t="shared" ref="G118:R118" si="75">G18</f>
        <v>51078.433776809514</v>
      </c>
      <c r="H118" s="413">
        <f t="shared" si="75"/>
        <v>37628.907565193731</v>
      </c>
      <c r="I118" s="413">
        <f t="shared" si="75"/>
        <v>39762.905600302372</v>
      </c>
      <c r="J118" s="413">
        <f t="shared" si="75"/>
        <v>37096.284864270769</v>
      </c>
      <c r="K118" s="413">
        <f t="shared" si="75"/>
        <v>41303.341384094703</v>
      </c>
      <c r="L118" s="413">
        <f t="shared" si="75"/>
        <v>37374.216587078132</v>
      </c>
      <c r="M118" s="413">
        <f t="shared" si="75"/>
        <v>34918.006989013302</v>
      </c>
      <c r="N118" s="413">
        <f t="shared" si="75"/>
        <v>34933.452728524324</v>
      </c>
      <c r="O118" s="413">
        <f t="shared" si="75"/>
        <v>34945.443791327954</v>
      </c>
      <c r="P118" s="413">
        <f t="shared" si="75"/>
        <v>40544.934684024047</v>
      </c>
      <c r="Q118" s="413">
        <f t="shared" si="75"/>
        <v>32675.694117325562</v>
      </c>
      <c r="R118" s="413">
        <f t="shared" si="75"/>
        <v>35188.17867041401</v>
      </c>
      <c r="S118" s="377">
        <f t="shared" ref="S118:S180" si="76">G118</f>
        <v>51078.433776809514</v>
      </c>
      <c r="T118" s="378">
        <f>SUM($G118:H118)</f>
        <v>88707.341342003245</v>
      </c>
      <c r="U118" s="378">
        <f>SUM($G118:I118)</f>
        <v>128470.24694230562</v>
      </c>
      <c r="V118" s="378">
        <f>SUM($G118:J118)</f>
        <v>165566.53180657639</v>
      </c>
      <c r="W118" s="378">
        <f>SUM($G118:K118)</f>
        <v>206869.87319067109</v>
      </c>
      <c r="X118" s="378">
        <f>SUM($G118:L118)</f>
        <v>244244.08977774921</v>
      </c>
      <c r="Y118" s="378">
        <f>SUM($G118:M118)</f>
        <v>279162.09676676249</v>
      </c>
      <c r="Z118" s="378">
        <f>SUM($G118:N118)</f>
        <v>314095.54949528683</v>
      </c>
      <c r="AA118" s="378">
        <f>SUM($G118:O118)</f>
        <v>349040.99328661477</v>
      </c>
      <c r="AB118" s="378">
        <f>SUM($G118:P118)</f>
        <v>389585.92797063885</v>
      </c>
      <c r="AC118" s="378">
        <f>SUM($G118:Q118)</f>
        <v>422261.62208796444</v>
      </c>
      <c r="AD118" s="379">
        <f>SUM($G118:R118)</f>
        <v>457449.80075837846</v>
      </c>
      <c r="AE118" s="414">
        <f t="shared" ref="AE118:AE180" si="77">U118</f>
        <v>128470.24694230562</v>
      </c>
      <c r="AF118" s="414">
        <f t="shared" ref="AF118:AF180" si="78">X118-AE118</f>
        <v>115773.84283544359</v>
      </c>
      <c r="AG118" s="414">
        <f t="shared" ref="AG118:AG180" si="79">AA118-AF118-AE118</f>
        <v>104796.90350886557</v>
      </c>
      <c r="AH118" s="414">
        <f t="shared" ref="AH118:AH180" si="80">AD118-AG118-AF118-AE118</f>
        <v>108408.80747176369</v>
      </c>
      <c r="AI118" s="414">
        <f t="shared" ref="AI118:AI222" si="81">$AE118+$AF118</f>
        <v>244244.08977774921</v>
      </c>
      <c r="AJ118" s="414">
        <f t="shared" ref="AJ118:AJ222" si="82">$AG118+$AH118</f>
        <v>213205.71098062926</v>
      </c>
      <c r="AK118" s="414">
        <f t="shared" ref="AK118:AK222" si="83">$AI118+$AJ118</f>
        <v>457449.80075837846</v>
      </c>
      <c r="AL118" s="350">
        <f t="shared" ref="AL118:AL191" si="84">SUM(G118:R118)-AK118</f>
        <v>0</v>
      </c>
    </row>
    <row r="119" spans="1:38" ht="24" customHeight="1">
      <c r="A119" s="343" t="s">
        <v>170</v>
      </c>
      <c r="B119" s="446" t="s">
        <v>171</v>
      </c>
      <c r="C119" s="33" t="s">
        <v>67</v>
      </c>
      <c r="D119" s="34"/>
      <c r="E119" s="34"/>
      <c r="F119" s="34"/>
      <c r="G119" s="344">
        <f>G20-SUMIF($A$138:$A$237,$A119,G$138:G$237)</f>
        <v>-14456.473346496003</v>
      </c>
      <c r="H119" s="345">
        <f t="shared" ref="H119:R119" si="85">H20-SUMIF($A$138:$A$237,$A119,H$138:H$237)</f>
        <v>-14326.650225125002</v>
      </c>
      <c r="I119" s="345">
        <f t="shared" si="85"/>
        <v>-11146.412501542001</v>
      </c>
      <c r="J119" s="345">
        <f t="shared" si="85"/>
        <v>-14637.708819201001</v>
      </c>
      <c r="K119" s="345">
        <f t="shared" si="85"/>
        <v>-13263.780973250005</v>
      </c>
      <c r="L119" s="345">
        <f t="shared" si="85"/>
        <v>-14599.952122932</v>
      </c>
      <c r="M119" s="345">
        <f t="shared" si="85"/>
        <v>-13987.905850464002</v>
      </c>
      <c r="N119" s="345">
        <f t="shared" si="85"/>
        <v>-14522.661992958001</v>
      </c>
      <c r="O119" s="345">
        <f t="shared" si="85"/>
        <v>-12143.283629119998</v>
      </c>
      <c r="P119" s="345">
        <f t="shared" si="85"/>
        <v>-14120.016683310001</v>
      </c>
      <c r="Q119" s="345">
        <f t="shared" si="85"/>
        <v>-11589.454383157499</v>
      </c>
      <c r="R119" s="345">
        <f t="shared" si="85"/>
        <v>-11620.685245707999</v>
      </c>
      <c r="S119" s="415">
        <f t="shared" si="76"/>
        <v>-14456.473346496003</v>
      </c>
      <c r="T119" s="416">
        <f>SUM($G119:H119)</f>
        <v>-28783.123571621007</v>
      </c>
      <c r="U119" s="416">
        <f>SUM($G119:I119)</f>
        <v>-39929.536073163006</v>
      </c>
      <c r="V119" s="416">
        <f>SUM($G119:J119)</f>
        <v>-54567.244892364004</v>
      </c>
      <c r="W119" s="416">
        <f>SUM($G119:K119)</f>
        <v>-67831.025865614007</v>
      </c>
      <c r="X119" s="416">
        <f>SUM($G119:L119)</f>
        <v>-82430.977988546001</v>
      </c>
      <c r="Y119" s="416">
        <f>SUM($G119:M119)</f>
        <v>-96418.883839009999</v>
      </c>
      <c r="Z119" s="416">
        <f>SUM($G119:N119)</f>
        <v>-110941.545831968</v>
      </c>
      <c r="AA119" s="416">
        <f>SUM($G119:O119)</f>
        <v>-123084.829461088</v>
      </c>
      <c r="AB119" s="416">
        <f>SUM($G119:P119)</f>
        <v>-137204.846144398</v>
      </c>
      <c r="AC119" s="416">
        <f>SUM($G119:Q119)</f>
        <v>-148794.30052755552</v>
      </c>
      <c r="AD119" s="417">
        <f>SUM($G119:R119)</f>
        <v>-160414.98577326353</v>
      </c>
      <c r="AE119" s="349">
        <f t="shared" si="77"/>
        <v>-39929.536073163006</v>
      </c>
      <c r="AF119" s="349">
        <f t="shared" si="78"/>
        <v>-42501.441915382995</v>
      </c>
      <c r="AG119" s="349">
        <f t="shared" si="79"/>
        <v>-40653.851472541995</v>
      </c>
      <c r="AH119" s="349">
        <f t="shared" si="80"/>
        <v>-37330.156312175532</v>
      </c>
      <c r="AI119" s="349">
        <f t="shared" si="81"/>
        <v>-82430.977988546001</v>
      </c>
      <c r="AJ119" s="349">
        <f t="shared" si="82"/>
        <v>-77984.007784717527</v>
      </c>
      <c r="AK119" s="349">
        <f t="shared" si="83"/>
        <v>-160414.98577326353</v>
      </c>
      <c r="AL119" s="350">
        <f t="shared" si="84"/>
        <v>0</v>
      </c>
    </row>
    <row r="120" spans="1:38" ht="24" customHeight="1">
      <c r="A120" s="343" t="s">
        <v>172</v>
      </c>
      <c r="B120" s="446" t="s">
        <v>173</v>
      </c>
      <c r="C120" s="33" t="s">
        <v>73</v>
      </c>
      <c r="D120" s="34"/>
      <c r="E120" s="34"/>
      <c r="F120" s="34"/>
      <c r="G120" s="344">
        <f t="shared" ref="G120:R120" si="86">G23-SUMIF($A$138:$A$237,$A120,G$138:G$237)</f>
        <v>-8311.1273021990401</v>
      </c>
      <c r="H120" s="345">
        <f t="shared" si="86"/>
        <v>-6882.9716768318758</v>
      </c>
      <c r="I120" s="345">
        <f t="shared" si="86"/>
        <v>-8785.3659738099541</v>
      </c>
      <c r="J120" s="345">
        <f t="shared" si="86"/>
        <v>-8344.5567671218996</v>
      </c>
      <c r="K120" s="345">
        <f t="shared" si="86"/>
        <v>-8967.1048196388001</v>
      </c>
      <c r="L120" s="345">
        <f t="shared" si="86"/>
        <v>-9663.9747936130188</v>
      </c>
      <c r="M120" s="345">
        <f t="shared" si="86"/>
        <v>-8083.0469813893778</v>
      </c>
      <c r="N120" s="345">
        <f t="shared" si="86"/>
        <v>-7461.5732029032588</v>
      </c>
      <c r="O120" s="345">
        <f t="shared" si="86"/>
        <v>-6490.0150257599989</v>
      </c>
      <c r="P120" s="345">
        <f t="shared" si="86"/>
        <v>-9231.2453985459761</v>
      </c>
      <c r="Q120" s="345">
        <f t="shared" si="86"/>
        <v>-7382.4812900353991</v>
      </c>
      <c r="R120" s="345">
        <f t="shared" si="86"/>
        <v>-9768.9248710399515</v>
      </c>
      <c r="S120" s="415">
        <f t="shared" si="76"/>
        <v>-8311.1273021990401</v>
      </c>
      <c r="T120" s="416">
        <f>SUM($G120:H120)</f>
        <v>-15194.098979030916</v>
      </c>
      <c r="U120" s="416">
        <f>SUM($G120:I120)</f>
        <v>-23979.46495284087</v>
      </c>
      <c r="V120" s="416">
        <f>SUM($G120:J120)</f>
        <v>-32324.02171996277</v>
      </c>
      <c r="W120" s="416">
        <f>SUM($G120:K120)</f>
        <v>-41291.126539601566</v>
      </c>
      <c r="X120" s="416">
        <f>SUM($G120:L120)</f>
        <v>-50955.101333214581</v>
      </c>
      <c r="Y120" s="416">
        <f>SUM($G120:M120)</f>
        <v>-59038.148314603961</v>
      </c>
      <c r="Z120" s="416">
        <f>SUM($G120:N120)</f>
        <v>-66499.72151750722</v>
      </c>
      <c r="AA120" s="416">
        <f>SUM($G120:O120)</f>
        <v>-72989.736543267223</v>
      </c>
      <c r="AB120" s="416">
        <f>SUM($G120:P120)</f>
        <v>-82220.981941813196</v>
      </c>
      <c r="AC120" s="416">
        <f>SUM($G120:Q120)</f>
        <v>-89603.463231848596</v>
      </c>
      <c r="AD120" s="417">
        <f>SUM($G120:R120)</f>
        <v>-99372.388102888552</v>
      </c>
      <c r="AE120" s="349">
        <f t="shared" si="77"/>
        <v>-23979.46495284087</v>
      </c>
      <c r="AF120" s="349">
        <f t="shared" si="78"/>
        <v>-26975.636380373711</v>
      </c>
      <c r="AG120" s="349">
        <f t="shared" si="79"/>
        <v>-22034.635210052642</v>
      </c>
      <c r="AH120" s="349">
        <f t="shared" si="80"/>
        <v>-26382.651559621328</v>
      </c>
      <c r="AI120" s="349">
        <f t="shared" si="81"/>
        <v>-50955.101333214581</v>
      </c>
      <c r="AJ120" s="349">
        <f t="shared" si="82"/>
        <v>-48417.28676967397</v>
      </c>
      <c r="AK120" s="349">
        <f t="shared" si="83"/>
        <v>-99372.388102888552</v>
      </c>
      <c r="AL120" s="350">
        <f t="shared" si="84"/>
        <v>0</v>
      </c>
    </row>
    <row r="121" spans="1:38" ht="24" customHeight="1">
      <c r="A121" s="343" t="s">
        <v>174</v>
      </c>
      <c r="B121" s="446" t="s">
        <v>175</v>
      </c>
      <c r="C121" s="33" t="s">
        <v>75</v>
      </c>
      <c r="D121" s="34"/>
      <c r="E121" s="34"/>
      <c r="F121" s="34"/>
      <c r="G121" s="344">
        <f t="shared" ref="G121:R121" si="87">G24-SUMIF($A$138:$A$237,$A121,G$138:G$237)</f>
        <v>-1394.7318457679996</v>
      </c>
      <c r="H121" s="345">
        <f t="shared" si="87"/>
        <v>-1634.7853405000001</v>
      </c>
      <c r="I121" s="345">
        <f t="shared" si="87"/>
        <v>-1417.5593057055003</v>
      </c>
      <c r="J121" s="345">
        <f t="shared" si="87"/>
        <v>-1517.389793218</v>
      </c>
      <c r="K121" s="345">
        <f t="shared" si="87"/>
        <v>-1443.84698925</v>
      </c>
      <c r="L121" s="345">
        <f t="shared" si="87"/>
        <v>-1510.8210794879999</v>
      </c>
      <c r="M121" s="345">
        <f t="shared" si="87"/>
        <v>-1435.698895302</v>
      </c>
      <c r="N121" s="345">
        <f t="shared" si="87"/>
        <v>-1472.4109022070002</v>
      </c>
      <c r="O121" s="345">
        <f t="shared" si="87"/>
        <v>-768.01543951999997</v>
      </c>
      <c r="P121" s="345">
        <f t="shared" si="87"/>
        <v>-1476.8606210804999</v>
      </c>
      <c r="Q121" s="345">
        <f t="shared" si="87"/>
        <v>-1237.71449446</v>
      </c>
      <c r="R121" s="345">
        <f t="shared" si="87"/>
        <v>-1215.1725620650002</v>
      </c>
      <c r="S121" s="415">
        <f t="shared" si="76"/>
        <v>-1394.7318457679996</v>
      </c>
      <c r="T121" s="416">
        <f>SUM($G121:H121)</f>
        <v>-3029.5171862679999</v>
      </c>
      <c r="U121" s="416">
        <f>SUM($G121:I121)</f>
        <v>-4447.0764919735002</v>
      </c>
      <c r="V121" s="416">
        <f>SUM($G121:J121)</f>
        <v>-5964.4662851915</v>
      </c>
      <c r="W121" s="416">
        <f>SUM($G121:K121)</f>
        <v>-7408.3132744414997</v>
      </c>
      <c r="X121" s="416">
        <f>SUM($G121:L121)</f>
        <v>-8919.1343539294994</v>
      </c>
      <c r="Y121" s="416">
        <f>SUM($G121:M121)</f>
        <v>-10354.833249231498</v>
      </c>
      <c r="Z121" s="416">
        <f>SUM($G121:N121)</f>
        <v>-11827.244151438499</v>
      </c>
      <c r="AA121" s="416">
        <f>SUM($G121:O121)</f>
        <v>-12595.2595909585</v>
      </c>
      <c r="AB121" s="416">
        <f>SUM($G121:P121)</f>
        <v>-14072.120212038999</v>
      </c>
      <c r="AC121" s="416">
        <f>SUM($G121:Q121)</f>
        <v>-15309.834706498999</v>
      </c>
      <c r="AD121" s="417">
        <f>SUM($G121:R121)</f>
        <v>-16525.007268564001</v>
      </c>
      <c r="AE121" s="349">
        <f t="shared" si="77"/>
        <v>-4447.0764919735002</v>
      </c>
      <c r="AF121" s="349">
        <f t="shared" si="78"/>
        <v>-4472.0578619559992</v>
      </c>
      <c r="AG121" s="349">
        <f t="shared" si="79"/>
        <v>-3676.1252370290003</v>
      </c>
      <c r="AH121" s="349">
        <f t="shared" si="80"/>
        <v>-3929.7476776055018</v>
      </c>
      <c r="AI121" s="349">
        <f t="shared" si="81"/>
        <v>-8919.1343539294994</v>
      </c>
      <c r="AJ121" s="349">
        <f t="shared" si="82"/>
        <v>-7605.8729146345022</v>
      </c>
      <c r="AK121" s="349">
        <f t="shared" si="83"/>
        <v>-16525.007268564001</v>
      </c>
      <c r="AL121" s="350">
        <f t="shared" si="84"/>
        <v>0</v>
      </c>
    </row>
    <row r="122" spans="1:38" ht="24" customHeight="1">
      <c r="A122" s="343" t="s">
        <v>176</v>
      </c>
      <c r="B122" s="446" t="s">
        <v>177</v>
      </c>
      <c r="C122" s="33" t="s">
        <v>77</v>
      </c>
      <c r="D122" s="34"/>
      <c r="E122" s="34"/>
      <c r="F122" s="34"/>
      <c r="G122" s="344">
        <f t="shared" ref="G122:R122" si="88">G25-SUMIF($A$138:$A$237,$A122,G$138:G$237)</f>
        <v>86.794799159999997</v>
      </c>
      <c r="H122" s="345">
        <f t="shared" si="88"/>
        <v>774.91019825000001</v>
      </c>
      <c r="I122" s="345">
        <f t="shared" si="88"/>
        <v>211.0663421525</v>
      </c>
      <c r="J122" s="345">
        <f t="shared" si="88"/>
        <v>322.91647864449999</v>
      </c>
      <c r="K122" s="345">
        <f t="shared" si="88"/>
        <v>77.180450399999984</v>
      </c>
      <c r="L122" s="345">
        <f t="shared" si="88"/>
        <v>784.572192126</v>
      </c>
      <c r="M122" s="345">
        <f t="shared" si="88"/>
        <v>837.16694216400003</v>
      </c>
      <c r="N122" s="345">
        <f t="shared" si="88"/>
        <v>368.59713836400005</v>
      </c>
      <c r="O122" s="345">
        <f t="shared" si="88"/>
        <v>1200.0284239999999</v>
      </c>
      <c r="P122" s="345">
        <f t="shared" si="88"/>
        <v>461.57225301450001</v>
      </c>
      <c r="Q122" s="345">
        <f t="shared" si="88"/>
        <v>96.862994940000007</v>
      </c>
      <c r="R122" s="345">
        <f t="shared" si="88"/>
        <v>-1042.9892831050001</v>
      </c>
      <c r="S122" s="415">
        <f t="shared" si="76"/>
        <v>86.794799159999997</v>
      </c>
      <c r="T122" s="416">
        <f>SUM($G122:H122)</f>
        <v>861.70499741000003</v>
      </c>
      <c r="U122" s="416">
        <f>SUM($G122:I122)</f>
        <v>1072.7713395625001</v>
      </c>
      <c r="V122" s="416">
        <f>SUM($G122:J122)</f>
        <v>1395.687818207</v>
      </c>
      <c r="W122" s="416">
        <f>SUM($G122:K122)</f>
        <v>1472.8682686069999</v>
      </c>
      <c r="X122" s="416">
        <f>SUM($G122:L122)</f>
        <v>2257.4404607329998</v>
      </c>
      <c r="Y122" s="416">
        <f>SUM($G122:M122)</f>
        <v>3094.6074028969997</v>
      </c>
      <c r="Z122" s="416">
        <f>SUM($G122:N122)</f>
        <v>3463.2045412609996</v>
      </c>
      <c r="AA122" s="416">
        <f>SUM($G122:O122)</f>
        <v>4663.2329652609997</v>
      </c>
      <c r="AB122" s="416">
        <f>SUM($G122:P122)</f>
        <v>5124.8052182755</v>
      </c>
      <c r="AC122" s="416">
        <f>SUM($G122:Q122)</f>
        <v>5221.6682132155001</v>
      </c>
      <c r="AD122" s="417">
        <f>SUM($G122:R122)</f>
        <v>4178.6789301105</v>
      </c>
      <c r="AE122" s="349">
        <f t="shared" si="77"/>
        <v>1072.7713395625001</v>
      </c>
      <c r="AF122" s="349">
        <f t="shared" si="78"/>
        <v>1184.6691211704997</v>
      </c>
      <c r="AG122" s="349">
        <f t="shared" si="79"/>
        <v>2405.7925045279999</v>
      </c>
      <c r="AH122" s="349">
        <f t="shared" si="80"/>
        <v>-484.55403515049966</v>
      </c>
      <c r="AI122" s="349">
        <f t="shared" si="81"/>
        <v>2257.4404607329998</v>
      </c>
      <c r="AJ122" s="349">
        <f t="shared" si="82"/>
        <v>1921.2384693775002</v>
      </c>
      <c r="AK122" s="349">
        <f t="shared" si="83"/>
        <v>4178.6789301105</v>
      </c>
      <c r="AL122" s="350">
        <f t="shared" si="84"/>
        <v>0</v>
      </c>
    </row>
    <row r="123" spans="1:38" ht="24" customHeight="1">
      <c r="A123" s="343" t="s">
        <v>178</v>
      </c>
      <c r="B123" s="446" t="s">
        <v>179</v>
      </c>
      <c r="C123" s="148" t="s">
        <v>79</v>
      </c>
      <c r="D123" s="149"/>
      <c r="E123" s="149"/>
      <c r="F123" s="149"/>
      <c r="G123" s="418">
        <v>479.22877730400006</v>
      </c>
      <c r="H123" s="419">
        <v>422.1311080625</v>
      </c>
      <c r="I123" s="419">
        <v>485.48889199799999</v>
      </c>
      <c r="J123" s="419">
        <v>521.97067117649999</v>
      </c>
      <c r="K123" s="419">
        <v>532.79440413000009</v>
      </c>
      <c r="L123" s="419">
        <v>500.09153154000001</v>
      </c>
      <c r="M123" s="419">
        <v>502.43026524600003</v>
      </c>
      <c r="N123" s="419">
        <v>870.38888668200013</v>
      </c>
      <c r="O123" s="419">
        <v>211.86188956800001</v>
      </c>
      <c r="P123" s="419">
        <v>1541.4481414080001</v>
      </c>
      <c r="Q123" s="419">
        <v>359.97051229000004</v>
      </c>
      <c r="R123" s="419">
        <v>376.87899272099997</v>
      </c>
      <c r="S123" s="415">
        <f t="shared" si="76"/>
        <v>479.22877730400006</v>
      </c>
      <c r="T123" s="416">
        <f>SUM($G123:H123)</f>
        <v>901.35988536650007</v>
      </c>
      <c r="U123" s="416">
        <f>SUM($G123:I123)</f>
        <v>1386.8487773645002</v>
      </c>
      <c r="V123" s="416">
        <f>SUM($G123:J123)</f>
        <v>1908.8194485410002</v>
      </c>
      <c r="W123" s="416">
        <f>SUM($G123:K123)</f>
        <v>2441.6138526710001</v>
      </c>
      <c r="X123" s="416">
        <f>SUM($G123:L123)</f>
        <v>2941.7053842109999</v>
      </c>
      <c r="Y123" s="416">
        <f>SUM($G123:M123)</f>
        <v>3444.135649457</v>
      </c>
      <c r="Z123" s="416">
        <f>SUM($G123:N123)</f>
        <v>4314.5245361389998</v>
      </c>
      <c r="AA123" s="416">
        <f>SUM($G123:O123)</f>
        <v>4526.3864257069999</v>
      </c>
      <c r="AB123" s="416">
        <f>SUM($G123:P123)</f>
        <v>6067.834567115</v>
      </c>
      <c r="AC123" s="416">
        <f>SUM($G123:Q123)</f>
        <v>6427.8050794050005</v>
      </c>
      <c r="AD123" s="417">
        <f>SUM($G123:R123)</f>
        <v>6804.6840721260005</v>
      </c>
      <c r="AE123" s="349">
        <f t="shared" si="77"/>
        <v>1386.8487773645002</v>
      </c>
      <c r="AF123" s="349">
        <f t="shared" si="78"/>
        <v>1554.8566068464997</v>
      </c>
      <c r="AG123" s="349">
        <f t="shared" si="79"/>
        <v>1584.681041496</v>
      </c>
      <c r="AH123" s="349">
        <f t="shared" si="80"/>
        <v>2278.2976464190006</v>
      </c>
      <c r="AI123" s="349">
        <f t="shared" si="81"/>
        <v>2941.7053842109999</v>
      </c>
      <c r="AJ123" s="349">
        <f t="shared" si="82"/>
        <v>3862.9786879150006</v>
      </c>
      <c r="AK123" s="349">
        <f t="shared" si="83"/>
        <v>6804.6840721260005</v>
      </c>
      <c r="AL123" s="350">
        <f t="shared" si="84"/>
        <v>0</v>
      </c>
    </row>
    <row r="124" spans="1:38" ht="24" hidden="1" customHeight="1" outlineLevel="1">
      <c r="A124" s="343"/>
      <c r="B124" s="446" t="s">
        <v>180</v>
      </c>
      <c r="C124" s="33"/>
      <c r="D124" s="34"/>
      <c r="E124" s="34"/>
      <c r="F124" s="34"/>
      <c r="G124" s="344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415">
        <f t="shared" si="76"/>
        <v>0</v>
      </c>
      <c r="T124" s="416">
        <f>SUM($G124:H124)</f>
        <v>0</v>
      </c>
      <c r="U124" s="416">
        <f>SUM($G124:I124)</f>
        <v>0</v>
      </c>
      <c r="V124" s="416">
        <f>SUM($G124:J124)</f>
        <v>0</v>
      </c>
      <c r="W124" s="416">
        <f>SUM($G124:K124)</f>
        <v>0</v>
      </c>
      <c r="X124" s="416">
        <f>SUM($G124:L124)</f>
        <v>0</v>
      </c>
      <c r="Y124" s="416">
        <f>SUM($G124:M124)</f>
        <v>0</v>
      </c>
      <c r="Z124" s="416">
        <f>SUM($G124:N124)</f>
        <v>0</v>
      </c>
      <c r="AA124" s="416">
        <f>SUM($G124:O124)</f>
        <v>0</v>
      </c>
      <c r="AB124" s="416">
        <f>SUM($G124:P124)</f>
        <v>0</v>
      </c>
      <c r="AC124" s="416">
        <f>SUM($G124:Q124)</f>
        <v>0</v>
      </c>
      <c r="AD124" s="417">
        <f>SUM($G124:R124)</f>
        <v>0</v>
      </c>
      <c r="AE124" s="349">
        <f t="shared" si="77"/>
        <v>0</v>
      </c>
      <c r="AF124" s="349">
        <f t="shared" si="78"/>
        <v>0</v>
      </c>
      <c r="AG124" s="349">
        <f t="shared" si="79"/>
        <v>0</v>
      </c>
      <c r="AH124" s="349">
        <f t="shared" si="80"/>
        <v>0</v>
      </c>
      <c r="AI124" s="349">
        <f t="shared" si="81"/>
        <v>0</v>
      </c>
      <c r="AJ124" s="349">
        <f t="shared" si="82"/>
        <v>0</v>
      </c>
      <c r="AK124" s="349">
        <f t="shared" si="83"/>
        <v>0</v>
      </c>
      <c r="AL124" s="350">
        <f t="shared" si="84"/>
        <v>0</v>
      </c>
    </row>
    <row r="125" spans="1:38" ht="24" hidden="1" customHeight="1" outlineLevel="1">
      <c r="A125" s="343"/>
      <c r="B125" s="446" t="s">
        <v>181</v>
      </c>
      <c r="C125" s="33"/>
      <c r="D125" s="34"/>
      <c r="E125" s="34"/>
      <c r="F125" s="34"/>
      <c r="G125" s="344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345"/>
      <c r="S125" s="415">
        <f t="shared" si="76"/>
        <v>0</v>
      </c>
      <c r="T125" s="416">
        <f>SUM($G125:H125)</f>
        <v>0</v>
      </c>
      <c r="U125" s="416">
        <f>SUM($G125:I125)</f>
        <v>0</v>
      </c>
      <c r="V125" s="416">
        <f>SUM($G125:J125)</f>
        <v>0</v>
      </c>
      <c r="W125" s="416">
        <f>SUM($G125:K125)</f>
        <v>0</v>
      </c>
      <c r="X125" s="416">
        <f>SUM($G125:L125)</f>
        <v>0</v>
      </c>
      <c r="Y125" s="416">
        <f>SUM($G125:M125)</f>
        <v>0</v>
      </c>
      <c r="Z125" s="416">
        <f>SUM($G125:N125)</f>
        <v>0</v>
      </c>
      <c r="AA125" s="416">
        <f>SUM($G125:O125)</f>
        <v>0</v>
      </c>
      <c r="AB125" s="416">
        <f>SUM($G125:P125)</f>
        <v>0</v>
      </c>
      <c r="AC125" s="416">
        <f>SUM($G125:Q125)</f>
        <v>0</v>
      </c>
      <c r="AD125" s="417">
        <f>SUM($G125:R125)</f>
        <v>0</v>
      </c>
      <c r="AE125" s="349">
        <f t="shared" si="77"/>
        <v>0</v>
      </c>
      <c r="AF125" s="349">
        <f t="shared" si="78"/>
        <v>0</v>
      </c>
      <c r="AG125" s="349">
        <f t="shared" si="79"/>
        <v>0</v>
      </c>
      <c r="AH125" s="349">
        <f t="shared" si="80"/>
        <v>0</v>
      </c>
      <c r="AI125" s="349">
        <f t="shared" si="81"/>
        <v>0</v>
      </c>
      <c r="AJ125" s="349">
        <f t="shared" si="82"/>
        <v>0</v>
      </c>
      <c r="AK125" s="349">
        <f t="shared" si="83"/>
        <v>0</v>
      </c>
      <c r="AL125" s="350">
        <f t="shared" si="84"/>
        <v>0</v>
      </c>
    </row>
    <row r="126" spans="1:38" ht="24" hidden="1" customHeight="1" outlineLevel="1">
      <c r="A126" s="343"/>
      <c r="B126" s="446" t="s">
        <v>182</v>
      </c>
      <c r="C126" s="33"/>
      <c r="D126" s="34"/>
      <c r="E126" s="34"/>
      <c r="F126" s="34"/>
      <c r="G126" s="344"/>
      <c r="H126" s="345"/>
      <c r="I126" s="345"/>
      <c r="J126" s="345"/>
      <c r="K126" s="345"/>
      <c r="L126" s="345"/>
      <c r="M126" s="345"/>
      <c r="N126" s="345"/>
      <c r="O126" s="345"/>
      <c r="P126" s="345"/>
      <c r="Q126" s="345"/>
      <c r="R126" s="345"/>
      <c r="S126" s="415">
        <f t="shared" si="76"/>
        <v>0</v>
      </c>
      <c r="T126" s="416">
        <f>SUM($G126:H126)</f>
        <v>0</v>
      </c>
      <c r="U126" s="416">
        <f>SUM($G126:I126)</f>
        <v>0</v>
      </c>
      <c r="V126" s="416">
        <f>SUM($G126:J126)</f>
        <v>0</v>
      </c>
      <c r="W126" s="416">
        <f>SUM($G126:K126)</f>
        <v>0</v>
      </c>
      <c r="X126" s="416">
        <f>SUM($G126:L126)</f>
        <v>0</v>
      </c>
      <c r="Y126" s="416">
        <f>SUM($G126:M126)</f>
        <v>0</v>
      </c>
      <c r="Z126" s="416">
        <f>SUM($G126:N126)</f>
        <v>0</v>
      </c>
      <c r="AA126" s="416">
        <f>SUM($G126:O126)</f>
        <v>0</v>
      </c>
      <c r="AB126" s="416">
        <f>SUM($G126:P126)</f>
        <v>0</v>
      </c>
      <c r="AC126" s="416">
        <f>SUM($G126:Q126)</f>
        <v>0</v>
      </c>
      <c r="AD126" s="417">
        <f>SUM($G126:R126)</f>
        <v>0</v>
      </c>
      <c r="AE126" s="349">
        <f t="shared" si="77"/>
        <v>0</v>
      </c>
      <c r="AF126" s="349">
        <f t="shared" si="78"/>
        <v>0</v>
      </c>
      <c r="AG126" s="349">
        <f t="shared" si="79"/>
        <v>0</v>
      </c>
      <c r="AH126" s="349">
        <f t="shared" si="80"/>
        <v>0</v>
      </c>
      <c r="AI126" s="349">
        <f t="shared" si="81"/>
        <v>0</v>
      </c>
      <c r="AJ126" s="349">
        <f t="shared" si="82"/>
        <v>0</v>
      </c>
      <c r="AK126" s="349">
        <f t="shared" si="83"/>
        <v>0</v>
      </c>
      <c r="AL126" s="350">
        <f t="shared" si="84"/>
        <v>0</v>
      </c>
    </row>
    <row r="127" spans="1:38" ht="24" hidden="1" customHeight="1" outlineLevel="1">
      <c r="A127" s="343"/>
      <c r="B127" s="446" t="s">
        <v>183</v>
      </c>
      <c r="C127" s="33"/>
      <c r="D127" s="34"/>
      <c r="E127" s="34"/>
      <c r="F127" s="34"/>
      <c r="G127" s="344"/>
      <c r="H127" s="345"/>
      <c r="I127" s="345"/>
      <c r="J127" s="345"/>
      <c r="K127" s="345"/>
      <c r="L127" s="345"/>
      <c r="M127" s="345"/>
      <c r="N127" s="345"/>
      <c r="O127" s="345"/>
      <c r="P127" s="345"/>
      <c r="Q127" s="345"/>
      <c r="R127" s="345"/>
      <c r="S127" s="415">
        <f t="shared" si="76"/>
        <v>0</v>
      </c>
      <c r="T127" s="416">
        <f>SUM($G127:H127)</f>
        <v>0</v>
      </c>
      <c r="U127" s="416">
        <f>SUM($G127:I127)</f>
        <v>0</v>
      </c>
      <c r="V127" s="416">
        <f>SUM($G127:J127)</f>
        <v>0</v>
      </c>
      <c r="W127" s="416">
        <f>SUM($G127:K127)</f>
        <v>0</v>
      </c>
      <c r="X127" s="416">
        <f>SUM($G127:L127)</f>
        <v>0</v>
      </c>
      <c r="Y127" s="416">
        <f>SUM($G127:M127)</f>
        <v>0</v>
      </c>
      <c r="Z127" s="416">
        <f>SUM($G127:N127)</f>
        <v>0</v>
      </c>
      <c r="AA127" s="416">
        <f>SUM($G127:O127)</f>
        <v>0</v>
      </c>
      <c r="AB127" s="416">
        <f>SUM($G127:P127)</f>
        <v>0</v>
      </c>
      <c r="AC127" s="416">
        <f>SUM($G127:Q127)</f>
        <v>0</v>
      </c>
      <c r="AD127" s="417">
        <f>SUM($G127:R127)</f>
        <v>0</v>
      </c>
      <c r="AE127" s="349">
        <f t="shared" si="77"/>
        <v>0</v>
      </c>
      <c r="AF127" s="349">
        <f t="shared" si="78"/>
        <v>0</v>
      </c>
      <c r="AG127" s="349">
        <f t="shared" si="79"/>
        <v>0</v>
      </c>
      <c r="AH127" s="349">
        <f t="shared" si="80"/>
        <v>0</v>
      </c>
      <c r="AI127" s="349">
        <f t="shared" si="81"/>
        <v>0</v>
      </c>
      <c r="AJ127" s="349">
        <f t="shared" si="82"/>
        <v>0</v>
      </c>
      <c r="AK127" s="349">
        <f t="shared" si="83"/>
        <v>0</v>
      </c>
      <c r="AL127" s="350">
        <f t="shared" si="84"/>
        <v>0</v>
      </c>
    </row>
    <row r="128" spans="1:38" ht="24" hidden="1" customHeight="1" outlineLevel="1">
      <c r="A128" s="343"/>
      <c r="B128" s="446" t="s">
        <v>184</v>
      </c>
      <c r="C128" s="33"/>
      <c r="D128" s="34"/>
      <c r="E128" s="34"/>
      <c r="F128" s="34"/>
      <c r="G128" s="344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415">
        <f t="shared" si="76"/>
        <v>0</v>
      </c>
      <c r="T128" s="416">
        <f>SUM($G128:H128)</f>
        <v>0</v>
      </c>
      <c r="U128" s="416">
        <f>SUM($G128:I128)</f>
        <v>0</v>
      </c>
      <c r="V128" s="416">
        <f>SUM($G128:J128)</f>
        <v>0</v>
      </c>
      <c r="W128" s="416">
        <f>SUM($G128:K128)</f>
        <v>0</v>
      </c>
      <c r="X128" s="416">
        <f>SUM($G128:L128)</f>
        <v>0</v>
      </c>
      <c r="Y128" s="416">
        <f>SUM($G128:M128)</f>
        <v>0</v>
      </c>
      <c r="Z128" s="416">
        <f>SUM($G128:N128)</f>
        <v>0</v>
      </c>
      <c r="AA128" s="416">
        <f>SUM($G128:O128)</f>
        <v>0</v>
      </c>
      <c r="AB128" s="416">
        <f>SUM($G128:P128)</f>
        <v>0</v>
      </c>
      <c r="AC128" s="416">
        <f>SUM($G128:Q128)</f>
        <v>0</v>
      </c>
      <c r="AD128" s="417">
        <f>SUM($G128:R128)</f>
        <v>0</v>
      </c>
      <c r="AE128" s="349">
        <f t="shared" si="77"/>
        <v>0</v>
      </c>
      <c r="AF128" s="349">
        <f t="shared" si="78"/>
        <v>0</v>
      </c>
      <c r="AG128" s="349">
        <f t="shared" si="79"/>
        <v>0</v>
      </c>
      <c r="AH128" s="349">
        <f t="shared" si="80"/>
        <v>0</v>
      </c>
      <c r="AI128" s="349">
        <f t="shared" si="81"/>
        <v>0</v>
      </c>
      <c r="AJ128" s="349">
        <f t="shared" si="82"/>
        <v>0</v>
      </c>
      <c r="AK128" s="349">
        <f t="shared" si="83"/>
        <v>0</v>
      </c>
      <c r="AL128" s="350">
        <f t="shared" si="84"/>
        <v>0</v>
      </c>
    </row>
    <row r="129" spans="1:38" ht="24" hidden="1" customHeight="1" outlineLevel="1">
      <c r="A129" s="343"/>
      <c r="B129" s="446" t="s">
        <v>185</v>
      </c>
      <c r="C129" s="33"/>
      <c r="D129" s="34"/>
      <c r="E129" s="34"/>
      <c r="F129" s="34"/>
      <c r="G129" s="344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415">
        <f t="shared" si="76"/>
        <v>0</v>
      </c>
      <c r="T129" s="416">
        <f>SUM($G129:H129)</f>
        <v>0</v>
      </c>
      <c r="U129" s="416">
        <f>SUM($G129:I129)</f>
        <v>0</v>
      </c>
      <c r="V129" s="416">
        <f>SUM($G129:J129)</f>
        <v>0</v>
      </c>
      <c r="W129" s="416">
        <f>SUM($G129:K129)</f>
        <v>0</v>
      </c>
      <c r="X129" s="416">
        <f>SUM($G129:L129)</f>
        <v>0</v>
      </c>
      <c r="Y129" s="416">
        <f>SUM($G129:M129)</f>
        <v>0</v>
      </c>
      <c r="Z129" s="416">
        <f>SUM($G129:N129)</f>
        <v>0</v>
      </c>
      <c r="AA129" s="416">
        <f>SUM($G129:O129)</f>
        <v>0</v>
      </c>
      <c r="AB129" s="416">
        <f>SUM($G129:P129)</f>
        <v>0</v>
      </c>
      <c r="AC129" s="416">
        <f>SUM($G129:Q129)</f>
        <v>0</v>
      </c>
      <c r="AD129" s="417">
        <f>SUM($G129:R129)</f>
        <v>0</v>
      </c>
      <c r="AE129" s="349">
        <f t="shared" si="77"/>
        <v>0</v>
      </c>
      <c r="AF129" s="349">
        <f t="shared" si="78"/>
        <v>0</v>
      </c>
      <c r="AG129" s="349">
        <f t="shared" si="79"/>
        <v>0</v>
      </c>
      <c r="AH129" s="349">
        <f t="shared" si="80"/>
        <v>0</v>
      </c>
      <c r="AI129" s="349">
        <f t="shared" si="81"/>
        <v>0</v>
      </c>
      <c r="AJ129" s="349">
        <f t="shared" si="82"/>
        <v>0</v>
      </c>
      <c r="AK129" s="349">
        <f t="shared" si="83"/>
        <v>0</v>
      </c>
      <c r="AL129" s="350">
        <f t="shared" si="84"/>
        <v>0</v>
      </c>
    </row>
    <row r="130" spans="1:38" ht="24" hidden="1" customHeight="1" outlineLevel="1">
      <c r="A130" s="343"/>
      <c r="B130" s="446" t="s">
        <v>186</v>
      </c>
      <c r="C130" s="33"/>
      <c r="D130" s="34"/>
      <c r="E130" s="34"/>
      <c r="F130" s="34"/>
      <c r="G130" s="344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415">
        <f t="shared" si="76"/>
        <v>0</v>
      </c>
      <c r="T130" s="416">
        <f>SUM($G130:H130)</f>
        <v>0</v>
      </c>
      <c r="U130" s="416">
        <f>SUM($G130:I130)</f>
        <v>0</v>
      </c>
      <c r="V130" s="416">
        <f>SUM($G130:J130)</f>
        <v>0</v>
      </c>
      <c r="W130" s="416">
        <f>SUM($G130:K130)</f>
        <v>0</v>
      </c>
      <c r="X130" s="416">
        <f>SUM($G130:L130)</f>
        <v>0</v>
      </c>
      <c r="Y130" s="416">
        <f>SUM($G130:M130)</f>
        <v>0</v>
      </c>
      <c r="Z130" s="416">
        <f>SUM($G130:N130)</f>
        <v>0</v>
      </c>
      <c r="AA130" s="416">
        <f>SUM($G130:O130)</f>
        <v>0</v>
      </c>
      <c r="AB130" s="416">
        <f>SUM($G130:P130)</f>
        <v>0</v>
      </c>
      <c r="AC130" s="416">
        <f>SUM($G130:Q130)</f>
        <v>0</v>
      </c>
      <c r="AD130" s="417">
        <f>SUM($G130:R130)</f>
        <v>0</v>
      </c>
      <c r="AE130" s="349">
        <f t="shared" si="77"/>
        <v>0</v>
      </c>
      <c r="AF130" s="349">
        <f t="shared" si="78"/>
        <v>0</v>
      </c>
      <c r="AG130" s="349">
        <f t="shared" si="79"/>
        <v>0</v>
      </c>
      <c r="AH130" s="349">
        <f t="shared" si="80"/>
        <v>0</v>
      </c>
      <c r="AI130" s="349">
        <f t="shared" si="81"/>
        <v>0</v>
      </c>
      <c r="AJ130" s="349">
        <f t="shared" si="82"/>
        <v>0</v>
      </c>
      <c r="AK130" s="349">
        <f t="shared" si="83"/>
        <v>0</v>
      </c>
      <c r="AL130" s="350">
        <f t="shared" si="84"/>
        <v>0</v>
      </c>
    </row>
    <row r="131" spans="1:38" ht="24" hidden="1" customHeight="1" outlineLevel="1">
      <c r="A131" s="343"/>
      <c r="B131" s="446" t="s">
        <v>187</v>
      </c>
      <c r="C131" s="33"/>
      <c r="D131" s="34"/>
      <c r="E131" s="34"/>
      <c r="F131" s="34"/>
      <c r="G131" s="344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415">
        <f t="shared" si="76"/>
        <v>0</v>
      </c>
      <c r="T131" s="416">
        <f>SUM($G131:H131)</f>
        <v>0</v>
      </c>
      <c r="U131" s="416">
        <f>SUM($G131:I131)</f>
        <v>0</v>
      </c>
      <c r="V131" s="416">
        <f>SUM($G131:J131)</f>
        <v>0</v>
      </c>
      <c r="W131" s="416">
        <f>SUM($G131:K131)</f>
        <v>0</v>
      </c>
      <c r="X131" s="416">
        <f>SUM($G131:L131)</f>
        <v>0</v>
      </c>
      <c r="Y131" s="416">
        <f>SUM($G131:M131)</f>
        <v>0</v>
      </c>
      <c r="Z131" s="416">
        <f>SUM($G131:N131)</f>
        <v>0</v>
      </c>
      <c r="AA131" s="416">
        <f>SUM($G131:O131)</f>
        <v>0</v>
      </c>
      <c r="AB131" s="416">
        <f>SUM($G131:P131)</f>
        <v>0</v>
      </c>
      <c r="AC131" s="416">
        <f>SUM($G131:Q131)</f>
        <v>0</v>
      </c>
      <c r="AD131" s="417">
        <f>SUM($G131:R131)</f>
        <v>0</v>
      </c>
      <c r="AE131" s="349">
        <f t="shared" si="77"/>
        <v>0</v>
      </c>
      <c r="AF131" s="349">
        <f t="shared" si="78"/>
        <v>0</v>
      </c>
      <c r="AG131" s="349">
        <f t="shared" si="79"/>
        <v>0</v>
      </c>
      <c r="AH131" s="349">
        <f t="shared" si="80"/>
        <v>0</v>
      </c>
      <c r="AI131" s="349">
        <f t="shared" si="81"/>
        <v>0</v>
      </c>
      <c r="AJ131" s="349">
        <f t="shared" si="82"/>
        <v>0</v>
      </c>
      <c r="AK131" s="349">
        <f t="shared" si="83"/>
        <v>0</v>
      </c>
      <c r="AL131" s="350">
        <f t="shared" si="84"/>
        <v>0</v>
      </c>
    </row>
    <row r="132" spans="1:38" ht="24" hidden="1" customHeight="1" outlineLevel="1">
      <c r="A132" s="343"/>
      <c r="B132" s="446" t="s">
        <v>188</v>
      </c>
      <c r="C132" s="33"/>
      <c r="D132" s="34"/>
      <c r="E132" s="34"/>
      <c r="F132" s="34"/>
      <c r="G132" s="344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415">
        <f t="shared" si="76"/>
        <v>0</v>
      </c>
      <c r="T132" s="416">
        <f>SUM($G132:H132)</f>
        <v>0</v>
      </c>
      <c r="U132" s="416">
        <f>SUM($G132:I132)</f>
        <v>0</v>
      </c>
      <c r="V132" s="416">
        <f>SUM($G132:J132)</f>
        <v>0</v>
      </c>
      <c r="W132" s="416">
        <f>SUM($G132:K132)</f>
        <v>0</v>
      </c>
      <c r="X132" s="416">
        <f>SUM($G132:L132)</f>
        <v>0</v>
      </c>
      <c r="Y132" s="416">
        <f>SUM($G132:M132)</f>
        <v>0</v>
      </c>
      <c r="Z132" s="416">
        <f>SUM($G132:N132)</f>
        <v>0</v>
      </c>
      <c r="AA132" s="416">
        <f>SUM($G132:O132)</f>
        <v>0</v>
      </c>
      <c r="AB132" s="416">
        <f>SUM($G132:P132)</f>
        <v>0</v>
      </c>
      <c r="AC132" s="416">
        <f>SUM($G132:Q132)</f>
        <v>0</v>
      </c>
      <c r="AD132" s="417">
        <f>SUM($G132:R132)</f>
        <v>0</v>
      </c>
      <c r="AE132" s="349">
        <f t="shared" si="77"/>
        <v>0</v>
      </c>
      <c r="AF132" s="349">
        <f t="shared" si="78"/>
        <v>0</v>
      </c>
      <c r="AG132" s="349">
        <f t="shared" si="79"/>
        <v>0</v>
      </c>
      <c r="AH132" s="349">
        <f t="shared" si="80"/>
        <v>0</v>
      </c>
      <c r="AI132" s="349">
        <f t="shared" si="81"/>
        <v>0</v>
      </c>
      <c r="AJ132" s="349">
        <f t="shared" si="82"/>
        <v>0</v>
      </c>
      <c r="AK132" s="349">
        <f t="shared" si="83"/>
        <v>0</v>
      </c>
      <c r="AL132" s="350">
        <f t="shared" si="84"/>
        <v>0</v>
      </c>
    </row>
    <row r="133" spans="1:38" ht="24" hidden="1" customHeight="1" outlineLevel="1">
      <c r="A133" s="343"/>
      <c r="B133" s="446" t="s">
        <v>189</v>
      </c>
      <c r="C133" s="33"/>
      <c r="D133" s="34"/>
      <c r="E133" s="34"/>
      <c r="F133" s="34"/>
      <c r="G133" s="344"/>
      <c r="H133" s="345"/>
      <c r="I133" s="345"/>
      <c r="J133" s="345"/>
      <c r="K133" s="345"/>
      <c r="L133" s="345"/>
      <c r="M133" s="345"/>
      <c r="N133" s="345"/>
      <c r="O133" s="345"/>
      <c r="P133" s="345"/>
      <c r="Q133" s="345"/>
      <c r="R133" s="345"/>
      <c r="S133" s="415">
        <f t="shared" si="76"/>
        <v>0</v>
      </c>
      <c r="T133" s="416">
        <f>SUM($G133:H133)</f>
        <v>0</v>
      </c>
      <c r="U133" s="416">
        <f>SUM($G133:I133)</f>
        <v>0</v>
      </c>
      <c r="V133" s="416">
        <f>SUM($G133:J133)</f>
        <v>0</v>
      </c>
      <c r="W133" s="416">
        <f>SUM($G133:K133)</f>
        <v>0</v>
      </c>
      <c r="X133" s="416">
        <f>SUM($G133:L133)</f>
        <v>0</v>
      </c>
      <c r="Y133" s="416">
        <f>SUM($G133:M133)</f>
        <v>0</v>
      </c>
      <c r="Z133" s="416">
        <f>SUM($G133:N133)</f>
        <v>0</v>
      </c>
      <c r="AA133" s="416">
        <f>SUM($G133:O133)</f>
        <v>0</v>
      </c>
      <c r="AB133" s="416">
        <f>SUM($G133:P133)</f>
        <v>0</v>
      </c>
      <c r="AC133" s="416">
        <f>SUM($G133:Q133)</f>
        <v>0</v>
      </c>
      <c r="AD133" s="417">
        <f>SUM($G133:R133)</f>
        <v>0</v>
      </c>
      <c r="AE133" s="349">
        <f t="shared" si="77"/>
        <v>0</v>
      </c>
      <c r="AF133" s="349">
        <f t="shared" si="78"/>
        <v>0</v>
      </c>
      <c r="AG133" s="349">
        <f t="shared" si="79"/>
        <v>0</v>
      </c>
      <c r="AH133" s="349">
        <f t="shared" si="80"/>
        <v>0</v>
      </c>
      <c r="AI133" s="349">
        <f t="shared" si="81"/>
        <v>0</v>
      </c>
      <c r="AJ133" s="349">
        <f t="shared" si="82"/>
        <v>0</v>
      </c>
      <c r="AK133" s="349">
        <f t="shared" si="83"/>
        <v>0</v>
      </c>
      <c r="AL133" s="350">
        <f t="shared" si="84"/>
        <v>0</v>
      </c>
    </row>
    <row r="134" spans="1:38" ht="24" hidden="1" customHeight="1" outlineLevel="1">
      <c r="A134" s="343"/>
      <c r="B134" s="446" t="s">
        <v>190</v>
      </c>
      <c r="C134" s="33"/>
      <c r="D134" s="34"/>
      <c r="E134" s="34"/>
      <c r="F134" s="34"/>
      <c r="G134" s="344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415">
        <f t="shared" si="76"/>
        <v>0</v>
      </c>
      <c r="T134" s="416">
        <f>SUM($G134:H134)</f>
        <v>0</v>
      </c>
      <c r="U134" s="416">
        <f>SUM($G134:I134)</f>
        <v>0</v>
      </c>
      <c r="V134" s="416">
        <f>SUM($G134:J134)</f>
        <v>0</v>
      </c>
      <c r="W134" s="416">
        <f>SUM($G134:K134)</f>
        <v>0</v>
      </c>
      <c r="X134" s="416">
        <f>SUM($G134:L134)</f>
        <v>0</v>
      </c>
      <c r="Y134" s="416">
        <f>SUM($G134:M134)</f>
        <v>0</v>
      </c>
      <c r="Z134" s="416">
        <f>SUM($G134:N134)</f>
        <v>0</v>
      </c>
      <c r="AA134" s="416">
        <f>SUM($G134:O134)</f>
        <v>0</v>
      </c>
      <c r="AB134" s="416">
        <f>SUM($G134:P134)</f>
        <v>0</v>
      </c>
      <c r="AC134" s="416">
        <f>SUM($G134:Q134)</f>
        <v>0</v>
      </c>
      <c r="AD134" s="417">
        <f>SUM($G134:R134)</f>
        <v>0</v>
      </c>
      <c r="AE134" s="349">
        <f t="shared" si="77"/>
        <v>0</v>
      </c>
      <c r="AF134" s="349">
        <f t="shared" si="78"/>
        <v>0</v>
      </c>
      <c r="AG134" s="349">
        <f t="shared" si="79"/>
        <v>0</v>
      </c>
      <c r="AH134" s="349">
        <f t="shared" si="80"/>
        <v>0</v>
      </c>
      <c r="AI134" s="349">
        <f t="shared" si="81"/>
        <v>0</v>
      </c>
      <c r="AJ134" s="349">
        <f t="shared" si="82"/>
        <v>0</v>
      </c>
      <c r="AK134" s="349">
        <f t="shared" si="83"/>
        <v>0</v>
      </c>
      <c r="AL134" s="350">
        <f t="shared" si="84"/>
        <v>0</v>
      </c>
    </row>
    <row r="135" spans="1:38" ht="24" hidden="1" customHeight="1" outlineLevel="1">
      <c r="A135" s="343"/>
      <c r="B135" s="446" t="s">
        <v>191</v>
      </c>
      <c r="C135" s="33"/>
      <c r="D135" s="34"/>
      <c r="E135" s="34"/>
      <c r="F135" s="34"/>
      <c r="G135" s="344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345"/>
      <c r="S135" s="415">
        <f t="shared" si="76"/>
        <v>0</v>
      </c>
      <c r="T135" s="416">
        <f>SUM($G135:H135)</f>
        <v>0</v>
      </c>
      <c r="U135" s="416">
        <f>SUM($G135:I135)</f>
        <v>0</v>
      </c>
      <c r="V135" s="416">
        <f>SUM($G135:J135)</f>
        <v>0</v>
      </c>
      <c r="W135" s="416">
        <f>SUM($G135:K135)</f>
        <v>0</v>
      </c>
      <c r="X135" s="416">
        <f>SUM($G135:L135)</f>
        <v>0</v>
      </c>
      <c r="Y135" s="416">
        <f>SUM($G135:M135)</f>
        <v>0</v>
      </c>
      <c r="Z135" s="416">
        <f>SUM($G135:N135)</f>
        <v>0</v>
      </c>
      <c r="AA135" s="416">
        <f>SUM($G135:O135)</f>
        <v>0</v>
      </c>
      <c r="AB135" s="416">
        <f>SUM($G135:P135)</f>
        <v>0</v>
      </c>
      <c r="AC135" s="416">
        <f>SUM($G135:Q135)</f>
        <v>0</v>
      </c>
      <c r="AD135" s="417">
        <f>SUM($G135:R135)</f>
        <v>0</v>
      </c>
      <c r="AE135" s="349">
        <f t="shared" si="77"/>
        <v>0</v>
      </c>
      <c r="AF135" s="349">
        <f t="shared" si="78"/>
        <v>0</v>
      </c>
      <c r="AG135" s="349">
        <f t="shared" si="79"/>
        <v>0</v>
      </c>
      <c r="AH135" s="349">
        <f t="shared" si="80"/>
        <v>0</v>
      </c>
      <c r="AI135" s="349">
        <f t="shared" si="81"/>
        <v>0</v>
      </c>
      <c r="AJ135" s="349">
        <f t="shared" si="82"/>
        <v>0</v>
      </c>
      <c r="AK135" s="349">
        <f t="shared" si="83"/>
        <v>0</v>
      </c>
      <c r="AL135" s="350">
        <f t="shared" si="84"/>
        <v>0</v>
      </c>
    </row>
    <row r="136" spans="1:38" ht="24" customHeight="1" collapsed="1">
      <c r="A136" s="343"/>
      <c r="B136" s="446" t="s">
        <v>192</v>
      </c>
      <c r="C136" s="33" t="s">
        <v>193</v>
      </c>
      <c r="D136" s="34"/>
      <c r="E136" s="34"/>
      <c r="F136" s="34"/>
      <c r="G136" s="344">
        <f>G41-SUM(G118:G135)</f>
        <v>0</v>
      </c>
      <c r="H136" s="345">
        <f t="shared" ref="H136:R136" si="89">H41-SUM(H118:H135)</f>
        <v>0</v>
      </c>
      <c r="I136" s="345">
        <f t="shared" si="89"/>
        <v>0</v>
      </c>
      <c r="J136" s="345">
        <f t="shared" si="89"/>
        <v>1.6370904631912708E-11</v>
      </c>
      <c r="K136" s="345">
        <f t="shared" si="89"/>
        <v>0</v>
      </c>
      <c r="L136" s="345">
        <f t="shared" si="89"/>
        <v>-1.8189894035458565E-11</v>
      </c>
      <c r="M136" s="345">
        <f t="shared" si="89"/>
        <v>-2.0008883439004421E-11</v>
      </c>
      <c r="N136" s="345">
        <f t="shared" si="89"/>
        <v>0</v>
      </c>
      <c r="O136" s="345">
        <f t="shared" si="89"/>
        <v>0</v>
      </c>
      <c r="P136" s="345">
        <f t="shared" si="89"/>
        <v>0</v>
      </c>
      <c r="Q136" s="345">
        <f t="shared" si="89"/>
        <v>0</v>
      </c>
      <c r="R136" s="345">
        <f t="shared" si="89"/>
        <v>0</v>
      </c>
      <c r="S136" s="415">
        <f t="shared" si="76"/>
        <v>0</v>
      </c>
      <c r="T136" s="416">
        <f>SUM($G136:H136)</f>
        <v>0</v>
      </c>
      <c r="U136" s="416">
        <f>SUM($G136:I136)</f>
        <v>0</v>
      </c>
      <c r="V136" s="416">
        <f>SUM($G136:J136)</f>
        <v>1.6370904631912708E-11</v>
      </c>
      <c r="W136" s="416">
        <f>SUM($G136:K136)</f>
        <v>1.6370904631912708E-11</v>
      </c>
      <c r="X136" s="416">
        <f>SUM($G136:L136)</f>
        <v>-1.8189894035458565E-12</v>
      </c>
      <c r="Y136" s="416">
        <f>SUM($G136:M136)</f>
        <v>-2.1827872842550278E-11</v>
      </c>
      <c r="Z136" s="416">
        <f>SUM($G136:N136)</f>
        <v>-2.1827872842550278E-11</v>
      </c>
      <c r="AA136" s="416">
        <f>SUM($G136:O136)</f>
        <v>-2.1827872842550278E-11</v>
      </c>
      <c r="AB136" s="416">
        <f>SUM($G136:P136)</f>
        <v>-2.1827872842550278E-11</v>
      </c>
      <c r="AC136" s="416">
        <f>SUM($G136:Q136)</f>
        <v>-2.1827872842550278E-11</v>
      </c>
      <c r="AD136" s="417">
        <f>SUM($G136:R136)</f>
        <v>-2.1827872842550278E-11</v>
      </c>
      <c r="AE136" s="349">
        <f t="shared" si="77"/>
        <v>0</v>
      </c>
      <c r="AF136" s="349">
        <f t="shared" si="78"/>
        <v>-1.8189894035458565E-12</v>
      </c>
      <c r="AG136" s="349">
        <f t="shared" si="79"/>
        <v>-2.0008883439004421E-11</v>
      </c>
      <c r="AH136" s="349">
        <f t="shared" si="80"/>
        <v>0</v>
      </c>
      <c r="AI136" s="349">
        <f t="shared" si="81"/>
        <v>-1.8189894035458565E-12</v>
      </c>
      <c r="AJ136" s="349">
        <f t="shared" si="82"/>
        <v>-2.0008883439004421E-11</v>
      </c>
      <c r="AK136" s="349">
        <f t="shared" si="83"/>
        <v>-2.1827872842550278E-11</v>
      </c>
      <c r="AL136" s="350">
        <f t="shared" si="84"/>
        <v>0</v>
      </c>
    </row>
    <row r="137" spans="1:38" ht="24" customHeight="1">
      <c r="A137" s="343"/>
      <c r="B137" s="446" t="s">
        <v>194</v>
      </c>
      <c r="C137" s="144" t="s">
        <v>195</v>
      </c>
      <c r="D137" s="145"/>
      <c r="E137" s="145"/>
      <c r="F137" s="145"/>
      <c r="G137" s="420">
        <f t="shared" ref="G137:R137" si="90">SUM(G118:G136)</f>
        <v>27482.124858810472</v>
      </c>
      <c r="H137" s="420">
        <f t="shared" si="90"/>
        <v>15981.541629049352</v>
      </c>
      <c r="I137" s="420">
        <f t="shared" si="90"/>
        <v>19110.123053395419</v>
      </c>
      <c r="J137" s="420">
        <f t="shared" si="90"/>
        <v>13441.516634550882</v>
      </c>
      <c r="K137" s="420">
        <f t="shared" si="90"/>
        <v>18238.5834564859</v>
      </c>
      <c r="L137" s="420">
        <f t="shared" si="90"/>
        <v>12884.132314711092</v>
      </c>
      <c r="M137" s="420">
        <f t="shared" si="90"/>
        <v>12750.952469267902</v>
      </c>
      <c r="N137" s="420">
        <f t="shared" si="90"/>
        <v>12715.792655502064</v>
      </c>
      <c r="O137" s="420">
        <f t="shared" si="90"/>
        <v>16956.020010495955</v>
      </c>
      <c r="P137" s="420">
        <f t="shared" si="90"/>
        <v>17719.832375510072</v>
      </c>
      <c r="Q137" s="420">
        <f t="shared" si="90"/>
        <v>12922.877456902663</v>
      </c>
      <c r="R137" s="420">
        <f t="shared" si="90"/>
        <v>11917.285701217061</v>
      </c>
      <c r="S137" s="421">
        <f t="shared" si="76"/>
        <v>27482.124858810472</v>
      </c>
      <c r="T137" s="422">
        <f>SUM($G137:H137)</f>
        <v>43463.666487859824</v>
      </c>
      <c r="U137" s="422">
        <f>SUM($G137:I137)</f>
        <v>62573.789541255246</v>
      </c>
      <c r="V137" s="422">
        <f>SUM($G137:J137)</f>
        <v>76015.306175806123</v>
      </c>
      <c r="W137" s="422">
        <f>SUM($G137:K137)</f>
        <v>94253.889632292019</v>
      </c>
      <c r="X137" s="422">
        <f>SUM($G137:L137)</f>
        <v>107138.02194700312</v>
      </c>
      <c r="Y137" s="422">
        <f>SUM($G137:M137)</f>
        <v>119888.97441627101</v>
      </c>
      <c r="Z137" s="422">
        <f>SUM($G137:N137)</f>
        <v>132604.76707177307</v>
      </c>
      <c r="AA137" s="422">
        <f>SUM($G137:O137)</f>
        <v>149560.78708226903</v>
      </c>
      <c r="AB137" s="422">
        <f>SUM($G137:P137)</f>
        <v>167280.6194577791</v>
      </c>
      <c r="AC137" s="422">
        <f>SUM($G137:Q137)</f>
        <v>180203.49691468177</v>
      </c>
      <c r="AD137" s="423">
        <f>SUM($G137:R137)</f>
        <v>192120.78261589885</v>
      </c>
      <c r="AE137" s="380">
        <f t="shared" si="77"/>
        <v>62573.789541255246</v>
      </c>
      <c r="AF137" s="380">
        <f t="shared" si="78"/>
        <v>44564.232405747869</v>
      </c>
      <c r="AG137" s="380">
        <f t="shared" si="79"/>
        <v>42422.765135265916</v>
      </c>
      <c r="AH137" s="380">
        <f t="shared" si="80"/>
        <v>42559.995533629815</v>
      </c>
      <c r="AI137" s="380">
        <f t="shared" si="81"/>
        <v>107138.02194700312</v>
      </c>
      <c r="AJ137" s="380">
        <f t="shared" si="82"/>
        <v>84982.760668895731</v>
      </c>
      <c r="AK137" s="380">
        <f t="shared" si="83"/>
        <v>192120.78261589885</v>
      </c>
      <c r="AL137" s="350">
        <f t="shared" si="84"/>
        <v>0</v>
      </c>
    </row>
    <row r="138" spans="1:38" ht="24" customHeight="1">
      <c r="A138" s="343"/>
      <c r="B138" s="446" t="s">
        <v>196</v>
      </c>
      <c r="C138" s="33" t="s">
        <v>197</v>
      </c>
      <c r="D138" s="34"/>
      <c r="E138" s="34"/>
      <c r="F138" s="34"/>
      <c r="G138" s="344">
        <f t="shared" ref="G138:R138" si="91">G19</f>
        <v>-8782.0072061280007</v>
      </c>
      <c r="H138" s="345">
        <f t="shared" si="91"/>
        <v>-8556.591909312494</v>
      </c>
      <c r="I138" s="345">
        <f t="shared" si="91"/>
        <v>-8721.9741410630049</v>
      </c>
      <c r="J138" s="345">
        <f t="shared" si="91"/>
        <v>-8754.3210388400021</v>
      </c>
      <c r="K138" s="345">
        <f t="shared" si="91"/>
        <v>-8603.2885692599993</v>
      </c>
      <c r="L138" s="345">
        <f t="shared" si="91"/>
        <v>-8735.5115804819961</v>
      </c>
      <c r="M138" s="345">
        <f t="shared" si="91"/>
        <v>-8562.5592276420011</v>
      </c>
      <c r="N138" s="345">
        <f t="shared" si="91"/>
        <v>-8311.7485613820008</v>
      </c>
      <c r="O138" s="345">
        <f t="shared" si="91"/>
        <v>-8478.3889767360015</v>
      </c>
      <c r="P138" s="345">
        <f t="shared" si="91"/>
        <v>-8420.9719296510011</v>
      </c>
      <c r="Q138" s="345">
        <f t="shared" si="91"/>
        <v>-7878.7174603650001</v>
      </c>
      <c r="R138" s="345">
        <f t="shared" si="91"/>
        <v>-7890.4357200130044</v>
      </c>
      <c r="S138" s="415">
        <f t="shared" si="76"/>
        <v>-8782.0072061280007</v>
      </c>
      <c r="T138" s="416">
        <f>SUM($G138:H138)</f>
        <v>-17338.599115440495</v>
      </c>
      <c r="U138" s="416">
        <f>SUM($G138:I138)</f>
        <v>-26060.5732565035</v>
      </c>
      <c r="V138" s="416">
        <f>SUM($G138:J138)</f>
        <v>-34814.894295343503</v>
      </c>
      <c r="W138" s="416">
        <f>SUM($G138:K138)</f>
        <v>-43418.182864603499</v>
      </c>
      <c r="X138" s="416">
        <f>SUM($G138:L138)</f>
        <v>-52153.694445085493</v>
      </c>
      <c r="Y138" s="416">
        <f>SUM($G138:M138)</f>
        <v>-60716.253672727493</v>
      </c>
      <c r="Z138" s="416">
        <f>SUM($G138:N138)</f>
        <v>-69028.002234109488</v>
      </c>
      <c r="AA138" s="416">
        <f>SUM($G138:O138)</f>
        <v>-77506.391210845497</v>
      </c>
      <c r="AB138" s="416">
        <f>SUM($G138:P138)</f>
        <v>-85927.363140496498</v>
      </c>
      <c r="AC138" s="416">
        <f>SUM($G138:Q138)</f>
        <v>-93806.080600861504</v>
      </c>
      <c r="AD138" s="417">
        <f>SUM($G138:R138)</f>
        <v>-101696.51632087451</v>
      </c>
      <c r="AE138" s="349">
        <f t="shared" si="77"/>
        <v>-26060.5732565035</v>
      </c>
      <c r="AF138" s="349">
        <f t="shared" si="78"/>
        <v>-26093.121188581994</v>
      </c>
      <c r="AG138" s="349">
        <f t="shared" si="79"/>
        <v>-25352.696765760003</v>
      </c>
      <c r="AH138" s="349">
        <f t="shared" si="80"/>
        <v>-24190.12511002901</v>
      </c>
      <c r="AI138" s="349">
        <f t="shared" si="81"/>
        <v>-52153.694445085493</v>
      </c>
      <c r="AJ138" s="349">
        <f t="shared" si="82"/>
        <v>-49542.821875789014</v>
      </c>
      <c r="AK138" s="349">
        <f t="shared" si="83"/>
        <v>-101696.51632087451</v>
      </c>
      <c r="AL138" s="350">
        <f t="shared" si="84"/>
        <v>0</v>
      </c>
    </row>
    <row r="139" spans="1:38" ht="24" customHeight="1">
      <c r="A139" s="343" t="s">
        <v>172</v>
      </c>
      <c r="B139" s="446" t="s">
        <v>198</v>
      </c>
      <c r="C139" s="33" t="s">
        <v>199</v>
      </c>
      <c r="D139" s="34"/>
      <c r="E139" s="34"/>
      <c r="F139" s="34"/>
      <c r="G139" s="424">
        <v>-73.434051144000009</v>
      </c>
      <c r="H139" s="425">
        <v>-72.104814562499996</v>
      </c>
      <c r="I139" s="425">
        <v>-74.816060470500005</v>
      </c>
      <c r="J139" s="425">
        <v>-75.896251099500006</v>
      </c>
      <c r="K139" s="425">
        <v>-76.642097010000001</v>
      </c>
      <c r="L139" s="425">
        <v>-77.465099393999992</v>
      </c>
      <c r="M139" s="425">
        <v>-79.934106545999995</v>
      </c>
      <c r="N139" s="425">
        <v>-78.853915917000009</v>
      </c>
      <c r="O139" s="425">
        <v>-80.654233632</v>
      </c>
      <c r="P139" s="425">
        <v>-80.319888913499994</v>
      </c>
      <c r="Q139" s="425">
        <v>-75.484749907500003</v>
      </c>
      <c r="R139" s="425">
        <v>-75.253280487000012</v>
      </c>
      <c r="S139" s="415">
        <f t="shared" si="76"/>
        <v>-73.434051144000009</v>
      </c>
      <c r="T139" s="416">
        <f>SUM($G139:H139)</f>
        <v>-145.53886570650002</v>
      </c>
      <c r="U139" s="416">
        <f>SUM($G139:I139)</f>
        <v>-220.35492617700004</v>
      </c>
      <c r="V139" s="416">
        <f>SUM($G139:J139)</f>
        <v>-296.25117727650002</v>
      </c>
      <c r="W139" s="416">
        <f>SUM($G139:K139)</f>
        <v>-372.8932742865</v>
      </c>
      <c r="X139" s="416">
        <f>SUM($G139:L139)</f>
        <v>-450.35837368049999</v>
      </c>
      <c r="Y139" s="416">
        <f>SUM($G139:M139)</f>
        <v>-530.29248022649995</v>
      </c>
      <c r="Z139" s="416">
        <f>SUM($G139:N139)</f>
        <v>-609.14639614349994</v>
      </c>
      <c r="AA139" s="416">
        <f>SUM($G139:O139)</f>
        <v>-689.80062977549994</v>
      </c>
      <c r="AB139" s="416">
        <f>SUM($G139:P139)</f>
        <v>-770.12051868899994</v>
      </c>
      <c r="AC139" s="416">
        <f>SUM($G139:Q139)</f>
        <v>-845.60526859649997</v>
      </c>
      <c r="AD139" s="417">
        <f>SUM($G139:R139)</f>
        <v>-920.85854908349995</v>
      </c>
      <c r="AE139" s="349">
        <f t="shared" si="77"/>
        <v>-220.35492617700004</v>
      </c>
      <c r="AF139" s="349">
        <f t="shared" si="78"/>
        <v>-230.00344750349996</v>
      </c>
      <c r="AG139" s="349">
        <f t="shared" si="79"/>
        <v>-239.44225609499995</v>
      </c>
      <c r="AH139" s="349">
        <f t="shared" si="80"/>
        <v>-231.05791930800001</v>
      </c>
      <c r="AI139" s="349">
        <f t="shared" si="81"/>
        <v>-450.35837368049999</v>
      </c>
      <c r="AJ139" s="349">
        <f t="shared" si="82"/>
        <v>-470.50017540299996</v>
      </c>
      <c r="AK139" s="349">
        <f t="shared" si="83"/>
        <v>-920.85854908349995</v>
      </c>
      <c r="AL139" s="350">
        <f t="shared" si="84"/>
        <v>0</v>
      </c>
    </row>
    <row r="140" spans="1:38" ht="24" customHeight="1">
      <c r="A140" s="343" t="s">
        <v>174</v>
      </c>
      <c r="B140" s="446" t="s">
        <v>200</v>
      </c>
      <c r="C140" s="33" t="s">
        <v>201</v>
      </c>
      <c r="D140" s="34"/>
      <c r="E140" s="34"/>
      <c r="F140" s="34"/>
      <c r="G140" s="424">
        <v>-31.841445143999998</v>
      </c>
      <c r="H140" s="425">
        <v>-31.265080187499997</v>
      </c>
      <c r="I140" s="425">
        <v>-31.6348237445</v>
      </c>
      <c r="J140" s="425">
        <v>-32.091565785500002</v>
      </c>
      <c r="K140" s="425">
        <v>-32.40693529</v>
      </c>
      <c r="L140" s="425">
        <v>-32.754929225999994</v>
      </c>
      <c r="M140" s="425">
        <v>-33.798934343999996</v>
      </c>
      <c r="N140" s="425">
        <v>0</v>
      </c>
      <c r="O140" s="425">
        <v>0</v>
      </c>
      <c r="P140" s="425">
        <v>0</v>
      </c>
      <c r="Q140" s="425">
        <v>0</v>
      </c>
      <c r="R140" s="425">
        <v>0</v>
      </c>
      <c r="S140" s="415">
        <f t="shared" si="76"/>
        <v>-31.841445143999998</v>
      </c>
      <c r="T140" s="416">
        <f>SUM($G140:H140)</f>
        <v>-63.106525331499995</v>
      </c>
      <c r="U140" s="416">
        <f>SUM($G140:I140)</f>
        <v>-94.741349075999992</v>
      </c>
      <c r="V140" s="416">
        <f>SUM($G140:J140)</f>
        <v>-126.8329148615</v>
      </c>
      <c r="W140" s="416">
        <f>SUM($G140:K140)</f>
        <v>-159.23985015150001</v>
      </c>
      <c r="X140" s="416">
        <f>SUM($G140:L140)</f>
        <v>-191.99477937750001</v>
      </c>
      <c r="Y140" s="416">
        <f>SUM($G140:M140)</f>
        <v>-225.79371372150001</v>
      </c>
      <c r="Z140" s="416">
        <f>SUM($G140:N140)</f>
        <v>-225.79371372150001</v>
      </c>
      <c r="AA140" s="416">
        <f>SUM($G140:O140)</f>
        <v>-225.79371372150001</v>
      </c>
      <c r="AB140" s="416">
        <f>SUM($G140:P140)</f>
        <v>-225.79371372150001</v>
      </c>
      <c r="AC140" s="416">
        <f>SUM($G140:Q140)</f>
        <v>-225.79371372150001</v>
      </c>
      <c r="AD140" s="417">
        <f>SUM($G140:R140)</f>
        <v>-225.79371372150001</v>
      </c>
      <c r="AE140" s="349">
        <f t="shared" si="77"/>
        <v>-94.741349075999992</v>
      </c>
      <c r="AF140" s="349">
        <f t="shared" si="78"/>
        <v>-97.253430301500018</v>
      </c>
      <c r="AG140" s="349">
        <f t="shared" si="79"/>
        <v>-33.798934343999989</v>
      </c>
      <c r="AH140" s="349">
        <f t="shared" si="80"/>
        <v>0</v>
      </c>
      <c r="AI140" s="349">
        <f t="shared" si="81"/>
        <v>-191.99477937750001</v>
      </c>
      <c r="AJ140" s="349">
        <f t="shared" si="82"/>
        <v>-33.798934343999989</v>
      </c>
      <c r="AK140" s="349">
        <f t="shared" si="83"/>
        <v>-225.79371372150001</v>
      </c>
      <c r="AL140" s="350">
        <f t="shared" si="84"/>
        <v>0</v>
      </c>
    </row>
    <row r="141" spans="1:38" ht="24" customHeight="1">
      <c r="A141" s="343"/>
      <c r="B141" s="446" t="s">
        <v>202</v>
      </c>
      <c r="C141" s="33" t="s">
        <v>69</v>
      </c>
      <c r="D141" s="34"/>
      <c r="E141" s="34"/>
      <c r="F141" s="34"/>
      <c r="G141" s="344"/>
      <c r="H141" s="345"/>
      <c r="I141" s="345"/>
      <c r="J141" s="345"/>
      <c r="K141" s="345"/>
      <c r="L141" s="345"/>
      <c r="M141" s="345"/>
      <c r="N141" s="345"/>
      <c r="O141" s="345"/>
      <c r="P141" s="345"/>
      <c r="Q141" s="345"/>
      <c r="R141" s="345"/>
      <c r="S141" s="415">
        <f t="shared" si="76"/>
        <v>0</v>
      </c>
      <c r="T141" s="416">
        <f>SUM($G141:H141)</f>
        <v>0</v>
      </c>
      <c r="U141" s="416">
        <f>SUM($G141:I141)</f>
        <v>0</v>
      </c>
      <c r="V141" s="416">
        <f>SUM($G141:J141)</f>
        <v>0</v>
      </c>
      <c r="W141" s="416">
        <f>SUM($G141:K141)</f>
        <v>0</v>
      </c>
      <c r="X141" s="416">
        <f>SUM($G141:L141)</f>
        <v>0</v>
      </c>
      <c r="Y141" s="416">
        <f>SUM($G141:M141)</f>
        <v>0</v>
      </c>
      <c r="Z141" s="416">
        <f>SUM($G141:N141)</f>
        <v>0</v>
      </c>
      <c r="AA141" s="416">
        <f>SUM($G141:O141)</f>
        <v>0</v>
      </c>
      <c r="AB141" s="416">
        <f>SUM($G141:P141)</f>
        <v>0</v>
      </c>
      <c r="AC141" s="416">
        <f>SUM($G141:Q141)</f>
        <v>0</v>
      </c>
      <c r="AD141" s="417">
        <f>SUM($G141:R141)</f>
        <v>0</v>
      </c>
      <c r="AE141" s="349">
        <f t="shared" si="77"/>
        <v>0</v>
      </c>
      <c r="AF141" s="349">
        <f t="shared" si="78"/>
        <v>0</v>
      </c>
      <c r="AG141" s="349">
        <f t="shared" si="79"/>
        <v>0</v>
      </c>
      <c r="AH141" s="349">
        <f t="shared" si="80"/>
        <v>0</v>
      </c>
      <c r="AI141" s="349">
        <f t="shared" si="81"/>
        <v>0</v>
      </c>
      <c r="AJ141" s="349">
        <f t="shared" si="82"/>
        <v>0</v>
      </c>
      <c r="AK141" s="349">
        <f t="shared" si="83"/>
        <v>0</v>
      </c>
      <c r="AL141" s="350">
        <f t="shared" si="84"/>
        <v>0</v>
      </c>
    </row>
    <row r="142" spans="1:38" ht="24" customHeight="1">
      <c r="A142" s="343"/>
      <c r="B142" s="446" t="s">
        <v>203</v>
      </c>
      <c r="C142" s="33" t="s">
        <v>83</v>
      </c>
      <c r="D142" s="34"/>
      <c r="E142" s="34"/>
      <c r="F142" s="34"/>
      <c r="G142" s="344">
        <f t="shared" ref="G142:R142" si="92">G28</f>
        <v>-2094.340735968</v>
      </c>
      <c r="H142" s="345">
        <f t="shared" si="92"/>
        <v>-1956.4264829999997</v>
      </c>
      <c r="I142" s="345">
        <f t="shared" si="92"/>
        <v>-2507.8358560440001</v>
      </c>
      <c r="J142" s="345">
        <f t="shared" si="92"/>
        <v>-2164.9811879604999</v>
      </c>
      <c r="K142" s="345">
        <f t="shared" si="92"/>
        <v>-2403.8315677300002</v>
      </c>
      <c r="L142" s="345">
        <f t="shared" si="92"/>
        <v>-2346.0520348559999</v>
      </c>
      <c r="M142" s="345">
        <f t="shared" si="92"/>
        <v>-2465.70509451</v>
      </c>
      <c r="N142" s="345">
        <f t="shared" si="92"/>
        <v>-2749.177727583</v>
      </c>
      <c r="O142" s="345">
        <f t="shared" si="92"/>
        <v>-2816.3439684800001</v>
      </c>
      <c r="P142" s="345">
        <f t="shared" si="92"/>
        <v>-3172.7801749724999</v>
      </c>
      <c r="Q142" s="345">
        <f t="shared" si="92"/>
        <v>-3122.9793934224999</v>
      </c>
      <c r="R142" s="345">
        <f t="shared" si="92"/>
        <v>-3066.5428126409997</v>
      </c>
      <c r="S142" s="415">
        <f t="shared" si="76"/>
        <v>-2094.340735968</v>
      </c>
      <c r="T142" s="416">
        <f>SUM($G142:H142)</f>
        <v>-4050.7672189679997</v>
      </c>
      <c r="U142" s="416">
        <f>SUM($G142:I142)</f>
        <v>-6558.6030750119999</v>
      </c>
      <c r="V142" s="416">
        <f>SUM($G142:J142)</f>
        <v>-8723.5842629724993</v>
      </c>
      <c r="W142" s="416">
        <f>SUM($G142:K142)</f>
        <v>-11127.415830702499</v>
      </c>
      <c r="X142" s="416">
        <f>SUM($G142:L142)</f>
        <v>-13473.467865558499</v>
      </c>
      <c r="Y142" s="416">
        <f>SUM($G142:M142)</f>
        <v>-15939.172960068499</v>
      </c>
      <c r="Z142" s="416">
        <f>SUM($G142:N142)</f>
        <v>-18688.350687651498</v>
      </c>
      <c r="AA142" s="416">
        <f>SUM($G142:O142)</f>
        <v>-21504.694656131498</v>
      </c>
      <c r="AB142" s="416">
        <f>SUM($G142:P142)</f>
        <v>-24677.474831103998</v>
      </c>
      <c r="AC142" s="416">
        <f>SUM($G142:Q142)</f>
        <v>-27800.454224526497</v>
      </c>
      <c r="AD142" s="417">
        <f>SUM($G142:R142)</f>
        <v>-30866.997037167497</v>
      </c>
      <c r="AE142" s="349">
        <f t="shared" si="77"/>
        <v>-6558.6030750119999</v>
      </c>
      <c r="AF142" s="349">
        <f t="shared" si="78"/>
        <v>-6914.8647905464995</v>
      </c>
      <c r="AG142" s="349">
        <f t="shared" si="79"/>
        <v>-8031.2267905729977</v>
      </c>
      <c r="AH142" s="349">
        <f t="shared" si="80"/>
        <v>-9362.3023810359991</v>
      </c>
      <c r="AI142" s="349">
        <f t="shared" si="81"/>
        <v>-13473.467865558499</v>
      </c>
      <c r="AJ142" s="349">
        <f t="shared" si="82"/>
        <v>-17393.529171608996</v>
      </c>
      <c r="AK142" s="349">
        <f t="shared" si="83"/>
        <v>-30866.997037167494</v>
      </c>
      <c r="AL142" s="350">
        <f t="shared" si="84"/>
        <v>0</v>
      </c>
    </row>
    <row r="143" spans="1:38" ht="24" customHeight="1">
      <c r="A143" s="343"/>
      <c r="B143" s="446" t="s">
        <v>204</v>
      </c>
      <c r="C143" s="33" t="s">
        <v>87</v>
      </c>
      <c r="D143" s="34"/>
      <c r="E143" s="34"/>
      <c r="F143" s="34"/>
      <c r="G143" s="344">
        <f t="shared" ref="G143:R143" si="93">G30</f>
        <v>-2086.6250526769918</v>
      </c>
      <c r="H143" s="345">
        <f t="shared" si="93"/>
        <v>-759.21202550862506</v>
      </c>
      <c r="I143" s="345">
        <f t="shared" si="93"/>
        <v>-816.67027345930933</v>
      </c>
      <c r="J143" s="345">
        <f t="shared" si="93"/>
        <v>-892.40268582322017</v>
      </c>
      <c r="K143" s="345">
        <f t="shared" si="93"/>
        <v>-1736.4433337582395</v>
      </c>
      <c r="L143" s="345">
        <f t="shared" si="93"/>
        <v>-330.23251810179681</v>
      </c>
      <c r="M143" s="345">
        <f t="shared" si="93"/>
        <v>-313.29113473652365</v>
      </c>
      <c r="N143" s="345">
        <f t="shared" si="93"/>
        <v>-306.81759425914822</v>
      </c>
      <c r="O143" s="345">
        <f t="shared" si="93"/>
        <v>-1107.5502347839999</v>
      </c>
      <c r="P143" s="345">
        <f t="shared" si="93"/>
        <v>-1200.6112967941042</v>
      </c>
      <c r="Q143" s="345">
        <f t="shared" si="93"/>
        <v>126.71232052607982</v>
      </c>
      <c r="R143" s="345">
        <f t="shared" si="93"/>
        <v>-648.46019500801071</v>
      </c>
      <c r="S143" s="415">
        <f t="shared" si="76"/>
        <v>-2086.6250526769918</v>
      </c>
      <c r="T143" s="416">
        <f>SUM($G143:H143)</f>
        <v>-2845.837078185617</v>
      </c>
      <c r="U143" s="416">
        <f>SUM($G143:I143)</f>
        <v>-3662.5073516449265</v>
      </c>
      <c r="V143" s="416">
        <f>SUM($G143:J143)</f>
        <v>-4554.9100374681466</v>
      </c>
      <c r="W143" s="416">
        <f>SUM($G143:K143)</f>
        <v>-6291.3533712263861</v>
      </c>
      <c r="X143" s="416">
        <f>SUM($G143:L143)</f>
        <v>-6621.5858893281829</v>
      </c>
      <c r="Y143" s="416">
        <f>SUM($G143:M143)</f>
        <v>-6934.8770240647063</v>
      </c>
      <c r="Z143" s="416">
        <f>SUM($G143:N143)</f>
        <v>-7241.6946183238542</v>
      </c>
      <c r="AA143" s="416">
        <f>SUM($G143:O143)</f>
        <v>-8349.2448531078535</v>
      </c>
      <c r="AB143" s="416">
        <f>SUM($G143:P143)</f>
        <v>-9549.8561499019579</v>
      </c>
      <c r="AC143" s="416">
        <f>SUM($G143:Q143)</f>
        <v>-9423.1438293758783</v>
      </c>
      <c r="AD143" s="417">
        <f>SUM($G143:R143)</f>
        <v>-10071.604024383889</v>
      </c>
      <c r="AE143" s="349">
        <f t="shared" si="77"/>
        <v>-3662.5073516449265</v>
      </c>
      <c r="AF143" s="349">
        <f t="shared" si="78"/>
        <v>-2959.0785376832564</v>
      </c>
      <c r="AG143" s="349">
        <f t="shared" si="79"/>
        <v>-1727.6589637796706</v>
      </c>
      <c r="AH143" s="349">
        <f t="shared" si="80"/>
        <v>-1722.3591712760362</v>
      </c>
      <c r="AI143" s="349">
        <f t="shared" si="81"/>
        <v>-6621.5858893281829</v>
      </c>
      <c r="AJ143" s="349">
        <f t="shared" si="82"/>
        <v>-3450.0181350557068</v>
      </c>
      <c r="AK143" s="349">
        <f t="shared" si="83"/>
        <v>-10071.604024383891</v>
      </c>
      <c r="AL143" s="350">
        <f t="shared" si="84"/>
        <v>0</v>
      </c>
    </row>
    <row r="144" spans="1:38" ht="24" customHeight="1">
      <c r="A144" s="343"/>
      <c r="B144" s="446" t="s">
        <v>205</v>
      </c>
      <c r="C144" s="33" t="s">
        <v>206</v>
      </c>
      <c r="D144" s="34"/>
      <c r="E144" s="34"/>
      <c r="F144" s="34"/>
      <c r="G144" s="344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415">
        <f t="shared" si="76"/>
        <v>0</v>
      </c>
      <c r="T144" s="416">
        <f>SUM($G144:H144)</f>
        <v>0</v>
      </c>
      <c r="U144" s="416">
        <f>SUM($G144:I144)</f>
        <v>0</v>
      </c>
      <c r="V144" s="416">
        <f>SUM($G144:J144)</f>
        <v>0</v>
      </c>
      <c r="W144" s="416">
        <f>SUM($G144:K144)</f>
        <v>0</v>
      </c>
      <c r="X144" s="416">
        <f>SUM($G144:L144)</f>
        <v>0</v>
      </c>
      <c r="Y144" s="416">
        <f>SUM($G144:M144)</f>
        <v>0</v>
      </c>
      <c r="Z144" s="416">
        <f>SUM($G144:N144)</f>
        <v>0</v>
      </c>
      <c r="AA144" s="416">
        <f>SUM($G144:O144)</f>
        <v>0</v>
      </c>
      <c r="AB144" s="416">
        <f>SUM($G144:P144)</f>
        <v>0</v>
      </c>
      <c r="AC144" s="416">
        <f>SUM($G144:Q144)</f>
        <v>0</v>
      </c>
      <c r="AD144" s="417">
        <f>SUM($G144:R144)</f>
        <v>0</v>
      </c>
      <c r="AE144" s="349">
        <f t="shared" si="77"/>
        <v>0</v>
      </c>
      <c r="AF144" s="349">
        <f t="shared" si="78"/>
        <v>0</v>
      </c>
      <c r="AG144" s="349">
        <f t="shared" si="79"/>
        <v>0</v>
      </c>
      <c r="AH144" s="349">
        <f t="shared" si="80"/>
        <v>0</v>
      </c>
      <c r="AI144" s="349">
        <f t="shared" si="81"/>
        <v>0</v>
      </c>
      <c r="AJ144" s="349">
        <f t="shared" si="82"/>
        <v>0</v>
      </c>
      <c r="AK144" s="349">
        <f t="shared" si="83"/>
        <v>0</v>
      </c>
      <c r="AL144" s="350">
        <f t="shared" si="84"/>
        <v>0</v>
      </c>
    </row>
    <row r="145" spans="1:38" ht="24" customHeight="1">
      <c r="A145" s="343"/>
      <c r="B145" s="446" t="s">
        <v>207</v>
      </c>
      <c r="C145" s="33" t="s">
        <v>95</v>
      </c>
      <c r="D145" s="34"/>
      <c r="E145" s="34"/>
      <c r="F145" s="34"/>
      <c r="G145" s="344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415">
        <f t="shared" si="76"/>
        <v>0</v>
      </c>
      <c r="T145" s="416">
        <f>SUM($G145:H145)</f>
        <v>0</v>
      </c>
      <c r="U145" s="416">
        <f>SUM($G145:I145)</f>
        <v>0</v>
      </c>
      <c r="V145" s="416">
        <f>SUM($G145:J145)</f>
        <v>0</v>
      </c>
      <c r="W145" s="416">
        <f>SUM($G145:K145)</f>
        <v>0</v>
      </c>
      <c r="X145" s="416">
        <f>SUM($G145:L145)</f>
        <v>0</v>
      </c>
      <c r="Y145" s="416">
        <f>SUM($G145:M145)</f>
        <v>0</v>
      </c>
      <c r="Z145" s="416">
        <f>SUM($G145:N145)</f>
        <v>0</v>
      </c>
      <c r="AA145" s="416">
        <f>SUM($G145:O145)</f>
        <v>0</v>
      </c>
      <c r="AB145" s="416">
        <f>SUM($G145:P145)</f>
        <v>0</v>
      </c>
      <c r="AC145" s="416">
        <f>SUM($G145:Q145)</f>
        <v>0</v>
      </c>
      <c r="AD145" s="417">
        <f>SUM($G145:R145)</f>
        <v>0</v>
      </c>
      <c r="AE145" s="349">
        <f t="shared" si="77"/>
        <v>0</v>
      </c>
      <c r="AF145" s="349">
        <f t="shared" si="78"/>
        <v>0</v>
      </c>
      <c r="AG145" s="349">
        <f t="shared" si="79"/>
        <v>0</v>
      </c>
      <c r="AH145" s="349">
        <f t="shared" si="80"/>
        <v>0</v>
      </c>
      <c r="AI145" s="349">
        <f t="shared" si="81"/>
        <v>0</v>
      </c>
      <c r="AJ145" s="349">
        <f t="shared" si="82"/>
        <v>0</v>
      </c>
      <c r="AK145" s="349">
        <f t="shared" si="83"/>
        <v>0</v>
      </c>
      <c r="AL145" s="350">
        <f t="shared" si="84"/>
        <v>0</v>
      </c>
    </row>
    <row r="146" spans="1:38" ht="24" hidden="1" customHeight="1" outlineLevel="1">
      <c r="A146" s="343"/>
      <c r="B146" s="446" t="s">
        <v>208</v>
      </c>
      <c r="C146" s="33"/>
      <c r="D146" s="34"/>
      <c r="E146" s="34"/>
      <c r="F146" s="34"/>
      <c r="G146" s="344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415">
        <f t="shared" si="76"/>
        <v>0</v>
      </c>
      <c r="T146" s="416">
        <f>SUM($G146:H146)</f>
        <v>0</v>
      </c>
      <c r="U146" s="416">
        <f>SUM($G146:I146)</f>
        <v>0</v>
      </c>
      <c r="V146" s="416">
        <f>SUM($G146:J146)</f>
        <v>0</v>
      </c>
      <c r="W146" s="416">
        <f>SUM($G146:K146)</f>
        <v>0</v>
      </c>
      <c r="X146" s="416">
        <f>SUM($G146:L146)</f>
        <v>0</v>
      </c>
      <c r="Y146" s="416">
        <f>SUM($G146:M146)</f>
        <v>0</v>
      </c>
      <c r="Z146" s="416">
        <f>SUM($G146:N146)</f>
        <v>0</v>
      </c>
      <c r="AA146" s="416">
        <f>SUM($G146:O146)</f>
        <v>0</v>
      </c>
      <c r="AB146" s="416">
        <f>SUM($G146:P146)</f>
        <v>0</v>
      </c>
      <c r="AC146" s="416">
        <f>SUM($G146:Q146)</f>
        <v>0</v>
      </c>
      <c r="AD146" s="417">
        <f>SUM($G146:R146)</f>
        <v>0</v>
      </c>
      <c r="AE146" s="349">
        <f t="shared" si="77"/>
        <v>0</v>
      </c>
      <c r="AF146" s="349">
        <f t="shared" si="78"/>
        <v>0</v>
      </c>
      <c r="AG146" s="349">
        <f t="shared" si="79"/>
        <v>0</v>
      </c>
      <c r="AH146" s="349">
        <f t="shared" si="80"/>
        <v>0</v>
      </c>
      <c r="AI146" s="349">
        <f t="shared" si="81"/>
        <v>0</v>
      </c>
      <c r="AJ146" s="349">
        <f t="shared" si="82"/>
        <v>0</v>
      </c>
      <c r="AK146" s="349">
        <f t="shared" si="83"/>
        <v>0</v>
      </c>
      <c r="AL146" s="350">
        <f t="shared" si="84"/>
        <v>0</v>
      </c>
    </row>
    <row r="147" spans="1:38" ht="24" hidden="1" customHeight="1" outlineLevel="1">
      <c r="A147" s="343"/>
      <c r="B147" s="446" t="s">
        <v>209</v>
      </c>
      <c r="C147" s="33"/>
      <c r="D147" s="34"/>
      <c r="E147" s="34"/>
      <c r="F147" s="34"/>
      <c r="G147" s="344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415">
        <f t="shared" si="76"/>
        <v>0</v>
      </c>
      <c r="T147" s="416">
        <f>SUM($G147:H147)</f>
        <v>0</v>
      </c>
      <c r="U147" s="416">
        <f>SUM($G147:I147)</f>
        <v>0</v>
      </c>
      <c r="V147" s="416">
        <f>SUM($G147:J147)</f>
        <v>0</v>
      </c>
      <c r="W147" s="416">
        <f>SUM($G147:K147)</f>
        <v>0</v>
      </c>
      <c r="X147" s="416">
        <f>SUM($G147:L147)</f>
        <v>0</v>
      </c>
      <c r="Y147" s="416">
        <f>SUM($G147:M147)</f>
        <v>0</v>
      </c>
      <c r="Z147" s="416">
        <f>SUM($G147:N147)</f>
        <v>0</v>
      </c>
      <c r="AA147" s="416">
        <f>SUM($G147:O147)</f>
        <v>0</v>
      </c>
      <c r="AB147" s="416">
        <f>SUM($G147:P147)</f>
        <v>0</v>
      </c>
      <c r="AC147" s="416">
        <f>SUM($G147:Q147)</f>
        <v>0</v>
      </c>
      <c r="AD147" s="417">
        <f>SUM($G147:R147)</f>
        <v>0</v>
      </c>
      <c r="AE147" s="349">
        <f t="shared" si="77"/>
        <v>0</v>
      </c>
      <c r="AF147" s="349">
        <f t="shared" si="78"/>
        <v>0</v>
      </c>
      <c r="AG147" s="349">
        <f t="shared" si="79"/>
        <v>0</v>
      </c>
      <c r="AH147" s="349">
        <f t="shared" si="80"/>
        <v>0</v>
      </c>
      <c r="AI147" s="349">
        <f t="shared" si="81"/>
        <v>0</v>
      </c>
      <c r="AJ147" s="349">
        <f t="shared" si="82"/>
        <v>0</v>
      </c>
      <c r="AK147" s="349">
        <f t="shared" si="83"/>
        <v>0</v>
      </c>
      <c r="AL147" s="350">
        <f t="shared" si="84"/>
        <v>0</v>
      </c>
    </row>
    <row r="148" spans="1:38" ht="24" hidden="1" customHeight="1" outlineLevel="1">
      <c r="A148" s="343"/>
      <c r="B148" s="446" t="s">
        <v>210</v>
      </c>
      <c r="C148" s="33"/>
      <c r="D148" s="34"/>
      <c r="E148" s="34"/>
      <c r="F148" s="34"/>
      <c r="G148" s="344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415">
        <f t="shared" si="76"/>
        <v>0</v>
      </c>
      <c r="T148" s="416">
        <f>SUM($G148:H148)</f>
        <v>0</v>
      </c>
      <c r="U148" s="416">
        <f>SUM($G148:I148)</f>
        <v>0</v>
      </c>
      <c r="V148" s="416">
        <f>SUM($G148:J148)</f>
        <v>0</v>
      </c>
      <c r="W148" s="416">
        <f>SUM($G148:K148)</f>
        <v>0</v>
      </c>
      <c r="X148" s="416">
        <f>SUM($G148:L148)</f>
        <v>0</v>
      </c>
      <c r="Y148" s="416">
        <f>SUM($G148:M148)</f>
        <v>0</v>
      </c>
      <c r="Z148" s="416">
        <f>SUM($G148:N148)</f>
        <v>0</v>
      </c>
      <c r="AA148" s="416">
        <f>SUM($G148:O148)</f>
        <v>0</v>
      </c>
      <c r="AB148" s="416">
        <f>SUM($G148:P148)</f>
        <v>0</v>
      </c>
      <c r="AC148" s="416">
        <f>SUM($G148:Q148)</f>
        <v>0</v>
      </c>
      <c r="AD148" s="417">
        <f>SUM($G148:R148)</f>
        <v>0</v>
      </c>
      <c r="AE148" s="349">
        <f t="shared" si="77"/>
        <v>0</v>
      </c>
      <c r="AF148" s="349">
        <f t="shared" si="78"/>
        <v>0</v>
      </c>
      <c r="AG148" s="349">
        <f t="shared" si="79"/>
        <v>0</v>
      </c>
      <c r="AH148" s="349">
        <f t="shared" si="80"/>
        <v>0</v>
      </c>
      <c r="AI148" s="349">
        <f t="shared" si="81"/>
        <v>0</v>
      </c>
      <c r="AJ148" s="349">
        <f t="shared" si="82"/>
        <v>0</v>
      </c>
      <c r="AK148" s="349">
        <f t="shared" si="83"/>
        <v>0</v>
      </c>
      <c r="AL148" s="350">
        <f t="shared" si="84"/>
        <v>0</v>
      </c>
    </row>
    <row r="149" spans="1:38" ht="24" customHeight="1" collapsed="1">
      <c r="A149" s="343"/>
      <c r="B149" s="446" t="s">
        <v>211</v>
      </c>
      <c r="C149" s="152" t="s">
        <v>446</v>
      </c>
      <c r="D149" s="34"/>
      <c r="E149" s="34"/>
      <c r="F149" s="34"/>
      <c r="G149" s="344"/>
      <c r="H149" s="345"/>
      <c r="I149" s="345"/>
      <c r="J149" s="345"/>
      <c r="K149" s="345"/>
      <c r="L149" s="345"/>
      <c r="M149" s="345"/>
      <c r="N149" s="345"/>
      <c r="O149" s="345"/>
      <c r="P149" s="345"/>
      <c r="Q149" s="345"/>
      <c r="R149" s="345"/>
      <c r="S149" s="415">
        <f t="shared" si="76"/>
        <v>0</v>
      </c>
      <c r="T149" s="416">
        <f>SUM($G149:H149)</f>
        <v>0</v>
      </c>
      <c r="U149" s="416">
        <f>SUM($G149:I149)</f>
        <v>0</v>
      </c>
      <c r="V149" s="416">
        <f>SUM($G149:J149)</f>
        <v>0</v>
      </c>
      <c r="W149" s="416">
        <f>SUM($G149:K149)</f>
        <v>0</v>
      </c>
      <c r="X149" s="416">
        <f>SUM($G149:L149)</f>
        <v>0</v>
      </c>
      <c r="Y149" s="416">
        <f>SUM($G149:M149)</f>
        <v>0</v>
      </c>
      <c r="Z149" s="416">
        <f>SUM($G149:N149)</f>
        <v>0</v>
      </c>
      <c r="AA149" s="416">
        <f>SUM($G149:O149)</f>
        <v>0</v>
      </c>
      <c r="AB149" s="416">
        <f>SUM($G149:P149)</f>
        <v>0</v>
      </c>
      <c r="AC149" s="416">
        <f>SUM($G149:Q149)</f>
        <v>0</v>
      </c>
      <c r="AD149" s="417">
        <f>SUM($G149:R149)</f>
        <v>0</v>
      </c>
      <c r="AE149" s="349">
        <f t="shared" si="77"/>
        <v>0</v>
      </c>
      <c r="AF149" s="349">
        <f t="shared" si="78"/>
        <v>0</v>
      </c>
      <c r="AG149" s="349">
        <f t="shared" si="79"/>
        <v>0</v>
      </c>
      <c r="AH149" s="349">
        <f t="shared" si="80"/>
        <v>0</v>
      </c>
      <c r="AI149" s="349">
        <f t="shared" si="81"/>
        <v>0</v>
      </c>
      <c r="AJ149" s="349">
        <f t="shared" si="82"/>
        <v>0</v>
      </c>
      <c r="AK149" s="349">
        <f t="shared" si="83"/>
        <v>0</v>
      </c>
      <c r="AL149" s="350">
        <f t="shared" si="84"/>
        <v>0</v>
      </c>
    </row>
    <row r="150" spans="1:38" ht="24" customHeight="1">
      <c r="A150" s="343" t="s">
        <v>172</v>
      </c>
      <c r="B150" s="446" t="s">
        <v>213</v>
      </c>
      <c r="C150" s="33" t="s">
        <v>214</v>
      </c>
      <c r="D150" s="34"/>
      <c r="E150" s="34"/>
      <c r="F150" s="34"/>
      <c r="G150" s="344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415">
        <f t="shared" si="76"/>
        <v>0</v>
      </c>
      <c r="T150" s="416">
        <f>SUM($G150:H150)</f>
        <v>0</v>
      </c>
      <c r="U150" s="416">
        <f>SUM($G150:I150)</f>
        <v>0</v>
      </c>
      <c r="V150" s="416">
        <f>SUM($G150:J150)</f>
        <v>0</v>
      </c>
      <c r="W150" s="416">
        <f>SUM($G150:K150)</f>
        <v>0</v>
      </c>
      <c r="X150" s="416">
        <f>SUM($G150:L150)</f>
        <v>0</v>
      </c>
      <c r="Y150" s="416">
        <f>SUM($G150:M150)</f>
        <v>0</v>
      </c>
      <c r="Z150" s="416">
        <f>SUM($G150:N150)</f>
        <v>0</v>
      </c>
      <c r="AA150" s="416">
        <f>SUM($G150:O150)</f>
        <v>0</v>
      </c>
      <c r="AB150" s="416">
        <f>SUM($G150:P150)</f>
        <v>0</v>
      </c>
      <c r="AC150" s="416">
        <f>SUM($G150:Q150)</f>
        <v>0</v>
      </c>
      <c r="AD150" s="417">
        <f>SUM($G150:R150)</f>
        <v>0</v>
      </c>
      <c r="AE150" s="349">
        <f t="shared" si="77"/>
        <v>0</v>
      </c>
      <c r="AF150" s="349">
        <f t="shared" si="78"/>
        <v>0</v>
      </c>
      <c r="AG150" s="349">
        <f t="shared" si="79"/>
        <v>0</v>
      </c>
      <c r="AH150" s="349">
        <f t="shared" si="80"/>
        <v>0</v>
      </c>
      <c r="AI150" s="349">
        <f t="shared" si="81"/>
        <v>0</v>
      </c>
      <c r="AJ150" s="349">
        <f t="shared" si="82"/>
        <v>0</v>
      </c>
      <c r="AK150" s="349">
        <f t="shared" si="83"/>
        <v>0</v>
      </c>
      <c r="AL150" s="350">
        <f t="shared" si="84"/>
        <v>0</v>
      </c>
    </row>
    <row r="151" spans="1:38" ht="24" customHeight="1">
      <c r="A151" s="343" t="s">
        <v>172</v>
      </c>
      <c r="B151" s="446" t="s">
        <v>215</v>
      </c>
      <c r="C151" s="33" t="s">
        <v>216</v>
      </c>
      <c r="D151" s="34"/>
      <c r="E151" s="34"/>
      <c r="F151" s="34"/>
      <c r="G151" s="344"/>
      <c r="H151" s="345"/>
      <c r="I151" s="345"/>
      <c r="J151" s="345"/>
      <c r="K151" s="345"/>
      <c r="L151" s="345"/>
      <c r="M151" s="345"/>
      <c r="N151" s="345"/>
      <c r="O151" s="345"/>
      <c r="P151" s="345"/>
      <c r="Q151" s="345"/>
      <c r="R151" s="345"/>
      <c r="S151" s="415">
        <f t="shared" si="76"/>
        <v>0</v>
      </c>
      <c r="T151" s="416">
        <f>SUM($G151:H151)</f>
        <v>0</v>
      </c>
      <c r="U151" s="416">
        <f>SUM($G151:I151)</f>
        <v>0</v>
      </c>
      <c r="V151" s="416">
        <f>SUM($G151:J151)</f>
        <v>0</v>
      </c>
      <c r="W151" s="416">
        <f>SUM($G151:K151)</f>
        <v>0</v>
      </c>
      <c r="X151" s="416">
        <f>SUM($G151:L151)</f>
        <v>0</v>
      </c>
      <c r="Y151" s="416">
        <f>SUM($G151:M151)</f>
        <v>0</v>
      </c>
      <c r="Z151" s="416">
        <f>SUM($G151:N151)</f>
        <v>0</v>
      </c>
      <c r="AA151" s="416">
        <f>SUM($G151:O151)</f>
        <v>0</v>
      </c>
      <c r="AB151" s="416">
        <f>SUM($G151:P151)</f>
        <v>0</v>
      </c>
      <c r="AC151" s="416">
        <f>SUM($G151:Q151)</f>
        <v>0</v>
      </c>
      <c r="AD151" s="417">
        <f>SUM($G151:R151)</f>
        <v>0</v>
      </c>
      <c r="AE151" s="349">
        <f t="shared" si="77"/>
        <v>0</v>
      </c>
      <c r="AF151" s="349">
        <f t="shared" si="78"/>
        <v>0</v>
      </c>
      <c r="AG151" s="349">
        <f t="shared" si="79"/>
        <v>0</v>
      </c>
      <c r="AH151" s="349">
        <f t="shared" si="80"/>
        <v>0</v>
      </c>
      <c r="AI151" s="349">
        <f t="shared" si="81"/>
        <v>0</v>
      </c>
      <c r="AJ151" s="349">
        <f t="shared" si="82"/>
        <v>0</v>
      </c>
      <c r="AK151" s="349">
        <f t="shared" si="83"/>
        <v>0</v>
      </c>
      <c r="AL151" s="350">
        <f t="shared" si="84"/>
        <v>0</v>
      </c>
    </row>
    <row r="152" spans="1:38" ht="24" customHeight="1">
      <c r="A152" s="343" t="s">
        <v>172</v>
      </c>
      <c r="B152" s="446" t="s">
        <v>217</v>
      </c>
      <c r="C152" s="33" t="s">
        <v>218</v>
      </c>
      <c r="D152" s="34"/>
      <c r="E152" s="34"/>
      <c r="F152" s="34"/>
      <c r="G152" s="344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415">
        <f t="shared" si="76"/>
        <v>0</v>
      </c>
      <c r="T152" s="416">
        <f>SUM($G152:H152)</f>
        <v>0</v>
      </c>
      <c r="U152" s="416">
        <f>SUM($G152:I152)</f>
        <v>0</v>
      </c>
      <c r="V152" s="416">
        <f>SUM($G152:J152)</f>
        <v>0</v>
      </c>
      <c r="W152" s="416">
        <f>SUM($G152:K152)</f>
        <v>0</v>
      </c>
      <c r="X152" s="416">
        <f>SUM($G152:L152)</f>
        <v>0</v>
      </c>
      <c r="Y152" s="416">
        <f>SUM($G152:M152)</f>
        <v>0</v>
      </c>
      <c r="Z152" s="416">
        <f>SUM($G152:N152)</f>
        <v>0</v>
      </c>
      <c r="AA152" s="416">
        <f>SUM($G152:O152)</f>
        <v>0</v>
      </c>
      <c r="AB152" s="416">
        <f>SUM($G152:P152)</f>
        <v>0</v>
      </c>
      <c r="AC152" s="416">
        <f>SUM($G152:Q152)</f>
        <v>0</v>
      </c>
      <c r="AD152" s="417">
        <f>SUM($G152:R152)</f>
        <v>0</v>
      </c>
      <c r="AE152" s="349">
        <f t="shared" si="77"/>
        <v>0</v>
      </c>
      <c r="AF152" s="349">
        <f t="shared" si="78"/>
        <v>0</v>
      </c>
      <c r="AG152" s="349">
        <f t="shared" si="79"/>
        <v>0</v>
      </c>
      <c r="AH152" s="349">
        <f t="shared" si="80"/>
        <v>0</v>
      </c>
      <c r="AI152" s="349">
        <f t="shared" si="81"/>
        <v>0</v>
      </c>
      <c r="AJ152" s="349">
        <f t="shared" si="82"/>
        <v>0</v>
      </c>
      <c r="AK152" s="349">
        <f t="shared" si="83"/>
        <v>0</v>
      </c>
      <c r="AL152" s="350">
        <f t="shared" si="84"/>
        <v>0</v>
      </c>
    </row>
    <row r="153" spans="1:38" ht="24" customHeight="1">
      <c r="A153" s="343" t="s">
        <v>172</v>
      </c>
      <c r="B153" s="446" t="s">
        <v>219</v>
      </c>
      <c r="C153" s="33" t="s">
        <v>220</v>
      </c>
      <c r="D153" s="34"/>
      <c r="E153" s="34"/>
      <c r="F153" s="34"/>
      <c r="G153" s="344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415">
        <f t="shared" si="76"/>
        <v>0</v>
      </c>
      <c r="T153" s="416">
        <f>SUM($G153:H153)</f>
        <v>0</v>
      </c>
      <c r="U153" s="416">
        <f>SUM($G153:I153)</f>
        <v>0</v>
      </c>
      <c r="V153" s="416">
        <f>SUM($G153:J153)</f>
        <v>0</v>
      </c>
      <c r="W153" s="416">
        <f>SUM($G153:K153)</f>
        <v>0</v>
      </c>
      <c r="X153" s="416">
        <f>SUM($G153:L153)</f>
        <v>0</v>
      </c>
      <c r="Y153" s="416">
        <f>SUM($G153:M153)</f>
        <v>0</v>
      </c>
      <c r="Z153" s="416">
        <f>SUM($G153:N153)</f>
        <v>0</v>
      </c>
      <c r="AA153" s="416">
        <f>SUM($G153:O153)</f>
        <v>0</v>
      </c>
      <c r="AB153" s="416">
        <f>SUM($G153:P153)</f>
        <v>0</v>
      </c>
      <c r="AC153" s="416">
        <f>SUM($G153:Q153)</f>
        <v>0</v>
      </c>
      <c r="AD153" s="417">
        <f>SUM($G153:R153)</f>
        <v>0</v>
      </c>
      <c r="AE153" s="349">
        <f t="shared" si="77"/>
        <v>0</v>
      </c>
      <c r="AF153" s="349">
        <f t="shared" si="78"/>
        <v>0</v>
      </c>
      <c r="AG153" s="349">
        <f t="shared" si="79"/>
        <v>0</v>
      </c>
      <c r="AH153" s="349">
        <f t="shared" si="80"/>
        <v>0</v>
      </c>
      <c r="AI153" s="349">
        <f t="shared" si="81"/>
        <v>0</v>
      </c>
      <c r="AJ153" s="349">
        <f t="shared" si="82"/>
        <v>0</v>
      </c>
      <c r="AK153" s="349">
        <f t="shared" si="83"/>
        <v>0</v>
      </c>
      <c r="AL153" s="350">
        <f t="shared" si="84"/>
        <v>0</v>
      </c>
    </row>
    <row r="154" spans="1:38" ht="24" customHeight="1">
      <c r="A154" s="343" t="s">
        <v>176</v>
      </c>
      <c r="B154" s="446" t="s">
        <v>221</v>
      </c>
      <c r="C154" s="33" t="s">
        <v>222</v>
      </c>
      <c r="D154" s="34"/>
      <c r="E154" s="34"/>
      <c r="F154" s="34"/>
      <c r="G154" s="344"/>
      <c r="H154" s="345"/>
      <c r="I154" s="345"/>
      <c r="J154" s="345"/>
      <c r="K154" s="345"/>
      <c r="L154" s="345"/>
      <c r="M154" s="345"/>
      <c r="N154" s="345"/>
      <c r="O154" s="345"/>
      <c r="P154" s="345"/>
      <c r="Q154" s="345"/>
      <c r="R154" s="345"/>
      <c r="S154" s="415">
        <f t="shared" si="76"/>
        <v>0</v>
      </c>
      <c r="T154" s="416">
        <f>SUM($G154:H154)</f>
        <v>0</v>
      </c>
      <c r="U154" s="416">
        <f>SUM($G154:I154)</f>
        <v>0</v>
      </c>
      <c r="V154" s="416">
        <f>SUM($G154:J154)</f>
        <v>0</v>
      </c>
      <c r="W154" s="416">
        <f>SUM($G154:K154)</f>
        <v>0</v>
      </c>
      <c r="X154" s="416">
        <f>SUM($G154:L154)</f>
        <v>0</v>
      </c>
      <c r="Y154" s="416">
        <f>SUM($G154:M154)</f>
        <v>0</v>
      </c>
      <c r="Z154" s="416">
        <f>SUM($G154:N154)</f>
        <v>0</v>
      </c>
      <c r="AA154" s="416">
        <f>SUM($G154:O154)</f>
        <v>0</v>
      </c>
      <c r="AB154" s="416">
        <f>SUM($G154:P154)</f>
        <v>0</v>
      </c>
      <c r="AC154" s="416">
        <f>SUM($G154:Q154)</f>
        <v>0</v>
      </c>
      <c r="AD154" s="417">
        <f>SUM($G154:R154)</f>
        <v>0</v>
      </c>
      <c r="AE154" s="349">
        <f t="shared" si="77"/>
        <v>0</v>
      </c>
      <c r="AF154" s="349">
        <f t="shared" si="78"/>
        <v>0</v>
      </c>
      <c r="AG154" s="349">
        <f t="shared" si="79"/>
        <v>0</v>
      </c>
      <c r="AH154" s="349">
        <f t="shared" si="80"/>
        <v>0</v>
      </c>
      <c r="AI154" s="349">
        <f t="shared" si="81"/>
        <v>0</v>
      </c>
      <c r="AJ154" s="349">
        <f t="shared" si="82"/>
        <v>0</v>
      </c>
      <c r="AK154" s="349">
        <f t="shared" si="83"/>
        <v>0</v>
      </c>
      <c r="AL154" s="350">
        <f t="shared" si="84"/>
        <v>0</v>
      </c>
    </row>
    <row r="155" spans="1:38" ht="24" customHeight="1">
      <c r="A155" s="343" t="s">
        <v>176</v>
      </c>
      <c r="B155" s="446" t="s">
        <v>223</v>
      </c>
      <c r="C155" s="33" t="s">
        <v>224</v>
      </c>
      <c r="D155" s="34"/>
      <c r="E155" s="34"/>
      <c r="F155" s="34"/>
      <c r="G155" s="344"/>
      <c r="H155" s="345"/>
      <c r="I155" s="345"/>
      <c r="J155" s="345"/>
      <c r="K155" s="345"/>
      <c r="L155" s="345"/>
      <c r="M155" s="345"/>
      <c r="N155" s="345"/>
      <c r="O155" s="345"/>
      <c r="P155" s="345"/>
      <c r="Q155" s="345"/>
      <c r="R155" s="345"/>
      <c r="S155" s="415">
        <f t="shared" si="76"/>
        <v>0</v>
      </c>
      <c r="T155" s="416">
        <f>SUM($G155:H155)</f>
        <v>0</v>
      </c>
      <c r="U155" s="416">
        <f>SUM($G155:I155)</f>
        <v>0</v>
      </c>
      <c r="V155" s="416">
        <f>SUM($G155:J155)</f>
        <v>0</v>
      </c>
      <c r="W155" s="416">
        <f>SUM($G155:K155)</f>
        <v>0</v>
      </c>
      <c r="X155" s="416">
        <f>SUM($G155:L155)</f>
        <v>0</v>
      </c>
      <c r="Y155" s="416">
        <f>SUM($G155:M155)</f>
        <v>0</v>
      </c>
      <c r="Z155" s="416">
        <f>SUM($G155:N155)</f>
        <v>0</v>
      </c>
      <c r="AA155" s="416">
        <f>SUM($G155:O155)</f>
        <v>0</v>
      </c>
      <c r="AB155" s="416">
        <f>SUM($G155:P155)</f>
        <v>0</v>
      </c>
      <c r="AC155" s="416">
        <f>SUM($G155:Q155)</f>
        <v>0</v>
      </c>
      <c r="AD155" s="417">
        <f>SUM($G155:R155)</f>
        <v>0</v>
      </c>
      <c r="AE155" s="349">
        <f t="shared" si="77"/>
        <v>0</v>
      </c>
      <c r="AF155" s="349">
        <f t="shared" si="78"/>
        <v>0</v>
      </c>
      <c r="AG155" s="349">
        <f t="shared" si="79"/>
        <v>0</v>
      </c>
      <c r="AH155" s="349">
        <f t="shared" si="80"/>
        <v>0</v>
      </c>
      <c r="AI155" s="349">
        <f t="shared" si="81"/>
        <v>0</v>
      </c>
      <c r="AJ155" s="349">
        <f t="shared" si="82"/>
        <v>0</v>
      </c>
      <c r="AK155" s="349">
        <f t="shared" si="83"/>
        <v>0</v>
      </c>
      <c r="AL155" s="350">
        <f t="shared" si="84"/>
        <v>0</v>
      </c>
    </row>
    <row r="156" spans="1:38" ht="24" customHeight="1">
      <c r="A156" s="343" t="s">
        <v>176</v>
      </c>
      <c r="B156" s="446" t="s">
        <v>225</v>
      </c>
      <c r="C156" s="33" t="s">
        <v>226</v>
      </c>
      <c r="D156" s="34"/>
      <c r="E156" s="34"/>
      <c r="F156" s="34"/>
      <c r="G156" s="344"/>
      <c r="H156" s="345"/>
      <c r="I156" s="345"/>
      <c r="J156" s="345"/>
      <c r="K156" s="345"/>
      <c r="L156" s="345"/>
      <c r="M156" s="345"/>
      <c r="N156" s="345"/>
      <c r="O156" s="345"/>
      <c r="P156" s="345"/>
      <c r="Q156" s="345"/>
      <c r="R156" s="345"/>
      <c r="S156" s="415">
        <f t="shared" si="76"/>
        <v>0</v>
      </c>
      <c r="T156" s="416">
        <f>SUM($G156:H156)</f>
        <v>0</v>
      </c>
      <c r="U156" s="416">
        <f>SUM($G156:I156)</f>
        <v>0</v>
      </c>
      <c r="V156" s="416">
        <f>SUM($G156:J156)</f>
        <v>0</v>
      </c>
      <c r="W156" s="416">
        <f>SUM($G156:K156)</f>
        <v>0</v>
      </c>
      <c r="X156" s="416">
        <f>SUM($G156:L156)</f>
        <v>0</v>
      </c>
      <c r="Y156" s="416">
        <f>SUM($G156:M156)</f>
        <v>0</v>
      </c>
      <c r="Z156" s="416">
        <f>SUM($G156:N156)</f>
        <v>0</v>
      </c>
      <c r="AA156" s="416">
        <f>SUM($G156:O156)</f>
        <v>0</v>
      </c>
      <c r="AB156" s="416">
        <f>SUM($G156:P156)</f>
        <v>0</v>
      </c>
      <c r="AC156" s="416">
        <f>SUM($G156:Q156)</f>
        <v>0</v>
      </c>
      <c r="AD156" s="417">
        <f>SUM($G156:R156)</f>
        <v>0</v>
      </c>
      <c r="AE156" s="349">
        <f t="shared" si="77"/>
        <v>0</v>
      </c>
      <c r="AF156" s="349">
        <f t="shared" si="78"/>
        <v>0</v>
      </c>
      <c r="AG156" s="349">
        <f t="shared" si="79"/>
        <v>0</v>
      </c>
      <c r="AH156" s="349">
        <f t="shared" si="80"/>
        <v>0</v>
      </c>
      <c r="AI156" s="349">
        <f t="shared" si="81"/>
        <v>0</v>
      </c>
      <c r="AJ156" s="349">
        <f t="shared" si="82"/>
        <v>0</v>
      </c>
      <c r="AK156" s="349">
        <f t="shared" si="83"/>
        <v>0</v>
      </c>
      <c r="AL156" s="350">
        <f t="shared" si="84"/>
        <v>0</v>
      </c>
    </row>
    <row r="157" spans="1:38" ht="24" customHeight="1">
      <c r="A157" s="343" t="s">
        <v>178</v>
      </c>
      <c r="B157" s="446" t="s">
        <v>227</v>
      </c>
      <c r="C157" s="33" t="s">
        <v>228</v>
      </c>
      <c r="D157" s="34"/>
      <c r="E157" s="34"/>
      <c r="F157" s="34"/>
      <c r="G157" s="344"/>
      <c r="H157" s="345"/>
      <c r="I157" s="345"/>
      <c r="J157" s="345"/>
      <c r="K157" s="345"/>
      <c r="L157" s="345"/>
      <c r="M157" s="345"/>
      <c r="N157" s="345"/>
      <c r="O157" s="345"/>
      <c r="P157" s="345"/>
      <c r="Q157" s="345"/>
      <c r="R157" s="345"/>
      <c r="S157" s="415">
        <f t="shared" si="76"/>
        <v>0</v>
      </c>
      <c r="T157" s="416">
        <f>SUM($G157:H157)</f>
        <v>0</v>
      </c>
      <c r="U157" s="416">
        <f>SUM($G157:I157)</f>
        <v>0</v>
      </c>
      <c r="V157" s="416">
        <f>SUM($G157:J157)</f>
        <v>0</v>
      </c>
      <c r="W157" s="416">
        <f>SUM($G157:K157)</f>
        <v>0</v>
      </c>
      <c r="X157" s="416">
        <f>SUM($G157:L157)</f>
        <v>0</v>
      </c>
      <c r="Y157" s="416">
        <f>SUM($G157:M157)</f>
        <v>0</v>
      </c>
      <c r="Z157" s="416">
        <f>SUM($G157:N157)</f>
        <v>0</v>
      </c>
      <c r="AA157" s="416">
        <f>SUM($G157:O157)</f>
        <v>0</v>
      </c>
      <c r="AB157" s="416">
        <f>SUM($G157:P157)</f>
        <v>0</v>
      </c>
      <c r="AC157" s="416">
        <f>SUM($G157:Q157)</f>
        <v>0</v>
      </c>
      <c r="AD157" s="417">
        <f>SUM($G157:R157)</f>
        <v>0</v>
      </c>
      <c r="AE157" s="349">
        <f t="shared" si="77"/>
        <v>0</v>
      </c>
      <c r="AF157" s="349">
        <f t="shared" si="78"/>
        <v>0</v>
      </c>
      <c r="AG157" s="349">
        <f t="shared" si="79"/>
        <v>0</v>
      </c>
      <c r="AH157" s="349">
        <f t="shared" si="80"/>
        <v>0</v>
      </c>
      <c r="AI157" s="349">
        <f t="shared" si="81"/>
        <v>0</v>
      </c>
      <c r="AJ157" s="349">
        <f t="shared" si="82"/>
        <v>0</v>
      </c>
      <c r="AK157" s="349">
        <f t="shared" si="83"/>
        <v>0</v>
      </c>
      <c r="AL157" s="350">
        <f t="shared" si="84"/>
        <v>0</v>
      </c>
    </row>
    <row r="158" spans="1:38" ht="24" customHeight="1">
      <c r="A158" s="343" t="s">
        <v>178</v>
      </c>
      <c r="B158" s="446" t="s">
        <v>229</v>
      </c>
      <c r="C158" s="33" t="s">
        <v>230</v>
      </c>
      <c r="D158" s="34"/>
      <c r="E158" s="34"/>
      <c r="F158" s="34"/>
      <c r="G158" s="344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415">
        <f t="shared" si="76"/>
        <v>0</v>
      </c>
      <c r="T158" s="416">
        <f>SUM($G158:H158)</f>
        <v>0</v>
      </c>
      <c r="U158" s="416">
        <f>SUM($G158:I158)</f>
        <v>0</v>
      </c>
      <c r="V158" s="416">
        <f>SUM($G158:J158)</f>
        <v>0</v>
      </c>
      <c r="W158" s="416">
        <f>SUM($G158:K158)</f>
        <v>0</v>
      </c>
      <c r="X158" s="416">
        <f>SUM($G158:L158)</f>
        <v>0</v>
      </c>
      <c r="Y158" s="416">
        <f>SUM($G158:M158)</f>
        <v>0</v>
      </c>
      <c r="Z158" s="416">
        <f>SUM($G158:N158)</f>
        <v>0</v>
      </c>
      <c r="AA158" s="416">
        <f>SUM($G158:O158)</f>
        <v>0</v>
      </c>
      <c r="AB158" s="416">
        <f>SUM($G158:P158)</f>
        <v>0</v>
      </c>
      <c r="AC158" s="416">
        <f>SUM($G158:Q158)</f>
        <v>0</v>
      </c>
      <c r="AD158" s="417">
        <f>SUM($G158:R158)</f>
        <v>0</v>
      </c>
      <c r="AE158" s="349">
        <f t="shared" si="77"/>
        <v>0</v>
      </c>
      <c r="AF158" s="349">
        <f t="shared" si="78"/>
        <v>0</v>
      </c>
      <c r="AG158" s="349">
        <f t="shared" si="79"/>
        <v>0</v>
      </c>
      <c r="AH158" s="349">
        <f t="shared" si="80"/>
        <v>0</v>
      </c>
      <c r="AI158" s="349">
        <f t="shared" si="81"/>
        <v>0</v>
      </c>
      <c r="AJ158" s="349">
        <f t="shared" si="82"/>
        <v>0</v>
      </c>
      <c r="AK158" s="349">
        <f t="shared" si="83"/>
        <v>0</v>
      </c>
      <c r="AL158" s="350">
        <f t="shared" si="84"/>
        <v>0</v>
      </c>
    </row>
    <row r="159" spans="1:38" ht="24" customHeight="1">
      <c r="A159" s="343" t="s">
        <v>178</v>
      </c>
      <c r="B159" s="446" t="s">
        <v>231</v>
      </c>
      <c r="C159" s="33" t="s">
        <v>232</v>
      </c>
      <c r="D159" s="34"/>
      <c r="E159" s="34"/>
      <c r="F159" s="34"/>
      <c r="G159" s="344"/>
      <c r="H159" s="345"/>
      <c r="I159" s="345"/>
      <c r="J159" s="345"/>
      <c r="K159" s="345"/>
      <c r="L159" s="345"/>
      <c r="M159" s="345"/>
      <c r="N159" s="345"/>
      <c r="O159" s="345"/>
      <c r="P159" s="345"/>
      <c r="Q159" s="345"/>
      <c r="R159" s="345"/>
      <c r="S159" s="415">
        <f t="shared" si="76"/>
        <v>0</v>
      </c>
      <c r="T159" s="416">
        <f>SUM($G159:H159)</f>
        <v>0</v>
      </c>
      <c r="U159" s="416">
        <f>SUM($G159:I159)</f>
        <v>0</v>
      </c>
      <c r="V159" s="416">
        <f>SUM($G159:J159)</f>
        <v>0</v>
      </c>
      <c r="W159" s="416">
        <f>SUM($G159:K159)</f>
        <v>0</v>
      </c>
      <c r="X159" s="416">
        <f>SUM($G159:L159)</f>
        <v>0</v>
      </c>
      <c r="Y159" s="416">
        <f>SUM($G159:M159)</f>
        <v>0</v>
      </c>
      <c r="Z159" s="416">
        <f>SUM($G159:N159)</f>
        <v>0</v>
      </c>
      <c r="AA159" s="416">
        <f>SUM($G159:O159)</f>
        <v>0</v>
      </c>
      <c r="AB159" s="416">
        <f>SUM($G159:P159)</f>
        <v>0</v>
      </c>
      <c r="AC159" s="416">
        <f>SUM($G159:Q159)</f>
        <v>0</v>
      </c>
      <c r="AD159" s="417">
        <f>SUM($G159:R159)</f>
        <v>0</v>
      </c>
      <c r="AE159" s="349">
        <f t="shared" si="77"/>
        <v>0</v>
      </c>
      <c r="AF159" s="349">
        <f t="shared" si="78"/>
        <v>0</v>
      </c>
      <c r="AG159" s="349">
        <f t="shared" si="79"/>
        <v>0</v>
      </c>
      <c r="AH159" s="349">
        <f t="shared" si="80"/>
        <v>0</v>
      </c>
      <c r="AI159" s="349">
        <f t="shared" si="81"/>
        <v>0</v>
      </c>
      <c r="AJ159" s="349">
        <f t="shared" si="82"/>
        <v>0</v>
      </c>
      <c r="AK159" s="349">
        <f t="shared" si="83"/>
        <v>0</v>
      </c>
      <c r="AL159" s="350">
        <f t="shared" si="84"/>
        <v>0</v>
      </c>
    </row>
    <row r="160" spans="1:38" ht="24" customHeight="1">
      <c r="A160" s="343" t="s">
        <v>178</v>
      </c>
      <c r="B160" s="446" t="s">
        <v>233</v>
      </c>
      <c r="C160" s="33" t="s">
        <v>234</v>
      </c>
      <c r="D160" s="34"/>
      <c r="E160" s="34"/>
      <c r="F160" s="34"/>
      <c r="G160" s="344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415">
        <f t="shared" si="76"/>
        <v>0</v>
      </c>
      <c r="T160" s="416">
        <f>SUM($G160:H160)</f>
        <v>0</v>
      </c>
      <c r="U160" s="416">
        <f>SUM($G160:I160)</f>
        <v>0</v>
      </c>
      <c r="V160" s="416">
        <f>SUM($G160:J160)</f>
        <v>0</v>
      </c>
      <c r="W160" s="416">
        <f>SUM($G160:K160)</f>
        <v>0</v>
      </c>
      <c r="X160" s="416">
        <f>SUM($G160:L160)</f>
        <v>0</v>
      </c>
      <c r="Y160" s="416">
        <f>SUM($G160:M160)</f>
        <v>0</v>
      </c>
      <c r="Z160" s="416">
        <f>SUM($G160:N160)</f>
        <v>0</v>
      </c>
      <c r="AA160" s="416">
        <f>SUM($G160:O160)</f>
        <v>0</v>
      </c>
      <c r="AB160" s="416">
        <f>SUM($G160:P160)</f>
        <v>0</v>
      </c>
      <c r="AC160" s="416">
        <f>SUM($G160:Q160)</f>
        <v>0</v>
      </c>
      <c r="AD160" s="417">
        <f>SUM($G160:R160)</f>
        <v>0</v>
      </c>
      <c r="AE160" s="349">
        <f t="shared" si="77"/>
        <v>0</v>
      </c>
      <c r="AF160" s="349">
        <f t="shared" si="78"/>
        <v>0</v>
      </c>
      <c r="AG160" s="349">
        <f t="shared" si="79"/>
        <v>0</v>
      </c>
      <c r="AH160" s="349">
        <f t="shared" si="80"/>
        <v>0</v>
      </c>
      <c r="AI160" s="349">
        <f t="shared" si="81"/>
        <v>0</v>
      </c>
      <c r="AJ160" s="349">
        <f t="shared" si="82"/>
        <v>0</v>
      </c>
      <c r="AK160" s="349">
        <f t="shared" si="83"/>
        <v>0</v>
      </c>
      <c r="AL160" s="350">
        <f t="shared" si="84"/>
        <v>0</v>
      </c>
    </row>
    <row r="161" spans="1:38" ht="24" customHeight="1">
      <c r="A161" s="343" t="s">
        <v>178</v>
      </c>
      <c r="B161" s="446" t="s">
        <v>235</v>
      </c>
      <c r="C161" s="33" t="s">
        <v>236</v>
      </c>
      <c r="D161" s="34"/>
      <c r="E161" s="34"/>
      <c r="F161" s="34"/>
      <c r="G161" s="344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415">
        <f t="shared" si="76"/>
        <v>0</v>
      </c>
      <c r="T161" s="416">
        <f>SUM($G161:H161)</f>
        <v>0</v>
      </c>
      <c r="U161" s="416">
        <f>SUM($G161:I161)</f>
        <v>0</v>
      </c>
      <c r="V161" s="416">
        <f>SUM($G161:J161)</f>
        <v>0</v>
      </c>
      <c r="W161" s="416">
        <f>SUM($G161:K161)</f>
        <v>0</v>
      </c>
      <c r="X161" s="416">
        <f>SUM($G161:L161)</f>
        <v>0</v>
      </c>
      <c r="Y161" s="416">
        <f>SUM($G161:M161)</f>
        <v>0</v>
      </c>
      <c r="Z161" s="416">
        <f>SUM($G161:N161)</f>
        <v>0</v>
      </c>
      <c r="AA161" s="416">
        <f>SUM($G161:O161)</f>
        <v>0</v>
      </c>
      <c r="AB161" s="416">
        <f>SUM($G161:P161)</f>
        <v>0</v>
      </c>
      <c r="AC161" s="416">
        <f>SUM($G161:Q161)</f>
        <v>0</v>
      </c>
      <c r="AD161" s="417">
        <f>SUM($G161:R161)</f>
        <v>0</v>
      </c>
      <c r="AE161" s="349">
        <f t="shared" si="77"/>
        <v>0</v>
      </c>
      <c r="AF161" s="349">
        <f t="shared" si="78"/>
        <v>0</v>
      </c>
      <c r="AG161" s="349">
        <f t="shared" si="79"/>
        <v>0</v>
      </c>
      <c r="AH161" s="349">
        <f t="shared" si="80"/>
        <v>0</v>
      </c>
      <c r="AI161" s="349">
        <f t="shared" si="81"/>
        <v>0</v>
      </c>
      <c r="AJ161" s="349">
        <f t="shared" si="82"/>
        <v>0</v>
      </c>
      <c r="AK161" s="349">
        <f t="shared" si="83"/>
        <v>0</v>
      </c>
      <c r="AL161" s="350">
        <f t="shared" si="84"/>
        <v>0</v>
      </c>
    </row>
    <row r="162" spans="1:38" ht="24" customHeight="1">
      <c r="A162" s="343" t="s">
        <v>178</v>
      </c>
      <c r="B162" s="446" t="s">
        <v>237</v>
      </c>
      <c r="C162" s="33" t="s">
        <v>238</v>
      </c>
      <c r="D162" s="34"/>
      <c r="E162" s="34"/>
      <c r="F162" s="34"/>
      <c r="G162" s="344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415">
        <f t="shared" si="76"/>
        <v>0</v>
      </c>
      <c r="T162" s="416">
        <f>SUM($G162:H162)</f>
        <v>0</v>
      </c>
      <c r="U162" s="416">
        <f>SUM($G162:I162)</f>
        <v>0</v>
      </c>
      <c r="V162" s="416">
        <f>SUM($G162:J162)</f>
        <v>0</v>
      </c>
      <c r="W162" s="416">
        <f>SUM($G162:K162)</f>
        <v>0</v>
      </c>
      <c r="X162" s="416">
        <f>SUM($G162:L162)</f>
        <v>0</v>
      </c>
      <c r="Y162" s="416">
        <f>SUM($G162:M162)</f>
        <v>0</v>
      </c>
      <c r="Z162" s="416">
        <f>SUM($G162:N162)</f>
        <v>0</v>
      </c>
      <c r="AA162" s="416">
        <f>SUM($G162:O162)</f>
        <v>0</v>
      </c>
      <c r="AB162" s="416">
        <f>SUM($G162:P162)</f>
        <v>0</v>
      </c>
      <c r="AC162" s="416">
        <f>SUM($G162:Q162)</f>
        <v>0</v>
      </c>
      <c r="AD162" s="417">
        <f>SUM($G162:R162)</f>
        <v>0</v>
      </c>
      <c r="AE162" s="349">
        <f t="shared" si="77"/>
        <v>0</v>
      </c>
      <c r="AF162" s="349">
        <f t="shared" si="78"/>
        <v>0</v>
      </c>
      <c r="AG162" s="349">
        <f t="shared" si="79"/>
        <v>0</v>
      </c>
      <c r="AH162" s="349">
        <f t="shared" si="80"/>
        <v>0</v>
      </c>
      <c r="AI162" s="349">
        <f t="shared" si="81"/>
        <v>0</v>
      </c>
      <c r="AJ162" s="349">
        <f t="shared" si="82"/>
        <v>0</v>
      </c>
      <c r="AK162" s="349">
        <f t="shared" si="83"/>
        <v>0</v>
      </c>
      <c r="AL162" s="350">
        <f t="shared" si="84"/>
        <v>0</v>
      </c>
    </row>
    <row r="163" spans="1:38" ht="24" customHeight="1">
      <c r="A163" s="343" t="s">
        <v>178</v>
      </c>
      <c r="B163" s="446" t="s">
        <v>239</v>
      </c>
      <c r="C163" s="33" t="s">
        <v>240</v>
      </c>
      <c r="D163" s="34"/>
      <c r="E163" s="34"/>
      <c r="F163" s="34"/>
      <c r="G163" s="344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415">
        <f t="shared" si="76"/>
        <v>0</v>
      </c>
      <c r="T163" s="416">
        <f>SUM($G163:H163)</f>
        <v>0</v>
      </c>
      <c r="U163" s="416">
        <f>SUM($G163:I163)</f>
        <v>0</v>
      </c>
      <c r="V163" s="416">
        <f>SUM($G163:J163)</f>
        <v>0</v>
      </c>
      <c r="W163" s="416">
        <f>SUM($G163:K163)</f>
        <v>0</v>
      </c>
      <c r="X163" s="416">
        <f>SUM($G163:L163)</f>
        <v>0</v>
      </c>
      <c r="Y163" s="416">
        <f>SUM($G163:M163)</f>
        <v>0</v>
      </c>
      <c r="Z163" s="416">
        <f>SUM($G163:N163)</f>
        <v>0</v>
      </c>
      <c r="AA163" s="416">
        <f>SUM($G163:O163)</f>
        <v>0</v>
      </c>
      <c r="AB163" s="416">
        <f>SUM($G163:P163)</f>
        <v>0</v>
      </c>
      <c r="AC163" s="416">
        <f>SUM($G163:Q163)</f>
        <v>0</v>
      </c>
      <c r="AD163" s="417">
        <f>SUM($G163:R163)</f>
        <v>0</v>
      </c>
      <c r="AE163" s="349">
        <f t="shared" si="77"/>
        <v>0</v>
      </c>
      <c r="AF163" s="349">
        <f t="shared" si="78"/>
        <v>0</v>
      </c>
      <c r="AG163" s="349">
        <f t="shared" si="79"/>
        <v>0</v>
      </c>
      <c r="AH163" s="349">
        <f t="shared" si="80"/>
        <v>0</v>
      </c>
      <c r="AI163" s="349">
        <f t="shared" si="81"/>
        <v>0</v>
      </c>
      <c r="AJ163" s="349">
        <f t="shared" si="82"/>
        <v>0</v>
      </c>
      <c r="AK163" s="349">
        <f t="shared" si="83"/>
        <v>0</v>
      </c>
      <c r="AL163" s="350">
        <f t="shared" si="84"/>
        <v>0</v>
      </c>
    </row>
    <row r="164" spans="1:38" ht="24" customHeight="1">
      <c r="A164" s="343" t="s">
        <v>178</v>
      </c>
      <c r="B164" s="446" t="s">
        <v>241</v>
      </c>
      <c r="C164" s="33" t="s">
        <v>242</v>
      </c>
      <c r="D164" s="34"/>
      <c r="E164" s="34"/>
      <c r="F164" s="34"/>
      <c r="G164" s="344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415">
        <f t="shared" si="76"/>
        <v>0</v>
      </c>
      <c r="T164" s="416">
        <f>SUM($G164:H164)</f>
        <v>0</v>
      </c>
      <c r="U164" s="416">
        <f>SUM($G164:I164)</f>
        <v>0</v>
      </c>
      <c r="V164" s="416">
        <f>SUM($G164:J164)</f>
        <v>0</v>
      </c>
      <c r="W164" s="416">
        <f>SUM($G164:K164)</f>
        <v>0</v>
      </c>
      <c r="X164" s="416">
        <f>SUM($G164:L164)</f>
        <v>0</v>
      </c>
      <c r="Y164" s="416">
        <f>SUM($G164:M164)</f>
        <v>0</v>
      </c>
      <c r="Z164" s="416">
        <f>SUM($G164:N164)</f>
        <v>0</v>
      </c>
      <c r="AA164" s="416">
        <f>SUM($G164:O164)</f>
        <v>0</v>
      </c>
      <c r="AB164" s="416">
        <f>SUM($G164:P164)</f>
        <v>0</v>
      </c>
      <c r="AC164" s="416">
        <f>SUM($G164:Q164)</f>
        <v>0</v>
      </c>
      <c r="AD164" s="417">
        <f>SUM($G164:R164)</f>
        <v>0</v>
      </c>
      <c r="AE164" s="349">
        <f t="shared" si="77"/>
        <v>0</v>
      </c>
      <c r="AF164" s="349">
        <f t="shared" si="78"/>
        <v>0</v>
      </c>
      <c r="AG164" s="349">
        <f t="shared" si="79"/>
        <v>0</v>
      </c>
      <c r="AH164" s="349">
        <f t="shared" si="80"/>
        <v>0</v>
      </c>
      <c r="AI164" s="349">
        <f t="shared" si="81"/>
        <v>0</v>
      </c>
      <c r="AJ164" s="349">
        <f t="shared" si="82"/>
        <v>0</v>
      </c>
      <c r="AK164" s="349">
        <f t="shared" si="83"/>
        <v>0</v>
      </c>
      <c r="AL164" s="350">
        <f t="shared" si="84"/>
        <v>0</v>
      </c>
    </row>
    <row r="165" spans="1:38" ht="24" customHeight="1">
      <c r="A165" s="343" t="s">
        <v>178</v>
      </c>
      <c r="B165" s="446" t="s">
        <v>243</v>
      </c>
      <c r="C165" s="33" t="s">
        <v>244</v>
      </c>
      <c r="D165" s="34"/>
      <c r="E165" s="34"/>
      <c r="F165" s="34"/>
      <c r="G165" s="344"/>
      <c r="H165" s="345"/>
      <c r="I165" s="345"/>
      <c r="J165" s="345"/>
      <c r="K165" s="345"/>
      <c r="L165" s="345"/>
      <c r="M165" s="345"/>
      <c r="N165" s="345"/>
      <c r="O165" s="345"/>
      <c r="P165" s="345"/>
      <c r="Q165" s="345"/>
      <c r="R165" s="345"/>
      <c r="S165" s="415">
        <f t="shared" si="76"/>
        <v>0</v>
      </c>
      <c r="T165" s="416">
        <f>SUM($G165:H165)</f>
        <v>0</v>
      </c>
      <c r="U165" s="416">
        <f>SUM($G165:I165)</f>
        <v>0</v>
      </c>
      <c r="V165" s="416">
        <f>SUM($G165:J165)</f>
        <v>0</v>
      </c>
      <c r="W165" s="416">
        <f>SUM($G165:K165)</f>
        <v>0</v>
      </c>
      <c r="X165" s="416">
        <f>SUM($G165:L165)</f>
        <v>0</v>
      </c>
      <c r="Y165" s="416">
        <f>SUM($G165:M165)</f>
        <v>0</v>
      </c>
      <c r="Z165" s="416">
        <f>SUM($G165:N165)</f>
        <v>0</v>
      </c>
      <c r="AA165" s="416">
        <f>SUM($G165:O165)</f>
        <v>0</v>
      </c>
      <c r="AB165" s="416">
        <f>SUM($G165:P165)</f>
        <v>0</v>
      </c>
      <c r="AC165" s="416">
        <f>SUM($G165:Q165)</f>
        <v>0</v>
      </c>
      <c r="AD165" s="417">
        <f>SUM($G165:R165)</f>
        <v>0</v>
      </c>
      <c r="AE165" s="349">
        <f t="shared" si="77"/>
        <v>0</v>
      </c>
      <c r="AF165" s="349">
        <f t="shared" si="78"/>
        <v>0</v>
      </c>
      <c r="AG165" s="349">
        <f t="shared" si="79"/>
        <v>0</v>
      </c>
      <c r="AH165" s="349">
        <f t="shared" si="80"/>
        <v>0</v>
      </c>
      <c r="AI165" s="349">
        <f t="shared" si="81"/>
        <v>0</v>
      </c>
      <c r="AJ165" s="349">
        <f t="shared" si="82"/>
        <v>0</v>
      </c>
      <c r="AK165" s="349">
        <f t="shared" si="83"/>
        <v>0</v>
      </c>
      <c r="AL165" s="350">
        <f t="shared" si="84"/>
        <v>0</v>
      </c>
    </row>
    <row r="166" spans="1:38" ht="24" customHeight="1">
      <c r="A166" s="343" t="s">
        <v>178</v>
      </c>
      <c r="B166" s="446" t="s">
        <v>245</v>
      </c>
      <c r="C166" s="33" t="s">
        <v>246</v>
      </c>
      <c r="D166" s="34"/>
      <c r="E166" s="34"/>
      <c r="F166" s="34"/>
      <c r="G166" s="344"/>
      <c r="H166" s="345"/>
      <c r="I166" s="345"/>
      <c r="J166" s="345"/>
      <c r="K166" s="345"/>
      <c r="L166" s="345"/>
      <c r="M166" s="345"/>
      <c r="N166" s="345"/>
      <c r="O166" s="345"/>
      <c r="P166" s="345"/>
      <c r="Q166" s="345"/>
      <c r="R166" s="345"/>
      <c r="S166" s="415">
        <f t="shared" si="76"/>
        <v>0</v>
      </c>
      <c r="T166" s="416">
        <f>SUM($G166:H166)</f>
        <v>0</v>
      </c>
      <c r="U166" s="416">
        <f>SUM($G166:I166)</f>
        <v>0</v>
      </c>
      <c r="V166" s="416">
        <f>SUM($G166:J166)</f>
        <v>0</v>
      </c>
      <c r="W166" s="416">
        <f>SUM($G166:K166)</f>
        <v>0</v>
      </c>
      <c r="X166" s="416">
        <f>SUM($G166:L166)</f>
        <v>0</v>
      </c>
      <c r="Y166" s="416">
        <f>SUM($G166:M166)</f>
        <v>0</v>
      </c>
      <c r="Z166" s="416">
        <f>SUM($G166:N166)</f>
        <v>0</v>
      </c>
      <c r="AA166" s="416">
        <f>SUM($G166:O166)</f>
        <v>0</v>
      </c>
      <c r="AB166" s="416">
        <f>SUM($G166:P166)</f>
        <v>0</v>
      </c>
      <c r="AC166" s="416">
        <f>SUM($G166:Q166)</f>
        <v>0</v>
      </c>
      <c r="AD166" s="417">
        <f>SUM($G166:R166)</f>
        <v>0</v>
      </c>
      <c r="AE166" s="349">
        <f t="shared" si="77"/>
        <v>0</v>
      </c>
      <c r="AF166" s="349">
        <f t="shared" si="78"/>
        <v>0</v>
      </c>
      <c r="AG166" s="349">
        <f t="shared" si="79"/>
        <v>0</v>
      </c>
      <c r="AH166" s="349">
        <f t="shared" si="80"/>
        <v>0</v>
      </c>
      <c r="AI166" s="349">
        <f t="shared" si="81"/>
        <v>0</v>
      </c>
      <c r="AJ166" s="349">
        <f t="shared" si="82"/>
        <v>0</v>
      </c>
      <c r="AK166" s="349">
        <f t="shared" si="83"/>
        <v>0</v>
      </c>
      <c r="AL166" s="350">
        <f t="shared" si="84"/>
        <v>0</v>
      </c>
    </row>
    <row r="167" spans="1:38" ht="24" customHeight="1">
      <c r="A167" s="343" t="s">
        <v>178</v>
      </c>
      <c r="B167" s="446" t="s">
        <v>247</v>
      </c>
      <c r="C167" s="33" t="s">
        <v>248</v>
      </c>
      <c r="D167" s="34"/>
      <c r="E167" s="34"/>
      <c r="F167" s="34"/>
      <c r="G167" s="344"/>
      <c r="H167" s="345"/>
      <c r="I167" s="345"/>
      <c r="J167" s="345"/>
      <c r="K167" s="345"/>
      <c r="L167" s="345"/>
      <c r="M167" s="345"/>
      <c r="N167" s="345"/>
      <c r="O167" s="345"/>
      <c r="P167" s="345"/>
      <c r="Q167" s="345"/>
      <c r="R167" s="345"/>
      <c r="S167" s="415">
        <f t="shared" si="76"/>
        <v>0</v>
      </c>
      <c r="T167" s="416">
        <f>SUM($G167:H167)</f>
        <v>0</v>
      </c>
      <c r="U167" s="416">
        <f>SUM($G167:I167)</f>
        <v>0</v>
      </c>
      <c r="V167" s="416">
        <f>SUM($G167:J167)</f>
        <v>0</v>
      </c>
      <c r="W167" s="416">
        <f>SUM($G167:K167)</f>
        <v>0</v>
      </c>
      <c r="X167" s="416">
        <f>SUM($G167:L167)</f>
        <v>0</v>
      </c>
      <c r="Y167" s="416">
        <f>SUM($G167:M167)</f>
        <v>0</v>
      </c>
      <c r="Z167" s="416">
        <f>SUM($G167:N167)</f>
        <v>0</v>
      </c>
      <c r="AA167" s="416">
        <f>SUM($G167:O167)</f>
        <v>0</v>
      </c>
      <c r="AB167" s="416">
        <f>SUM($G167:P167)</f>
        <v>0</v>
      </c>
      <c r="AC167" s="416">
        <f>SUM($G167:Q167)</f>
        <v>0</v>
      </c>
      <c r="AD167" s="417">
        <f>SUM($G167:R167)</f>
        <v>0</v>
      </c>
      <c r="AE167" s="349">
        <f t="shared" si="77"/>
        <v>0</v>
      </c>
      <c r="AF167" s="349">
        <f t="shared" si="78"/>
        <v>0</v>
      </c>
      <c r="AG167" s="349">
        <f t="shared" si="79"/>
        <v>0</v>
      </c>
      <c r="AH167" s="349">
        <f t="shared" si="80"/>
        <v>0</v>
      </c>
      <c r="AI167" s="349">
        <f t="shared" si="81"/>
        <v>0</v>
      </c>
      <c r="AJ167" s="349">
        <f t="shared" si="82"/>
        <v>0</v>
      </c>
      <c r="AK167" s="349">
        <f t="shared" si="83"/>
        <v>0</v>
      </c>
      <c r="AL167" s="350">
        <f t="shared" si="84"/>
        <v>0</v>
      </c>
    </row>
    <row r="168" spans="1:38" ht="24" customHeight="1">
      <c r="A168" s="343" t="s">
        <v>178</v>
      </c>
      <c r="B168" s="446" t="s">
        <v>249</v>
      </c>
      <c r="C168" s="33" t="s">
        <v>250</v>
      </c>
      <c r="D168" s="34"/>
      <c r="E168" s="34"/>
      <c r="F168" s="34"/>
      <c r="G168" s="344"/>
      <c r="H168" s="345"/>
      <c r="I168" s="345"/>
      <c r="J168" s="345"/>
      <c r="K168" s="345"/>
      <c r="L168" s="345"/>
      <c r="M168" s="345"/>
      <c r="N168" s="345"/>
      <c r="O168" s="345"/>
      <c r="P168" s="345"/>
      <c r="Q168" s="345"/>
      <c r="R168" s="345"/>
      <c r="S168" s="415">
        <f>G168</f>
        <v>0</v>
      </c>
      <c r="T168" s="416">
        <f>SUM($G168:H168)</f>
        <v>0</v>
      </c>
      <c r="U168" s="416">
        <f>SUM($G168:I168)</f>
        <v>0</v>
      </c>
      <c r="V168" s="416">
        <f>SUM($G168:J168)</f>
        <v>0</v>
      </c>
      <c r="W168" s="416">
        <f>SUM($G168:K168)</f>
        <v>0</v>
      </c>
      <c r="X168" s="416">
        <f>SUM($G168:L168)</f>
        <v>0</v>
      </c>
      <c r="Y168" s="416">
        <f>SUM($G168:M168)</f>
        <v>0</v>
      </c>
      <c r="Z168" s="416">
        <f>SUM($G168:N168)</f>
        <v>0</v>
      </c>
      <c r="AA168" s="416">
        <f>SUM($G168:O168)</f>
        <v>0</v>
      </c>
      <c r="AB168" s="416">
        <f>SUM($G168:P168)</f>
        <v>0</v>
      </c>
      <c r="AC168" s="416">
        <f>SUM($G168:Q168)</f>
        <v>0</v>
      </c>
      <c r="AD168" s="417">
        <f>SUM($G168:R168)</f>
        <v>0</v>
      </c>
      <c r="AE168" s="349">
        <f>U168</f>
        <v>0</v>
      </c>
      <c r="AF168" s="349">
        <f>X168-AE168</f>
        <v>0</v>
      </c>
      <c r="AG168" s="349">
        <f>AA168-AF168-AE168</f>
        <v>0</v>
      </c>
      <c r="AH168" s="349">
        <f>AD168-AG168-AF168-AE168</f>
        <v>0</v>
      </c>
      <c r="AI168" s="349">
        <f>$AE168+$AF168</f>
        <v>0</v>
      </c>
      <c r="AJ168" s="349">
        <f>$AG168+$AH168</f>
        <v>0</v>
      </c>
      <c r="AK168" s="349">
        <f>$AI168+$AJ168</f>
        <v>0</v>
      </c>
      <c r="AL168" s="350">
        <f>SUM(G168:R168)-AK168</f>
        <v>0</v>
      </c>
    </row>
    <row r="169" spans="1:38" ht="24" customHeight="1">
      <c r="A169" s="343" t="s">
        <v>178</v>
      </c>
      <c r="B169" s="446" t="s">
        <v>251</v>
      </c>
      <c r="C169" s="33" t="s">
        <v>252</v>
      </c>
      <c r="D169" s="34"/>
      <c r="E169" s="34"/>
      <c r="F169" s="34"/>
      <c r="G169" s="344"/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345"/>
      <c r="S169" s="415">
        <f t="shared" si="76"/>
        <v>0</v>
      </c>
      <c r="T169" s="416">
        <f>SUM($G169:H169)</f>
        <v>0</v>
      </c>
      <c r="U169" s="416">
        <f>SUM($G169:I169)</f>
        <v>0</v>
      </c>
      <c r="V169" s="416">
        <f>SUM($G169:J169)</f>
        <v>0</v>
      </c>
      <c r="W169" s="416">
        <f>SUM($G169:K169)</f>
        <v>0</v>
      </c>
      <c r="X169" s="416">
        <f>SUM($G169:L169)</f>
        <v>0</v>
      </c>
      <c r="Y169" s="416">
        <f>SUM($G169:M169)</f>
        <v>0</v>
      </c>
      <c r="Z169" s="416">
        <f>SUM($G169:N169)</f>
        <v>0</v>
      </c>
      <c r="AA169" s="416">
        <f>SUM($G169:O169)</f>
        <v>0</v>
      </c>
      <c r="AB169" s="416">
        <f>SUM($G169:P169)</f>
        <v>0</v>
      </c>
      <c r="AC169" s="416">
        <f>SUM($G169:Q169)</f>
        <v>0</v>
      </c>
      <c r="AD169" s="417">
        <f>SUM($G169:R169)</f>
        <v>0</v>
      </c>
      <c r="AE169" s="349">
        <f t="shared" si="77"/>
        <v>0</v>
      </c>
      <c r="AF169" s="349">
        <f t="shared" si="78"/>
        <v>0</v>
      </c>
      <c r="AG169" s="349">
        <f t="shared" si="79"/>
        <v>0</v>
      </c>
      <c r="AH169" s="349">
        <f t="shared" si="80"/>
        <v>0</v>
      </c>
      <c r="AI169" s="349">
        <f t="shared" si="81"/>
        <v>0</v>
      </c>
      <c r="AJ169" s="349">
        <f t="shared" si="82"/>
        <v>0</v>
      </c>
      <c r="AK169" s="349">
        <f t="shared" si="83"/>
        <v>0</v>
      </c>
      <c r="AL169" s="350">
        <f t="shared" si="84"/>
        <v>0</v>
      </c>
    </row>
    <row r="170" spans="1:38" ht="24" hidden="1" customHeight="1" outlineLevel="1">
      <c r="A170" s="343" t="s">
        <v>178</v>
      </c>
      <c r="B170" s="446" t="s">
        <v>253</v>
      </c>
      <c r="C170" s="33" t="s">
        <v>254</v>
      </c>
      <c r="D170" s="34"/>
      <c r="E170" s="34"/>
      <c r="F170" s="34"/>
      <c r="G170" s="344"/>
      <c r="H170" s="345"/>
      <c r="I170" s="345"/>
      <c r="J170" s="345"/>
      <c r="K170" s="345"/>
      <c r="L170" s="345"/>
      <c r="M170" s="345"/>
      <c r="N170" s="345"/>
      <c r="O170" s="345"/>
      <c r="P170" s="345"/>
      <c r="Q170" s="345"/>
      <c r="R170" s="345"/>
      <c r="S170" s="415">
        <f t="shared" si="76"/>
        <v>0</v>
      </c>
      <c r="T170" s="416">
        <f>SUM($G170:H170)</f>
        <v>0</v>
      </c>
      <c r="U170" s="416">
        <f>SUM($G170:I170)</f>
        <v>0</v>
      </c>
      <c r="V170" s="416">
        <f>SUM($G170:J170)</f>
        <v>0</v>
      </c>
      <c r="W170" s="416">
        <f>SUM($G170:K170)</f>
        <v>0</v>
      </c>
      <c r="X170" s="416">
        <f>SUM($G170:L170)</f>
        <v>0</v>
      </c>
      <c r="Y170" s="416">
        <f>SUM($G170:M170)</f>
        <v>0</v>
      </c>
      <c r="Z170" s="416">
        <f>SUM($G170:N170)</f>
        <v>0</v>
      </c>
      <c r="AA170" s="416">
        <f>SUM($G170:O170)</f>
        <v>0</v>
      </c>
      <c r="AB170" s="416">
        <f>SUM($G170:P170)</f>
        <v>0</v>
      </c>
      <c r="AC170" s="416">
        <f>SUM($G170:Q170)</f>
        <v>0</v>
      </c>
      <c r="AD170" s="417">
        <f>SUM($G170:R170)</f>
        <v>0</v>
      </c>
      <c r="AE170" s="349">
        <f t="shared" si="77"/>
        <v>0</v>
      </c>
      <c r="AF170" s="349">
        <f t="shared" si="78"/>
        <v>0</v>
      </c>
      <c r="AG170" s="349">
        <f t="shared" si="79"/>
        <v>0</v>
      </c>
      <c r="AH170" s="349">
        <f t="shared" si="80"/>
        <v>0</v>
      </c>
      <c r="AI170" s="349">
        <f t="shared" si="81"/>
        <v>0</v>
      </c>
      <c r="AJ170" s="349">
        <f t="shared" si="82"/>
        <v>0</v>
      </c>
      <c r="AK170" s="349">
        <f t="shared" si="83"/>
        <v>0</v>
      </c>
      <c r="AL170" s="350">
        <f t="shared" si="84"/>
        <v>0</v>
      </c>
    </row>
    <row r="171" spans="1:38" ht="24" hidden="1" customHeight="1" outlineLevel="1">
      <c r="A171" s="343" t="s">
        <v>178</v>
      </c>
      <c r="B171" s="446" t="s">
        <v>255</v>
      </c>
      <c r="C171" s="33" t="s">
        <v>256</v>
      </c>
      <c r="D171" s="34"/>
      <c r="E171" s="34"/>
      <c r="F171" s="34"/>
      <c r="G171" s="344"/>
      <c r="H171" s="345"/>
      <c r="I171" s="345"/>
      <c r="J171" s="345"/>
      <c r="K171" s="345"/>
      <c r="L171" s="345"/>
      <c r="M171" s="345"/>
      <c r="N171" s="345"/>
      <c r="O171" s="345"/>
      <c r="P171" s="345"/>
      <c r="Q171" s="345"/>
      <c r="R171" s="345"/>
      <c r="S171" s="415">
        <f t="shared" si="76"/>
        <v>0</v>
      </c>
      <c r="T171" s="416">
        <f>SUM($G171:H171)</f>
        <v>0</v>
      </c>
      <c r="U171" s="416">
        <f>SUM($G171:I171)</f>
        <v>0</v>
      </c>
      <c r="V171" s="416">
        <f>SUM($G171:J171)</f>
        <v>0</v>
      </c>
      <c r="W171" s="416">
        <f>SUM($G171:K171)</f>
        <v>0</v>
      </c>
      <c r="X171" s="416">
        <f>SUM($G171:L171)</f>
        <v>0</v>
      </c>
      <c r="Y171" s="416">
        <f>SUM($G171:M171)</f>
        <v>0</v>
      </c>
      <c r="Z171" s="416">
        <f>SUM($G171:N171)</f>
        <v>0</v>
      </c>
      <c r="AA171" s="416">
        <f>SUM($G171:O171)</f>
        <v>0</v>
      </c>
      <c r="AB171" s="416">
        <f>SUM($G171:P171)</f>
        <v>0</v>
      </c>
      <c r="AC171" s="416">
        <f>SUM($G171:Q171)</f>
        <v>0</v>
      </c>
      <c r="AD171" s="417">
        <f>SUM($G171:R171)</f>
        <v>0</v>
      </c>
      <c r="AE171" s="349">
        <f t="shared" si="77"/>
        <v>0</v>
      </c>
      <c r="AF171" s="349">
        <f t="shared" si="78"/>
        <v>0</v>
      </c>
      <c r="AG171" s="349">
        <f t="shared" si="79"/>
        <v>0</v>
      </c>
      <c r="AH171" s="349">
        <f t="shared" si="80"/>
        <v>0</v>
      </c>
      <c r="AI171" s="349">
        <f t="shared" si="81"/>
        <v>0</v>
      </c>
      <c r="AJ171" s="349">
        <f t="shared" si="82"/>
        <v>0</v>
      </c>
      <c r="AK171" s="349">
        <f t="shared" si="83"/>
        <v>0</v>
      </c>
      <c r="AL171" s="350">
        <f t="shared" si="84"/>
        <v>0</v>
      </c>
    </row>
    <row r="172" spans="1:38" ht="24" hidden="1" customHeight="1" outlineLevel="1">
      <c r="A172" s="343" t="s">
        <v>257</v>
      </c>
      <c r="B172" s="446" t="s">
        <v>258</v>
      </c>
      <c r="C172" s="33"/>
      <c r="D172" s="34"/>
      <c r="E172" s="34"/>
      <c r="F172" s="34"/>
      <c r="G172" s="344"/>
      <c r="H172" s="345"/>
      <c r="I172" s="345"/>
      <c r="J172" s="345"/>
      <c r="K172" s="345"/>
      <c r="L172" s="345"/>
      <c r="M172" s="345"/>
      <c r="N172" s="345"/>
      <c r="O172" s="345"/>
      <c r="P172" s="345"/>
      <c r="Q172" s="345"/>
      <c r="R172" s="345"/>
      <c r="S172" s="415">
        <f t="shared" si="76"/>
        <v>0</v>
      </c>
      <c r="T172" s="416">
        <f>SUM($G172:H172)</f>
        <v>0</v>
      </c>
      <c r="U172" s="416">
        <f>SUM($G172:I172)</f>
        <v>0</v>
      </c>
      <c r="V172" s="416">
        <f>SUM($G172:J172)</f>
        <v>0</v>
      </c>
      <c r="W172" s="416">
        <f>SUM($G172:K172)</f>
        <v>0</v>
      </c>
      <c r="X172" s="416">
        <f>SUM($G172:L172)</f>
        <v>0</v>
      </c>
      <c r="Y172" s="416">
        <f>SUM($G172:M172)</f>
        <v>0</v>
      </c>
      <c r="Z172" s="416">
        <f>SUM($G172:N172)</f>
        <v>0</v>
      </c>
      <c r="AA172" s="416">
        <f>SUM($G172:O172)</f>
        <v>0</v>
      </c>
      <c r="AB172" s="416">
        <f>SUM($G172:P172)</f>
        <v>0</v>
      </c>
      <c r="AC172" s="416">
        <f>SUM($G172:Q172)</f>
        <v>0</v>
      </c>
      <c r="AD172" s="417">
        <f>SUM($G172:R172)</f>
        <v>0</v>
      </c>
      <c r="AE172" s="349">
        <f t="shared" si="77"/>
        <v>0</v>
      </c>
      <c r="AF172" s="349">
        <f t="shared" si="78"/>
        <v>0</v>
      </c>
      <c r="AG172" s="349">
        <f t="shared" si="79"/>
        <v>0</v>
      </c>
      <c r="AH172" s="349">
        <f t="shared" si="80"/>
        <v>0</v>
      </c>
      <c r="AI172" s="349">
        <f t="shared" si="81"/>
        <v>0</v>
      </c>
      <c r="AJ172" s="349">
        <f t="shared" si="82"/>
        <v>0</v>
      </c>
      <c r="AK172" s="349">
        <f t="shared" si="83"/>
        <v>0</v>
      </c>
      <c r="AL172" s="350">
        <f t="shared" si="84"/>
        <v>0</v>
      </c>
    </row>
    <row r="173" spans="1:38" ht="24" hidden="1" customHeight="1" outlineLevel="1">
      <c r="A173" s="343" t="s">
        <v>257</v>
      </c>
      <c r="B173" s="446" t="s">
        <v>259</v>
      </c>
      <c r="C173" s="33"/>
      <c r="D173" s="34"/>
      <c r="E173" s="34"/>
      <c r="F173" s="34"/>
      <c r="G173" s="344"/>
      <c r="H173" s="345"/>
      <c r="I173" s="345"/>
      <c r="J173" s="345"/>
      <c r="K173" s="345"/>
      <c r="L173" s="345"/>
      <c r="M173" s="345"/>
      <c r="N173" s="345"/>
      <c r="O173" s="345"/>
      <c r="P173" s="345"/>
      <c r="Q173" s="345"/>
      <c r="R173" s="345"/>
      <c r="S173" s="415">
        <f t="shared" si="76"/>
        <v>0</v>
      </c>
      <c r="T173" s="416">
        <f>SUM($G173:H173)</f>
        <v>0</v>
      </c>
      <c r="U173" s="416">
        <f>SUM($G173:I173)</f>
        <v>0</v>
      </c>
      <c r="V173" s="416">
        <f>SUM($G173:J173)</f>
        <v>0</v>
      </c>
      <c r="W173" s="416">
        <f>SUM($G173:K173)</f>
        <v>0</v>
      </c>
      <c r="X173" s="416">
        <f>SUM($G173:L173)</f>
        <v>0</v>
      </c>
      <c r="Y173" s="416">
        <f>SUM($G173:M173)</f>
        <v>0</v>
      </c>
      <c r="Z173" s="416">
        <f>SUM($G173:N173)</f>
        <v>0</v>
      </c>
      <c r="AA173" s="416">
        <f>SUM($G173:O173)</f>
        <v>0</v>
      </c>
      <c r="AB173" s="416">
        <f>SUM($G173:P173)</f>
        <v>0</v>
      </c>
      <c r="AC173" s="416">
        <f>SUM($G173:Q173)</f>
        <v>0</v>
      </c>
      <c r="AD173" s="417">
        <f>SUM($G173:R173)</f>
        <v>0</v>
      </c>
      <c r="AE173" s="349">
        <f t="shared" si="77"/>
        <v>0</v>
      </c>
      <c r="AF173" s="349">
        <f t="shared" si="78"/>
        <v>0</v>
      </c>
      <c r="AG173" s="349">
        <f t="shared" si="79"/>
        <v>0</v>
      </c>
      <c r="AH173" s="349">
        <f t="shared" si="80"/>
        <v>0</v>
      </c>
      <c r="AI173" s="349">
        <f t="shared" si="81"/>
        <v>0</v>
      </c>
      <c r="AJ173" s="349">
        <f t="shared" si="82"/>
        <v>0</v>
      </c>
      <c r="AK173" s="349">
        <f t="shared" si="83"/>
        <v>0</v>
      </c>
      <c r="AL173" s="350">
        <f t="shared" si="84"/>
        <v>0</v>
      </c>
    </row>
    <row r="174" spans="1:38" ht="24" hidden="1" customHeight="1" outlineLevel="1">
      <c r="A174" s="343" t="s">
        <v>257</v>
      </c>
      <c r="B174" s="446" t="s">
        <v>260</v>
      </c>
      <c r="C174" s="33"/>
      <c r="D174" s="34"/>
      <c r="E174" s="34"/>
      <c r="F174" s="34"/>
      <c r="G174" s="344"/>
      <c r="H174" s="345"/>
      <c r="I174" s="345"/>
      <c r="J174" s="345"/>
      <c r="K174" s="345"/>
      <c r="L174" s="345"/>
      <c r="M174" s="345"/>
      <c r="N174" s="345"/>
      <c r="O174" s="345"/>
      <c r="P174" s="345"/>
      <c r="Q174" s="345"/>
      <c r="R174" s="345"/>
      <c r="S174" s="415">
        <f t="shared" si="76"/>
        <v>0</v>
      </c>
      <c r="T174" s="416">
        <f>SUM($G174:H174)</f>
        <v>0</v>
      </c>
      <c r="U174" s="416">
        <f>SUM($G174:I174)</f>
        <v>0</v>
      </c>
      <c r="V174" s="416">
        <f>SUM($G174:J174)</f>
        <v>0</v>
      </c>
      <c r="W174" s="416">
        <f>SUM($G174:K174)</f>
        <v>0</v>
      </c>
      <c r="X174" s="416">
        <f>SUM($G174:L174)</f>
        <v>0</v>
      </c>
      <c r="Y174" s="416">
        <f>SUM($G174:M174)</f>
        <v>0</v>
      </c>
      <c r="Z174" s="416">
        <f>SUM($G174:N174)</f>
        <v>0</v>
      </c>
      <c r="AA174" s="416">
        <f>SUM($G174:O174)</f>
        <v>0</v>
      </c>
      <c r="AB174" s="416">
        <f>SUM($G174:P174)</f>
        <v>0</v>
      </c>
      <c r="AC174" s="416">
        <f>SUM($G174:Q174)</f>
        <v>0</v>
      </c>
      <c r="AD174" s="417">
        <f>SUM($G174:R174)</f>
        <v>0</v>
      </c>
      <c r="AE174" s="349">
        <f t="shared" si="77"/>
        <v>0</v>
      </c>
      <c r="AF174" s="349">
        <f t="shared" si="78"/>
        <v>0</v>
      </c>
      <c r="AG174" s="349">
        <f t="shared" si="79"/>
        <v>0</v>
      </c>
      <c r="AH174" s="349">
        <f t="shared" si="80"/>
        <v>0</v>
      </c>
      <c r="AI174" s="349">
        <f t="shared" si="81"/>
        <v>0</v>
      </c>
      <c r="AJ174" s="349">
        <f t="shared" si="82"/>
        <v>0</v>
      </c>
      <c r="AK174" s="349">
        <f t="shared" si="83"/>
        <v>0</v>
      </c>
      <c r="AL174" s="350">
        <f t="shared" si="84"/>
        <v>0</v>
      </c>
    </row>
    <row r="175" spans="1:38" ht="24" hidden="1" customHeight="1" outlineLevel="1">
      <c r="A175" s="343" t="s">
        <v>257</v>
      </c>
      <c r="B175" s="446" t="s">
        <v>261</v>
      </c>
      <c r="C175" s="33"/>
      <c r="D175" s="34"/>
      <c r="E175" s="34"/>
      <c r="F175" s="34"/>
      <c r="G175" s="344"/>
      <c r="H175" s="345"/>
      <c r="I175" s="345"/>
      <c r="J175" s="345"/>
      <c r="K175" s="345"/>
      <c r="L175" s="345"/>
      <c r="M175" s="345"/>
      <c r="N175" s="345"/>
      <c r="O175" s="345"/>
      <c r="P175" s="345"/>
      <c r="Q175" s="345"/>
      <c r="R175" s="345"/>
      <c r="S175" s="415">
        <f t="shared" si="76"/>
        <v>0</v>
      </c>
      <c r="T175" s="416">
        <f>SUM($G175:H175)</f>
        <v>0</v>
      </c>
      <c r="U175" s="416">
        <f>SUM($G175:I175)</f>
        <v>0</v>
      </c>
      <c r="V175" s="416">
        <f>SUM($G175:J175)</f>
        <v>0</v>
      </c>
      <c r="W175" s="416">
        <f>SUM($G175:K175)</f>
        <v>0</v>
      </c>
      <c r="X175" s="416">
        <f>SUM($G175:L175)</f>
        <v>0</v>
      </c>
      <c r="Y175" s="416">
        <f>SUM($G175:M175)</f>
        <v>0</v>
      </c>
      <c r="Z175" s="416">
        <f>SUM($G175:N175)</f>
        <v>0</v>
      </c>
      <c r="AA175" s="416">
        <f>SUM($G175:O175)</f>
        <v>0</v>
      </c>
      <c r="AB175" s="416">
        <f>SUM($G175:P175)</f>
        <v>0</v>
      </c>
      <c r="AC175" s="416">
        <f>SUM($G175:Q175)</f>
        <v>0</v>
      </c>
      <c r="AD175" s="417">
        <f>SUM($G175:R175)</f>
        <v>0</v>
      </c>
      <c r="AE175" s="349">
        <f t="shared" si="77"/>
        <v>0</v>
      </c>
      <c r="AF175" s="349">
        <f t="shared" si="78"/>
        <v>0</v>
      </c>
      <c r="AG175" s="349">
        <f t="shared" si="79"/>
        <v>0</v>
      </c>
      <c r="AH175" s="349">
        <f t="shared" si="80"/>
        <v>0</v>
      </c>
      <c r="AI175" s="349">
        <f t="shared" si="81"/>
        <v>0</v>
      </c>
      <c r="AJ175" s="349">
        <f t="shared" si="82"/>
        <v>0</v>
      </c>
      <c r="AK175" s="349">
        <f t="shared" si="83"/>
        <v>0</v>
      </c>
      <c r="AL175" s="350">
        <f t="shared" si="84"/>
        <v>0</v>
      </c>
    </row>
    <row r="176" spans="1:38" ht="24" hidden="1" customHeight="1" outlineLevel="1">
      <c r="A176" s="343" t="s">
        <v>257</v>
      </c>
      <c r="B176" s="446" t="s">
        <v>262</v>
      </c>
      <c r="C176" s="33"/>
      <c r="D176" s="34"/>
      <c r="E176" s="34"/>
      <c r="F176" s="34"/>
      <c r="G176" s="344"/>
      <c r="H176" s="345"/>
      <c r="I176" s="345"/>
      <c r="J176" s="345"/>
      <c r="K176" s="345"/>
      <c r="L176" s="345"/>
      <c r="M176" s="345"/>
      <c r="N176" s="345"/>
      <c r="O176" s="345"/>
      <c r="P176" s="345"/>
      <c r="Q176" s="345"/>
      <c r="R176" s="345"/>
      <c r="S176" s="415">
        <f t="shared" si="76"/>
        <v>0</v>
      </c>
      <c r="T176" s="416">
        <f>SUM($G176:H176)</f>
        <v>0</v>
      </c>
      <c r="U176" s="416">
        <f>SUM($G176:I176)</f>
        <v>0</v>
      </c>
      <c r="V176" s="416">
        <f>SUM($G176:J176)</f>
        <v>0</v>
      </c>
      <c r="W176" s="416">
        <f>SUM($G176:K176)</f>
        <v>0</v>
      </c>
      <c r="X176" s="416">
        <f>SUM($G176:L176)</f>
        <v>0</v>
      </c>
      <c r="Y176" s="416">
        <f>SUM($G176:M176)</f>
        <v>0</v>
      </c>
      <c r="Z176" s="416">
        <f>SUM($G176:N176)</f>
        <v>0</v>
      </c>
      <c r="AA176" s="416">
        <f>SUM($G176:O176)</f>
        <v>0</v>
      </c>
      <c r="AB176" s="416">
        <f>SUM($G176:P176)</f>
        <v>0</v>
      </c>
      <c r="AC176" s="416">
        <f>SUM($G176:Q176)</f>
        <v>0</v>
      </c>
      <c r="AD176" s="417">
        <f>SUM($G176:R176)</f>
        <v>0</v>
      </c>
      <c r="AE176" s="349">
        <f t="shared" si="77"/>
        <v>0</v>
      </c>
      <c r="AF176" s="349">
        <f t="shared" si="78"/>
        <v>0</v>
      </c>
      <c r="AG176" s="349">
        <f t="shared" si="79"/>
        <v>0</v>
      </c>
      <c r="AH176" s="349">
        <f t="shared" si="80"/>
        <v>0</v>
      </c>
      <c r="AI176" s="349">
        <f t="shared" si="81"/>
        <v>0</v>
      </c>
      <c r="AJ176" s="349">
        <f t="shared" si="82"/>
        <v>0</v>
      </c>
      <c r="AK176" s="349">
        <f t="shared" si="83"/>
        <v>0</v>
      </c>
      <c r="AL176" s="350">
        <f t="shared" si="84"/>
        <v>0</v>
      </c>
    </row>
    <row r="177" spans="1:38" ht="24" hidden="1" customHeight="1" outlineLevel="1">
      <c r="A177" s="343" t="s">
        <v>257</v>
      </c>
      <c r="B177" s="446" t="s">
        <v>263</v>
      </c>
      <c r="C177" s="33"/>
      <c r="D177" s="34"/>
      <c r="E177" s="34"/>
      <c r="F177" s="34"/>
      <c r="G177" s="344"/>
      <c r="H177" s="345"/>
      <c r="I177" s="345"/>
      <c r="J177" s="345"/>
      <c r="K177" s="345"/>
      <c r="L177" s="345"/>
      <c r="M177" s="345"/>
      <c r="N177" s="345"/>
      <c r="O177" s="345"/>
      <c r="P177" s="345"/>
      <c r="Q177" s="345"/>
      <c r="R177" s="345"/>
      <c r="S177" s="415">
        <f t="shared" si="76"/>
        <v>0</v>
      </c>
      <c r="T177" s="416">
        <f>SUM($G177:H177)</f>
        <v>0</v>
      </c>
      <c r="U177" s="416">
        <f>SUM($G177:I177)</f>
        <v>0</v>
      </c>
      <c r="V177" s="416">
        <f>SUM($G177:J177)</f>
        <v>0</v>
      </c>
      <c r="W177" s="416">
        <f>SUM($G177:K177)</f>
        <v>0</v>
      </c>
      <c r="X177" s="416">
        <f>SUM($G177:L177)</f>
        <v>0</v>
      </c>
      <c r="Y177" s="416">
        <f>SUM($G177:M177)</f>
        <v>0</v>
      </c>
      <c r="Z177" s="416">
        <f>SUM($G177:N177)</f>
        <v>0</v>
      </c>
      <c r="AA177" s="416">
        <f>SUM($G177:O177)</f>
        <v>0</v>
      </c>
      <c r="AB177" s="416">
        <f>SUM($G177:P177)</f>
        <v>0</v>
      </c>
      <c r="AC177" s="416">
        <f>SUM($G177:Q177)</f>
        <v>0</v>
      </c>
      <c r="AD177" s="417">
        <f>SUM($G177:R177)</f>
        <v>0</v>
      </c>
      <c r="AE177" s="349">
        <f t="shared" si="77"/>
        <v>0</v>
      </c>
      <c r="AF177" s="349">
        <f t="shared" si="78"/>
        <v>0</v>
      </c>
      <c r="AG177" s="349">
        <f t="shared" si="79"/>
        <v>0</v>
      </c>
      <c r="AH177" s="349">
        <f t="shared" si="80"/>
        <v>0</v>
      </c>
      <c r="AI177" s="349">
        <f t="shared" si="81"/>
        <v>0</v>
      </c>
      <c r="AJ177" s="349">
        <f t="shared" si="82"/>
        <v>0</v>
      </c>
      <c r="AK177" s="349">
        <f t="shared" si="83"/>
        <v>0</v>
      </c>
      <c r="AL177" s="350">
        <f t="shared" si="84"/>
        <v>0</v>
      </c>
    </row>
    <row r="178" spans="1:38" ht="24" hidden="1" customHeight="1" outlineLevel="1">
      <c r="A178" s="343" t="s">
        <v>257</v>
      </c>
      <c r="B178" s="446" t="s">
        <v>264</v>
      </c>
      <c r="C178" s="33"/>
      <c r="D178" s="34"/>
      <c r="E178" s="34"/>
      <c r="F178" s="34"/>
      <c r="G178" s="344"/>
      <c r="H178" s="345"/>
      <c r="I178" s="345"/>
      <c r="J178" s="345"/>
      <c r="K178" s="345"/>
      <c r="L178" s="345"/>
      <c r="M178" s="345"/>
      <c r="N178" s="345"/>
      <c r="O178" s="345"/>
      <c r="P178" s="345"/>
      <c r="Q178" s="345"/>
      <c r="R178" s="345"/>
      <c r="S178" s="415">
        <f t="shared" si="76"/>
        <v>0</v>
      </c>
      <c r="T178" s="416">
        <f>SUM($G178:H178)</f>
        <v>0</v>
      </c>
      <c r="U178" s="416">
        <f>SUM($G178:I178)</f>
        <v>0</v>
      </c>
      <c r="V178" s="416">
        <f>SUM($G178:J178)</f>
        <v>0</v>
      </c>
      <c r="W178" s="416">
        <f>SUM($G178:K178)</f>
        <v>0</v>
      </c>
      <c r="X178" s="416">
        <f>SUM($G178:L178)</f>
        <v>0</v>
      </c>
      <c r="Y178" s="416">
        <f>SUM($G178:M178)</f>
        <v>0</v>
      </c>
      <c r="Z178" s="416">
        <f>SUM($G178:N178)</f>
        <v>0</v>
      </c>
      <c r="AA178" s="416">
        <f>SUM($G178:O178)</f>
        <v>0</v>
      </c>
      <c r="AB178" s="416">
        <f>SUM($G178:P178)</f>
        <v>0</v>
      </c>
      <c r="AC178" s="416">
        <f>SUM($G178:Q178)</f>
        <v>0</v>
      </c>
      <c r="AD178" s="417">
        <f>SUM($G178:R178)</f>
        <v>0</v>
      </c>
      <c r="AE178" s="349">
        <f t="shared" si="77"/>
        <v>0</v>
      </c>
      <c r="AF178" s="349">
        <f t="shared" si="78"/>
        <v>0</v>
      </c>
      <c r="AG178" s="349">
        <f t="shared" si="79"/>
        <v>0</v>
      </c>
      <c r="AH178" s="349">
        <f t="shared" si="80"/>
        <v>0</v>
      </c>
      <c r="AI178" s="349">
        <f t="shared" si="81"/>
        <v>0</v>
      </c>
      <c r="AJ178" s="349">
        <f t="shared" si="82"/>
        <v>0</v>
      </c>
      <c r="AK178" s="349">
        <f t="shared" si="83"/>
        <v>0</v>
      </c>
      <c r="AL178" s="350">
        <f t="shared" si="84"/>
        <v>0</v>
      </c>
    </row>
    <row r="179" spans="1:38" ht="24" hidden="1" customHeight="1" outlineLevel="1">
      <c r="A179" s="343" t="s">
        <v>257</v>
      </c>
      <c r="B179" s="446" t="s">
        <v>265</v>
      </c>
      <c r="C179" s="33"/>
      <c r="D179" s="34"/>
      <c r="E179" s="34"/>
      <c r="F179" s="34"/>
      <c r="G179" s="344"/>
      <c r="H179" s="345"/>
      <c r="I179" s="345"/>
      <c r="J179" s="345"/>
      <c r="K179" s="345"/>
      <c r="L179" s="345"/>
      <c r="M179" s="345"/>
      <c r="N179" s="345"/>
      <c r="O179" s="345"/>
      <c r="P179" s="345"/>
      <c r="Q179" s="345"/>
      <c r="R179" s="345"/>
      <c r="S179" s="415">
        <f t="shared" si="76"/>
        <v>0</v>
      </c>
      <c r="T179" s="416">
        <f>SUM($G179:H179)</f>
        <v>0</v>
      </c>
      <c r="U179" s="416">
        <f>SUM($G179:I179)</f>
        <v>0</v>
      </c>
      <c r="V179" s="416">
        <f>SUM($G179:J179)</f>
        <v>0</v>
      </c>
      <c r="W179" s="416">
        <f>SUM($G179:K179)</f>
        <v>0</v>
      </c>
      <c r="X179" s="416">
        <f>SUM($G179:L179)</f>
        <v>0</v>
      </c>
      <c r="Y179" s="416">
        <f>SUM($G179:M179)</f>
        <v>0</v>
      </c>
      <c r="Z179" s="416">
        <f>SUM($G179:N179)</f>
        <v>0</v>
      </c>
      <c r="AA179" s="416">
        <f>SUM($G179:O179)</f>
        <v>0</v>
      </c>
      <c r="AB179" s="416">
        <f>SUM($G179:P179)</f>
        <v>0</v>
      </c>
      <c r="AC179" s="416">
        <f>SUM($G179:Q179)</f>
        <v>0</v>
      </c>
      <c r="AD179" s="417">
        <f>SUM($G179:R179)</f>
        <v>0</v>
      </c>
      <c r="AE179" s="349">
        <f t="shared" si="77"/>
        <v>0</v>
      </c>
      <c r="AF179" s="349">
        <f t="shared" si="78"/>
        <v>0</v>
      </c>
      <c r="AG179" s="349">
        <f t="shared" si="79"/>
        <v>0</v>
      </c>
      <c r="AH179" s="349">
        <f t="shared" si="80"/>
        <v>0</v>
      </c>
      <c r="AI179" s="349">
        <f t="shared" si="81"/>
        <v>0</v>
      </c>
      <c r="AJ179" s="349">
        <f t="shared" si="82"/>
        <v>0</v>
      </c>
      <c r="AK179" s="349">
        <f t="shared" si="83"/>
        <v>0</v>
      </c>
      <c r="AL179" s="350">
        <f t="shared" si="84"/>
        <v>0</v>
      </c>
    </row>
    <row r="180" spans="1:38" ht="24" hidden="1" customHeight="1" outlineLevel="1">
      <c r="A180" s="343" t="s">
        <v>257</v>
      </c>
      <c r="B180" s="446" t="s">
        <v>266</v>
      </c>
      <c r="C180" s="33"/>
      <c r="D180" s="34"/>
      <c r="E180" s="34"/>
      <c r="F180" s="34"/>
      <c r="G180" s="344"/>
      <c r="H180" s="345"/>
      <c r="I180" s="345"/>
      <c r="J180" s="345"/>
      <c r="K180" s="345"/>
      <c r="L180" s="345"/>
      <c r="M180" s="345"/>
      <c r="N180" s="345"/>
      <c r="O180" s="345"/>
      <c r="P180" s="345"/>
      <c r="Q180" s="345"/>
      <c r="R180" s="345"/>
      <c r="S180" s="415">
        <f t="shared" si="76"/>
        <v>0</v>
      </c>
      <c r="T180" s="416">
        <f>SUM($G180:H180)</f>
        <v>0</v>
      </c>
      <c r="U180" s="416">
        <f>SUM($G180:I180)</f>
        <v>0</v>
      </c>
      <c r="V180" s="416">
        <f>SUM($G180:J180)</f>
        <v>0</v>
      </c>
      <c r="W180" s="416">
        <f>SUM($G180:K180)</f>
        <v>0</v>
      </c>
      <c r="X180" s="416">
        <f>SUM($G180:L180)</f>
        <v>0</v>
      </c>
      <c r="Y180" s="416">
        <f>SUM($G180:M180)</f>
        <v>0</v>
      </c>
      <c r="Z180" s="416">
        <f>SUM($G180:N180)</f>
        <v>0</v>
      </c>
      <c r="AA180" s="416">
        <f>SUM($G180:O180)</f>
        <v>0</v>
      </c>
      <c r="AB180" s="416">
        <f>SUM($G180:P180)</f>
        <v>0</v>
      </c>
      <c r="AC180" s="416">
        <f>SUM($G180:Q180)</f>
        <v>0</v>
      </c>
      <c r="AD180" s="417">
        <f>SUM($G180:R180)</f>
        <v>0</v>
      </c>
      <c r="AE180" s="349">
        <f t="shared" si="77"/>
        <v>0</v>
      </c>
      <c r="AF180" s="349">
        <f t="shared" si="78"/>
        <v>0</v>
      </c>
      <c r="AG180" s="349">
        <f t="shared" si="79"/>
        <v>0</v>
      </c>
      <c r="AH180" s="349">
        <f t="shared" si="80"/>
        <v>0</v>
      </c>
      <c r="AI180" s="349">
        <f t="shared" si="81"/>
        <v>0</v>
      </c>
      <c r="AJ180" s="349">
        <f t="shared" si="82"/>
        <v>0</v>
      </c>
      <c r="AK180" s="349">
        <f t="shared" si="83"/>
        <v>0</v>
      </c>
      <c r="AL180" s="350">
        <f t="shared" si="84"/>
        <v>0</v>
      </c>
    </row>
    <row r="181" spans="1:38" ht="24" hidden="1" customHeight="1" outlineLevel="1">
      <c r="A181" s="343" t="s">
        <v>257</v>
      </c>
      <c r="B181" s="446" t="s">
        <v>267</v>
      </c>
      <c r="C181" s="33"/>
      <c r="D181" s="34"/>
      <c r="E181" s="34"/>
      <c r="F181" s="34"/>
      <c r="G181" s="344"/>
      <c r="H181" s="345"/>
      <c r="I181" s="345"/>
      <c r="J181" s="345"/>
      <c r="K181" s="345"/>
      <c r="L181" s="345"/>
      <c r="M181" s="345"/>
      <c r="N181" s="345"/>
      <c r="O181" s="345"/>
      <c r="P181" s="345"/>
      <c r="Q181" s="345"/>
      <c r="R181" s="345"/>
      <c r="S181" s="415">
        <f t="shared" ref="S181:S262" si="94">G181</f>
        <v>0</v>
      </c>
      <c r="T181" s="416">
        <f>SUM($G181:H181)</f>
        <v>0</v>
      </c>
      <c r="U181" s="416">
        <f>SUM($G181:I181)</f>
        <v>0</v>
      </c>
      <c r="V181" s="416">
        <f>SUM($G181:J181)</f>
        <v>0</v>
      </c>
      <c r="W181" s="416">
        <f>SUM($G181:K181)</f>
        <v>0</v>
      </c>
      <c r="X181" s="416">
        <f>SUM($G181:L181)</f>
        <v>0</v>
      </c>
      <c r="Y181" s="416">
        <f>SUM($G181:M181)</f>
        <v>0</v>
      </c>
      <c r="Z181" s="416">
        <f>SUM($G181:N181)</f>
        <v>0</v>
      </c>
      <c r="AA181" s="416">
        <f>SUM($G181:O181)</f>
        <v>0</v>
      </c>
      <c r="AB181" s="416">
        <f>SUM($G181:P181)</f>
        <v>0</v>
      </c>
      <c r="AC181" s="416">
        <f>SUM($G181:Q181)</f>
        <v>0</v>
      </c>
      <c r="AD181" s="417">
        <f>SUM($G181:R181)</f>
        <v>0</v>
      </c>
      <c r="AE181" s="349">
        <f t="shared" ref="AE181:AE262" si="95">U181</f>
        <v>0</v>
      </c>
      <c r="AF181" s="349">
        <f t="shared" ref="AF181:AF262" si="96">X181-AE181</f>
        <v>0</v>
      </c>
      <c r="AG181" s="349">
        <f t="shared" ref="AG181:AG262" si="97">AA181-AF181-AE181</f>
        <v>0</v>
      </c>
      <c r="AH181" s="349">
        <f t="shared" ref="AH181:AH262" si="98">AD181-AG181-AF181-AE181</f>
        <v>0</v>
      </c>
      <c r="AI181" s="349">
        <f t="shared" si="81"/>
        <v>0</v>
      </c>
      <c r="AJ181" s="349">
        <f t="shared" si="82"/>
        <v>0</v>
      </c>
      <c r="AK181" s="349">
        <f t="shared" si="83"/>
        <v>0</v>
      </c>
      <c r="AL181" s="350">
        <f t="shared" si="84"/>
        <v>0</v>
      </c>
    </row>
    <row r="182" spans="1:38" ht="24" hidden="1" customHeight="1" outlineLevel="1">
      <c r="A182" s="343" t="s">
        <v>257</v>
      </c>
      <c r="B182" s="446" t="s">
        <v>268</v>
      </c>
      <c r="C182" s="33"/>
      <c r="D182" s="34"/>
      <c r="E182" s="34"/>
      <c r="F182" s="34"/>
      <c r="G182" s="344"/>
      <c r="H182" s="345"/>
      <c r="I182" s="345"/>
      <c r="J182" s="345"/>
      <c r="K182" s="345"/>
      <c r="L182" s="345"/>
      <c r="M182" s="345"/>
      <c r="N182" s="345"/>
      <c r="O182" s="345"/>
      <c r="P182" s="345"/>
      <c r="Q182" s="345"/>
      <c r="R182" s="345"/>
      <c r="S182" s="415">
        <f t="shared" si="94"/>
        <v>0</v>
      </c>
      <c r="T182" s="416">
        <f>SUM($G182:H182)</f>
        <v>0</v>
      </c>
      <c r="U182" s="416">
        <f>SUM($G182:I182)</f>
        <v>0</v>
      </c>
      <c r="V182" s="416">
        <f>SUM($G182:J182)</f>
        <v>0</v>
      </c>
      <c r="W182" s="416">
        <f>SUM($G182:K182)</f>
        <v>0</v>
      </c>
      <c r="X182" s="416">
        <f>SUM($G182:L182)</f>
        <v>0</v>
      </c>
      <c r="Y182" s="416">
        <f>SUM($G182:M182)</f>
        <v>0</v>
      </c>
      <c r="Z182" s="416">
        <f>SUM($G182:N182)</f>
        <v>0</v>
      </c>
      <c r="AA182" s="416">
        <f>SUM($G182:O182)</f>
        <v>0</v>
      </c>
      <c r="AB182" s="416">
        <f>SUM($G182:P182)</f>
        <v>0</v>
      </c>
      <c r="AC182" s="416">
        <f>SUM($G182:Q182)</f>
        <v>0</v>
      </c>
      <c r="AD182" s="417">
        <f>SUM($G182:R182)</f>
        <v>0</v>
      </c>
      <c r="AE182" s="349">
        <f t="shared" si="95"/>
        <v>0</v>
      </c>
      <c r="AF182" s="349">
        <f t="shared" si="96"/>
        <v>0</v>
      </c>
      <c r="AG182" s="349">
        <f t="shared" si="97"/>
        <v>0</v>
      </c>
      <c r="AH182" s="349">
        <f t="shared" si="98"/>
        <v>0</v>
      </c>
      <c r="AI182" s="349">
        <f t="shared" si="81"/>
        <v>0</v>
      </c>
      <c r="AJ182" s="349">
        <f t="shared" si="82"/>
        <v>0</v>
      </c>
      <c r="AK182" s="349">
        <f t="shared" si="83"/>
        <v>0</v>
      </c>
      <c r="AL182" s="350">
        <f t="shared" si="84"/>
        <v>0</v>
      </c>
    </row>
    <row r="183" spans="1:38" ht="24" hidden="1" customHeight="1" outlineLevel="1">
      <c r="A183" s="343" t="s">
        <v>257</v>
      </c>
      <c r="B183" s="446" t="s">
        <v>269</v>
      </c>
      <c r="C183" s="33"/>
      <c r="D183" s="34"/>
      <c r="E183" s="34"/>
      <c r="F183" s="34"/>
      <c r="G183" s="344"/>
      <c r="H183" s="345"/>
      <c r="I183" s="345"/>
      <c r="J183" s="345"/>
      <c r="K183" s="345"/>
      <c r="L183" s="345"/>
      <c r="M183" s="345"/>
      <c r="N183" s="345"/>
      <c r="O183" s="345"/>
      <c r="P183" s="345"/>
      <c r="Q183" s="345"/>
      <c r="R183" s="345"/>
      <c r="S183" s="415">
        <f t="shared" si="94"/>
        <v>0</v>
      </c>
      <c r="T183" s="416">
        <f>SUM($G183:H183)</f>
        <v>0</v>
      </c>
      <c r="U183" s="416">
        <f>SUM($G183:I183)</f>
        <v>0</v>
      </c>
      <c r="V183" s="416">
        <f>SUM($G183:J183)</f>
        <v>0</v>
      </c>
      <c r="W183" s="416">
        <f>SUM($G183:K183)</f>
        <v>0</v>
      </c>
      <c r="X183" s="416">
        <f>SUM($G183:L183)</f>
        <v>0</v>
      </c>
      <c r="Y183" s="416">
        <f>SUM($G183:M183)</f>
        <v>0</v>
      </c>
      <c r="Z183" s="416">
        <f>SUM($G183:N183)</f>
        <v>0</v>
      </c>
      <c r="AA183" s="416">
        <f>SUM($G183:O183)</f>
        <v>0</v>
      </c>
      <c r="AB183" s="416">
        <f>SUM($G183:P183)</f>
        <v>0</v>
      </c>
      <c r="AC183" s="416">
        <f>SUM($G183:Q183)</f>
        <v>0</v>
      </c>
      <c r="AD183" s="417">
        <f>SUM($G183:R183)</f>
        <v>0</v>
      </c>
      <c r="AE183" s="349">
        <f t="shared" si="95"/>
        <v>0</v>
      </c>
      <c r="AF183" s="349">
        <f t="shared" si="96"/>
        <v>0</v>
      </c>
      <c r="AG183" s="349">
        <f t="shared" si="97"/>
        <v>0</v>
      </c>
      <c r="AH183" s="349">
        <f t="shared" si="98"/>
        <v>0</v>
      </c>
      <c r="AI183" s="349">
        <f t="shared" si="81"/>
        <v>0</v>
      </c>
      <c r="AJ183" s="349">
        <f t="shared" si="82"/>
        <v>0</v>
      </c>
      <c r="AK183" s="349">
        <f t="shared" si="83"/>
        <v>0</v>
      </c>
      <c r="AL183" s="350">
        <f t="shared" si="84"/>
        <v>0</v>
      </c>
    </row>
    <row r="184" spans="1:38" ht="24" hidden="1" customHeight="1" outlineLevel="1">
      <c r="A184" s="343" t="s">
        <v>257</v>
      </c>
      <c r="B184" s="446" t="s">
        <v>270</v>
      </c>
      <c r="C184" s="33"/>
      <c r="D184" s="34"/>
      <c r="E184" s="34"/>
      <c r="F184" s="34"/>
      <c r="G184" s="344"/>
      <c r="H184" s="345"/>
      <c r="I184" s="345"/>
      <c r="J184" s="345"/>
      <c r="K184" s="345"/>
      <c r="L184" s="345"/>
      <c r="M184" s="345"/>
      <c r="N184" s="345"/>
      <c r="O184" s="345"/>
      <c r="P184" s="345"/>
      <c r="Q184" s="345"/>
      <c r="R184" s="345"/>
      <c r="S184" s="415">
        <f t="shared" si="94"/>
        <v>0</v>
      </c>
      <c r="T184" s="416">
        <f>SUM($G184:H184)</f>
        <v>0</v>
      </c>
      <c r="U184" s="416">
        <f>SUM($G184:I184)</f>
        <v>0</v>
      </c>
      <c r="V184" s="416">
        <f>SUM($G184:J184)</f>
        <v>0</v>
      </c>
      <c r="W184" s="416">
        <f>SUM($G184:K184)</f>
        <v>0</v>
      </c>
      <c r="X184" s="416">
        <f>SUM($G184:L184)</f>
        <v>0</v>
      </c>
      <c r="Y184" s="416">
        <f>SUM($G184:M184)</f>
        <v>0</v>
      </c>
      <c r="Z184" s="416">
        <f>SUM($G184:N184)</f>
        <v>0</v>
      </c>
      <c r="AA184" s="416">
        <f>SUM($G184:O184)</f>
        <v>0</v>
      </c>
      <c r="AB184" s="416">
        <f>SUM($G184:P184)</f>
        <v>0</v>
      </c>
      <c r="AC184" s="416">
        <f>SUM($G184:Q184)</f>
        <v>0</v>
      </c>
      <c r="AD184" s="417">
        <f>SUM($G184:R184)</f>
        <v>0</v>
      </c>
      <c r="AE184" s="349">
        <f t="shared" si="95"/>
        <v>0</v>
      </c>
      <c r="AF184" s="349">
        <f t="shared" si="96"/>
        <v>0</v>
      </c>
      <c r="AG184" s="349">
        <f t="shared" si="97"/>
        <v>0</v>
      </c>
      <c r="AH184" s="349">
        <f t="shared" si="98"/>
        <v>0</v>
      </c>
      <c r="AI184" s="349">
        <f t="shared" si="81"/>
        <v>0</v>
      </c>
      <c r="AJ184" s="349">
        <f t="shared" si="82"/>
        <v>0</v>
      </c>
      <c r="AK184" s="349">
        <f t="shared" si="83"/>
        <v>0</v>
      </c>
      <c r="AL184" s="350">
        <f t="shared" si="84"/>
        <v>0</v>
      </c>
    </row>
    <row r="185" spans="1:38" ht="24" hidden="1" customHeight="1" outlineLevel="1">
      <c r="A185" s="343" t="s">
        <v>257</v>
      </c>
      <c r="B185" s="446" t="s">
        <v>271</v>
      </c>
      <c r="C185" s="33"/>
      <c r="D185" s="34"/>
      <c r="E185" s="34"/>
      <c r="F185" s="34"/>
      <c r="G185" s="344"/>
      <c r="H185" s="345"/>
      <c r="I185" s="345"/>
      <c r="J185" s="345"/>
      <c r="K185" s="345"/>
      <c r="L185" s="345"/>
      <c r="M185" s="345"/>
      <c r="N185" s="345"/>
      <c r="O185" s="345"/>
      <c r="P185" s="345"/>
      <c r="Q185" s="345"/>
      <c r="R185" s="345"/>
      <c r="S185" s="415">
        <f t="shared" si="94"/>
        <v>0</v>
      </c>
      <c r="T185" s="416">
        <f>SUM($G185:H185)</f>
        <v>0</v>
      </c>
      <c r="U185" s="416">
        <f>SUM($G185:I185)</f>
        <v>0</v>
      </c>
      <c r="V185" s="416">
        <f>SUM($G185:J185)</f>
        <v>0</v>
      </c>
      <c r="W185" s="416">
        <f>SUM($G185:K185)</f>
        <v>0</v>
      </c>
      <c r="X185" s="416">
        <f>SUM($G185:L185)</f>
        <v>0</v>
      </c>
      <c r="Y185" s="416">
        <f>SUM($G185:M185)</f>
        <v>0</v>
      </c>
      <c r="Z185" s="416">
        <f>SUM($G185:N185)</f>
        <v>0</v>
      </c>
      <c r="AA185" s="416">
        <f>SUM($G185:O185)</f>
        <v>0</v>
      </c>
      <c r="AB185" s="416">
        <f>SUM($G185:P185)</f>
        <v>0</v>
      </c>
      <c r="AC185" s="416">
        <f>SUM($G185:Q185)</f>
        <v>0</v>
      </c>
      <c r="AD185" s="417">
        <f>SUM($G185:R185)</f>
        <v>0</v>
      </c>
      <c r="AE185" s="349">
        <f t="shared" si="95"/>
        <v>0</v>
      </c>
      <c r="AF185" s="349">
        <f t="shared" si="96"/>
        <v>0</v>
      </c>
      <c r="AG185" s="349">
        <f t="shared" si="97"/>
        <v>0</v>
      </c>
      <c r="AH185" s="349">
        <f t="shared" si="98"/>
        <v>0</v>
      </c>
      <c r="AI185" s="349">
        <f t="shared" si="81"/>
        <v>0</v>
      </c>
      <c r="AJ185" s="349">
        <f t="shared" si="82"/>
        <v>0</v>
      </c>
      <c r="AK185" s="349">
        <f t="shared" si="83"/>
        <v>0</v>
      </c>
      <c r="AL185" s="350">
        <f t="shared" si="84"/>
        <v>0</v>
      </c>
    </row>
    <row r="186" spans="1:38" ht="24" hidden="1" customHeight="1" outlineLevel="1">
      <c r="A186" s="343" t="s">
        <v>257</v>
      </c>
      <c r="B186" s="446" t="s">
        <v>272</v>
      </c>
      <c r="C186" s="33"/>
      <c r="D186" s="34"/>
      <c r="E186" s="34"/>
      <c r="F186" s="34"/>
      <c r="G186" s="344"/>
      <c r="H186" s="345"/>
      <c r="I186" s="345"/>
      <c r="J186" s="345"/>
      <c r="K186" s="345"/>
      <c r="L186" s="345"/>
      <c r="M186" s="345"/>
      <c r="N186" s="345"/>
      <c r="O186" s="345"/>
      <c r="P186" s="345"/>
      <c r="Q186" s="345"/>
      <c r="R186" s="345"/>
      <c r="S186" s="415">
        <f t="shared" si="94"/>
        <v>0</v>
      </c>
      <c r="T186" s="416">
        <f>SUM($G186:H186)</f>
        <v>0</v>
      </c>
      <c r="U186" s="416">
        <f>SUM($G186:I186)</f>
        <v>0</v>
      </c>
      <c r="V186" s="416">
        <f>SUM($G186:J186)</f>
        <v>0</v>
      </c>
      <c r="W186" s="416">
        <f>SUM($G186:K186)</f>
        <v>0</v>
      </c>
      <c r="X186" s="416">
        <f>SUM($G186:L186)</f>
        <v>0</v>
      </c>
      <c r="Y186" s="416">
        <f>SUM($G186:M186)</f>
        <v>0</v>
      </c>
      <c r="Z186" s="416">
        <f>SUM($G186:N186)</f>
        <v>0</v>
      </c>
      <c r="AA186" s="416">
        <f>SUM($G186:O186)</f>
        <v>0</v>
      </c>
      <c r="AB186" s="416">
        <f>SUM($G186:P186)</f>
        <v>0</v>
      </c>
      <c r="AC186" s="416">
        <f>SUM($G186:Q186)</f>
        <v>0</v>
      </c>
      <c r="AD186" s="417">
        <f>SUM($G186:R186)</f>
        <v>0</v>
      </c>
      <c r="AE186" s="349">
        <f t="shared" si="95"/>
        <v>0</v>
      </c>
      <c r="AF186" s="349">
        <f t="shared" si="96"/>
        <v>0</v>
      </c>
      <c r="AG186" s="349">
        <f t="shared" si="97"/>
        <v>0</v>
      </c>
      <c r="AH186" s="349">
        <f t="shared" si="98"/>
        <v>0</v>
      </c>
      <c r="AI186" s="349">
        <f t="shared" si="81"/>
        <v>0</v>
      </c>
      <c r="AJ186" s="349">
        <f t="shared" si="82"/>
        <v>0</v>
      </c>
      <c r="AK186" s="349">
        <f t="shared" si="83"/>
        <v>0</v>
      </c>
      <c r="AL186" s="350">
        <f t="shared" si="84"/>
        <v>0</v>
      </c>
    </row>
    <row r="187" spans="1:38" ht="24" hidden="1" customHeight="1" outlineLevel="1">
      <c r="A187" s="343" t="s">
        <v>257</v>
      </c>
      <c r="B187" s="446" t="s">
        <v>273</v>
      </c>
      <c r="C187" s="33"/>
      <c r="D187" s="34"/>
      <c r="E187" s="34"/>
      <c r="F187" s="34"/>
      <c r="G187" s="344"/>
      <c r="H187" s="345"/>
      <c r="I187" s="345"/>
      <c r="J187" s="345"/>
      <c r="K187" s="345"/>
      <c r="L187" s="345"/>
      <c r="M187" s="345"/>
      <c r="N187" s="345"/>
      <c r="O187" s="345"/>
      <c r="P187" s="345"/>
      <c r="Q187" s="345"/>
      <c r="R187" s="345"/>
      <c r="S187" s="415">
        <f t="shared" si="94"/>
        <v>0</v>
      </c>
      <c r="T187" s="416">
        <f>SUM($G187:H187)</f>
        <v>0</v>
      </c>
      <c r="U187" s="416">
        <f>SUM($G187:I187)</f>
        <v>0</v>
      </c>
      <c r="V187" s="416">
        <f>SUM($G187:J187)</f>
        <v>0</v>
      </c>
      <c r="W187" s="416">
        <f>SUM($G187:K187)</f>
        <v>0</v>
      </c>
      <c r="X187" s="416">
        <f>SUM($G187:L187)</f>
        <v>0</v>
      </c>
      <c r="Y187" s="416">
        <f>SUM($G187:M187)</f>
        <v>0</v>
      </c>
      <c r="Z187" s="416">
        <f>SUM($G187:N187)</f>
        <v>0</v>
      </c>
      <c r="AA187" s="416">
        <f>SUM($G187:O187)</f>
        <v>0</v>
      </c>
      <c r="AB187" s="416">
        <f>SUM($G187:P187)</f>
        <v>0</v>
      </c>
      <c r="AC187" s="416">
        <f>SUM($G187:Q187)</f>
        <v>0</v>
      </c>
      <c r="AD187" s="417">
        <f>SUM($G187:R187)</f>
        <v>0</v>
      </c>
      <c r="AE187" s="349">
        <f t="shared" si="95"/>
        <v>0</v>
      </c>
      <c r="AF187" s="349">
        <f t="shared" si="96"/>
        <v>0</v>
      </c>
      <c r="AG187" s="349">
        <f t="shared" si="97"/>
        <v>0</v>
      </c>
      <c r="AH187" s="349">
        <f t="shared" si="98"/>
        <v>0</v>
      </c>
      <c r="AI187" s="349">
        <f t="shared" si="81"/>
        <v>0</v>
      </c>
      <c r="AJ187" s="349">
        <f t="shared" si="82"/>
        <v>0</v>
      </c>
      <c r="AK187" s="349">
        <f t="shared" si="83"/>
        <v>0</v>
      </c>
      <c r="AL187" s="350">
        <f t="shared" si="84"/>
        <v>0</v>
      </c>
    </row>
    <row r="188" spans="1:38" ht="24" hidden="1" customHeight="1" outlineLevel="1">
      <c r="A188" s="343" t="s">
        <v>257</v>
      </c>
      <c r="B188" s="446" t="s">
        <v>274</v>
      </c>
      <c r="C188" s="33"/>
      <c r="D188" s="34"/>
      <c r="E188" s="34"/>
      <c r="F188" s="34"/>
      <c r="G188" s="344"/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345"/>
      <c r="S188" s="415">
        <f t="shared" si="94"/>
        <v>0</v>
      </c>
      <c r="T188" s="416">
        <f>SUM($G188:H188)</f>
        <v>0</v>
      </c>
      <c r="U188" s="416">
        <f>SUM($G188:I188)</f>
        <v>0</v>
      </c>
      <c r="V188" s="416">
        <f>SUM($G188:J188)</f>
        <v>0</v>
      </c>
      <c r="W188" s="416">
        <f>SUM($G188:K188)</f>
        <v>0</v>
      </c>
      <c r="X188" s="416">
        <f>SUM($G188:L188)</f>
        <v>0</v>
      </c>
      <c r="Y188" s="416">
        <f>SUM($G188:M188)</f>
        <v>0</v>
      </c>
      <c r="Z188" s="416">
        <f>SUM($G188:N188)</f>
        <v>0</v>
      </c>
      <c r="AA188" s="416">
        <f>SUM($G188:O188)</f>
        <v>0</v>
      </c>
      <c r="AB188" s="416">
        <f>SUM($G188:P188)</f>
        <v>0</v>
      </c>
      <c r="AC188" s="416">
        <f>SUM($G188:Q188)</f>
        <v>0</v>
      </c>
      <c r="AD188" s="417">
        <f>SUM($G188:R188)</f>
        <v>0</v>
      </c>
      <c r="AE188" s="349">
        <f t="shared" si="95"/>
        <v>0</v>
      </c>
      <c r="AF188" s="349">
        <f t="shared" si="96"/>
        <v>0</v>
      </c>
      <c r="AG188" s="349">
        <f t="shared" si="97"/>
        <v>0</v>
      </c>
      <c r="AH188" s="349">
        <f t="shared" si="98"/>
        <v>0</v>
      </c>
      <c r="AI188" s="349">
        <f t="shared" si="81"/>
        <v>0</v>
      </c>
      <c r="AJ188" s="349">
        <f t="shared" si="82"/>
        <v>0</v>
      </c>
      <c r="AK188" s="349">
        <f t="shared" si="83"/>
        <v>0</v>
      </c>
      <c r="AL188" s="350">
        <f t="shared" si="84"/>
        <v>0</v>
      </c>
    </row>
    <row r="189" spans="1:38" ht="24" hidden="1" customHeight="1" outlineLevel="1">
      <c r="A189" s="343" t="s">
        <v>257</v>
      </c>
      <c r="B189" s="446" t="s">
        <v>275</v>
      </c>
      <c r="C189" s="33"/>
      <c r="D189" s="34"/>
      <c r="E189" s="34"/>
      <c r="F189" s="34"/>
      <c r="G189" s="344"/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345"/>
      <c r="S189" s="415">
        <f t="shared" si="94"/>
        <v>0</v>
      </c>
      <c r="T189" s="416">
        <f>SUM($G189:H189)</f>
        <v>0</v>
      </c>
      <c r="U189" s="416">
        <f>SUM($G189:I189)</f>
        <v>0</v>
      </c>
      <c r="V189" s="416">
        <f>SUM($G189:J189)</f>
        <v>0</v>
      </c>
      <c r="W189" s="416">
        <f>SUM($G189:K189)</f>
        <v>0</v>
      </c>
      <c r="X189" s="416">
        <f>SUM($G189:L189)</f>
        <v>0</v>
      </c>
      <c r="Y189" s="416">
        <f>SUM($G189:M189)</f>
        <v>0</v>
      </c>
      <c r="Z189" s="416">
        <f>SUM($G189:N189)</f>
        <v>0</v>
      </c>
      <c r="AA189" s="416">
        <f>SUM($G189:O189)</f>
        <v>0</v>
      </c>
      <c r="AB189" s="416">
        <f>SUM($G189:P189)</f>
        <v>0</v>
      </c>
      <c r="AC189" s="416">
        <f>SUM($G189:Q189)</f>
        <v>0</v>
      </c>
      <c r="AD189" s="417">
        <f>SUM($G189:R189)</f>
        <v>0</v>
      </c>
      <c r="AE189" s="349">
        <f t="shared" si="95"/>
        <v>0</v>
      </c>
      <c r="AF189" s="349">
        <f t="shared" si="96"/>
        <v>0</v>
      </c>
      <c r="AG189" s="349">
        <f t="shared" si="97"/>
        <v>0</v>
      </c>
      <c r="AH189" s="349">
        <f t="shared" si="98"/>
        <v>0</v>
      </c>
      <c r="AI189" s="349">
        <f t="shared" si="81"/>
        <v>0</v>
      </c>
      <c r="AJ189" s="349">
        <f t="shared" si="82"/>
        <v>0</v>
      </c>
      <c r="AK189" s="349">
        <f t="shared" si="83"/>
        <v>0</v>
      </c>
      <c r="AL189" s="350">
        <f t="shared" si="84"/>
        <v>0</v>
      </c>
    </row>
    <row r="190" spans="1:38" ht="24" hidden="1" customHeight="1" outlineLevel="1">
      <c r="A190" s="343" t="s">
        <v>257</v>
      </c>
      <c r="B190" s="446" t="s">
        <v>276</v>
      </c>
      <c r="C190" s="33"/>
      <c r="D190" s="34"/>
      <c r="E190" s="34"/>
      <c r="F190" s="34"/>
      <c r="G190" s="344"/>
      <c r="H190" s="345"/>
      <c r="I190" s="345"/>
      <c r="J190" s="345"/>
      <c r="K190" s="345"/>
      <c r="L190" s="345"/>
      <c r="M190" s="345"/>
      <c r="N190" s="345"/>
      <c r="O190" s="345"/>
      <c r="P190" s="345"/>
      <c r="Q190" s="345"/>
      <c r="R190" s="345"/>
      <c r="S190" s="415">
        <f t="shared" si="94"/>
        <v>0</v>
      </c>
      <c r="T190" s="416">
        <f>SUM($G190:H190)</f>
        <v>0</v>
      </c>
      <c r="U190" s="416">
        <f>SUM($G190:I190)</f>
        <v>0</v>
      </c>
      <c r="V190" s="416">
        <f>SUM($G190:J190)</f>
        <v>0</v>
      </c>
      <c r="W190" s="416">
        <f>SUM($G190:K190)</f>
        <v>0</v>
      </c>
      <c r="X190" s="416">
        <f>SUM($G190:L190)</f>
        <v>0</v>
      </c>
      <c r="Y190" s="416">
        <f>SUM($G190:M190)</f>
        <v>0</v>
      </c>
      <c r="Z190" s="416">
        <f>SUM($G190:N190)</f>
        <v>0</v>
      </c>
      <c r="AA190" s="416">
        <f>SUM($G190:O190)</f>
        <v>0</v>
      </c>
      <c r="AB190" s="416">
        <f>SUM($G190:P190)</f>
        <v>0</v>
      </c>
      <c r="AC190" s="416">
        <f>SUM($G190:Q190)</f>
        <v>0</v>
      </c>
      <c r="AD190" s="417">
        <f>SUM($G190:R190)</f>
        <v>0</v>
      </c>
      <c r="AE190" s="349">
        <f t="shared" si="95"/>
        <v>0</v>
      </c>
      <c r="AF190" s="349">
        <f t="shared" si="96"/>
        <v>0</v>
      </c>
      <c r="AG190" s="349">
        <f t="shared" si="97"/>
        <v>0</v>
      </c>
      <c r="AH190" s="349">
        <f t="shared" si="98"/>
        <v>0</v>
      </c>
      <c r="AI190" s="349">
        <f t="shared" si="81"/>
        <v>0</v>
      </c>
      <c r="AJ190" s="349">
        <f t="shared" si="82"/>
        <v>0</v>
      </c>
      <c r="AK190" s="349">
        <f t="shared" si="83"/>
        <v>0</v>
      </c>
      <c r="AL190" s="350">
        <f t="shared" si="84"/>
        <v>0</v>
      </c>
    </row>
    <row r="191" spans="1:38" ht="24" hidden="1" customHeight="1" outlineLevel="1">
      <c r="A191" s="343" t="s">
        <v>257</v>
      </c>
      <c r="B191" s="446" t="s">
        <v>277</v>
      </c>
      <c r="C191" s="33"/>
      <c r="D191" s="34"/>
      <c r="E191" s="34"/>
      <c r="F191" s="34"/>
      <c r="G191" s="344"/>
      <c r="H191" s="345"/>
      <c r="I191" s="345"/>
      <c r="J191" s="345"/>
      <c r="K191" s="345"/>
      <c r="L191" s="345"/>
      <c r="M191" s="345"/>
      <c r="N191" s="345"/>
      <c r="O191" s="345"/>
      <c r="P191" s="345"/>
      <c r="Q191" s="345"/>
      <c r="R191" s="345"/>
      <c r="S191" s="415">
        <f t="shared" si="94"/>
        <v>0</v>
      </c>
      <c r="T191" s="416">
        <f>SUM($G191:H191)</f>
        <v>0</v>
      </c>
      <c r="U191" s="416">
        <f>SUM($G191:I191)</f>
        <v>0</v>
      </c>
      <c r="V191" s="416">
        <f>SUM($G191:J191)</f>
        <v>0</v>
      </c>
      <c r="W191" s="416">
        <f>SUM($G191:K191)</f>
        <v>0</v>
      </c>
      <c r="X191" s="416">
        <f>SUM($G191:L191)</f>
        <v>0</v>
      </c>
      <c r="Y191" s="416">
        <f>SUM($G191:M191)</f>
        <v>0</v>
      </c>
      <c r="Z191" s="416">
        <f>SUM($G191:N191)</f>
        <v>0</v>
      </c>
      <c r="AA191" s="416">
        <f>SUM($G191:O191)</f>
        <v>0</v>
      </c>
      <c r="AB191" s="416">
        <f>SUM($G191:P191)</f>
        <v>0</v>
      </c>
      <c r="AC191" s="416">
        <f>SUM($G191:Q191)</f>
        <v>0</v>
      </c>
      <c r="AD191" s="417">
        <f>SUM($G191:R191)</f>
        <v>0</v>
      </c>
      <c r="AE191" s="349">
        <f t="shared" si="95"/>
        <v>0</v>
      </c>
      <c r="AF191" s="349">
        <f t="shared" si="96"/>
        <v>0</v>
      </c>
      <c r="AG191" s="349">
        <f t="shared" si="97"/>
        <v>0</v>
      </c>
      <c r="AH191" s="349">
        <f t="shared" si="98"/>
        <v>0</v>
      </c>
      <c r="AI191" s="349">
        <f t="shared" si="81"/>
        <v>0</v>
      </c>
      <c r="AJ191" s="349">
        <f t="shared" si="82"/>
        <v>0</v>
      </c>
      <c r="AK191" s="349">
        <f t="shared" si="83"/>
        <v>0</v>
      </c>
      <c r="AL191" s="350">
        <f t="shared" si="84"/>
        <v>0</v>
      </c>
    </row>
    <row r="192" spans="1:38" ht="24" hidden="1" customHeight="1" outlineLevel="1">
      <c r="A192" s="343" t="s">
        <v>257</v>
      </c>
      <c r="B192" s="446" t="s">
        <v>278</v>
      </c>
      <c r="C192" s="33"/>
      <c r="D192" s="34"/>
      <c r="E192" s="34"/>
      <c r="F192" s="34"/>
      <c r="G192" s="344"/>
      <c r="H192" s="345"/>
      <c r="I192" s="345"/>
      <c r="J192" s="345"/>
      <c r="K192" s="345"/>
      <c r="L192" s="345"/>
      <c r="M192" s="345"/>
      <c r="N192" s="345"/>
      <c r="O192" s="345"/>
      <c r="P192" s="345"/>
      <c r="Q192" s="345"/>
      <c r="R192" s="345"/>
      <c r="S192" s="415">
        <f t="shared" si="94"/>
        <v>0</v>
      </c>
      <c r="T192" s="416">
        <f>SUM($G192:H192)</f>
        <v>0</v>
      </c>
      <c r="U192" s="416">
        <f>SUM($G192:I192)</f>
        <v>0</v>
      </c>
      <c r="V192" s="416">
        <f>SUM($G192:J192)</f>
        <v>0</v>
      </c>
      <c r="W192" s="416">
        <f>SUM($G192:K192)</f>
        <v>0</v>
      </c>
      <c r="X192" s="416">
        <f>SUM($G192:L192)</f>
        <v>0</v>
      </c>
      <c r="Y192" s="416">
        <f>SUM($G192:M192)</f>
        <v>0</v>
      </c>
      <c r="Z192" s="416">
        <f>SUM($G192:N192)</f>
        <v>0</v>
      </c>
      <c r="AA192" s="416">
        <f>SUM($G192:O192)</f>
        <v>0</v>
      </c>
      <c r="AB192" s="416">
        <f>SUM($G192:P192)</f>
        <v>0</v>
      </c>
      <c r="AC192" s="416">
        <f>SUM($G192:Q192)</f>
        <v>0</v>
      </c>
      <c r="AD192" s="417">
        <f>SUM($G192:R192)</f>
        <v>0</v>
      </c>
      <c r="AE192" s="349">
        <f t="shared" si="95"/>
        <v>0</v>
      </c>
      <c r="AF192" s="349">
        <f t="shared" si="96"/>
        <v>0</v>
      </c>
      <c r="AG192" s="349">
        <f t="shared" si="97"/>
        <v>0</v>
      </c>
      <c r="AH192" s="349">
        <f t="shared" si="98"/>
        <v>0</v>
      </c>
      <c r="AI192" s="349">
        <f t="shared" si="81"/>
        <v>0</v>
      </c>
      <c r="AJ192" s="349">
        <f t="shared" si="82"/>
        <v>0</v>
      </c>
      <c r="AK192" s="349">
        <f t="shared" si="83"/>
        <v>0</v>
      </c>
      <c r="AL192" s="350">
        <f t="shared" ref="AL192:AL266" si="99">SUM(G192:R192)-AK192</f>
        <v>0</v>
      </c>
    </row>
    <row r="193" spans="1:38" ht="24" hidden="1" customHeight="1" outlineLevel="1">
      <c r="A193" s="343" t="s">
        <v>257</v>
      </c>
      <c r="B193" s="446" t="s">
        <v>279</v>
      </c>
      <c r="C193" s="33"/>
      <c r="D193" s="34"/>
      <c r="E193" s="34"/>
      <c r="F193" s="34"/>
      <c r="G193" s="344"/>
      <c r="H193" s="345"/>
      <c r="I193" s="345"/>
      <c r="J193" s="345"/>
      <c r="K193" s="345"/>
      <c r="L193" s="345"/>
      <c r="M193" s="345"/>
      <c r="N193" s="345"/>
      <c r="O193" s="345"/>
      <c r="P193" s="345"/>
      <c r="Q193" s="345"/>
      <c r="R193" s="345"/>
      <c r="S193" s="415">
        <f t="shared" si="94"/>
        <v>0</v>
      </c>
      <c r="T193" s="416">
        <f>SUM($G193:H193)</f>
        <v>0</v>
      </c>
      <c r="U193" s="416">
        <f>SUM($G193:I193)</f>
        <v>0</v>
      </c>
      <c r="V193" s="416">
        <f>SUM($G193:J193)</f>
        <v>0</v>
      </c>
      <c r="W193" s="416">
        <f>SUM($G193:K193)</f>
        <v>0</v>
      </c>
      <c r="X193" s="416">
        <f>SUM($G193:L193)</f>
        <v>0</v>
      </c>
      <c r="Y193" s="416">
        <f>SUM($G193:M193)</f>
        <v>0</v>
      </c>
      <c r="Z193" s="416">
        <f>SUM($G193:N193)</f>
        <v>0</v>
      </c>
      <c r="AA193" s="416">
        <f>SUM($G193:O193)</f>
        <v>0</v>
      </c>
      <c r="AB193" s="416">
        <f>SUM($G193:P193)</f>
        <v>0</v>
      </c>
      <c r="AC193" s="416">
        <f>SUM($G193:Q193)</f>
        <v>0</v>
      </c>
      <c r="AD193" s="417">
        <f>SUM($G193:R193)</f>
        <v>0</v>
      </c>
      <c r="AE193" s="349">
        <f t="shared" si="95"/>
        <v>0</v>
      </c>
      <c r="AF193" s="349">
        <f t="shared" si="96"/>
        <v>0</v>
      </c>
      <c r="AG193" s="349">
        <f t="shared" si="97"/>
        <v>0</v>
      </c>
      <c r="AH193" s="349">
        <f t="shared" si="98"/>
        <v>0</v>
      </c>
      <c r="AI193" s="349">
        <f t="shared" si="81"/>
        <v>0</v>
      </c>
      <c r="AJ193" s="349">
        <f t="shared" si="82"/>
        <v>0</v>
      </c>
      <c r="AK193" s="349">
        <f t="shared" si="83"/>
        <v>0</v>
      </c>
      <c r="AL193" s="350">
        <f t="shared" si="99"/>
        <v>0</v>
      </c>
    </row>
    <row r="194" spans="1:38" ht="24" hidden="1" customHeight="1" outlineLevel="1">
      <c r="A194" s="343" t="s">
        <v>257</v>
      </c>
      <c r="B194" s="446" t="s">
        <v>280</v>
      </c>
      <c r="C194" s="33"/>
      <c r="D194" s="34"/>
      <c r="E194" s="34"/>
      <c r="F194" s="34"/>
      <c r="G194" s="344"/>
      <c r="H194" s="345"/>
      <c r="I194" s="345"/>
      <c r="J194" s="345"/>
      <c r="K194" s="345"/>
      <c r="L194" s="345"/>
      <c r="M194" s="345"/>
      <c r="N194" s="345"/>
      <c r="O194" s="345"/>
      <c r="P194" s="345"/>
      <c r="Q194" s="345"/>
      <c r="R194" s="345"/>
      <c r="S194" s="415">
        <f t="shared" si="94"/>
        <v>0</v>
      </c>
      <c r="T194" s="416">
        <f>SUM($G194:H194)</f>
        <v>0</v>
      </c>
      <c r="U194" s="416">
        <f>SUM($G194:I194)</f>
        <v>0</v>
      </c>
      <c r="V194" s="416">
        <f>SUM($G194:J194)</f>
        <v>0</v>
      </c>
      <c r="W194" s="416">
        <f>SUM($G194:K194)</f>
        <v>0</v>
      </c>
      <c r="X194" s="416">
        <f>SUM($G194:L194)</f>
        <v>0</v>
      </c>
      <c r="Y194" s="416">
        <f>SUM($G194:M194)</f>
        <v>0</v>
      </c>
      <c r="Z194" s="416">
        <f>SUM($G194:N194)</f>
        <v>0</v>
      </c>
      <c r="AA194" s="416">
        <f>SUM($G194:O194)</f>
        <v>0</v>
      </c>
      <c r="AB194" s="416">
        <f>SUM($G194:P194)</f>
        <v>0</v>
      </c>
      <c r="AC194" s="416">
        <f>SUM($G194:Q194)</f>
        <v>0</v>
      </c>
      <c r="AD194" s="417">
        <f>SUM($G194:R194)</f>
        <v>0</v>
      </c>
      <c r="AE194" s="349">
        <f t="shared" si="95"/>
        <v>0</v>
      </c>
      <c r="AF194" s="349">
        <f t="shared" si="96"/>
        <v>0</v>
      </c>
      <c r="AG194" s="349">
        <f t="shared" si="97"/>
        <v>0</v>
      </c>
      <c r="AH194" s="349">
        <f t="shared" si="98"/>
        <v>0</v>
      </c>
      <c r="AI194" s="349">
        <f t="shared" si="81"/>
        <v>0</v>
      </c>
      <c r="AJ194" s="349">
        <f t="shared" si="82"/>
        <v>0</v>
      </c>
      <c r="AK194" s="349">
        <f t="shared" si="83"/>
        <v>0</v>
      </c>
      <c r="AL194" s="350">
        <f t="shared" si="99"/>
        <v>0</v>
      </c>
    </row>
    <row r="195" spans="1:38" ht="24" hidden="1" customHeight="1" outlineLevel="1">
      <c r="A195" s="343" t="s">
        <v>257</v>
      </c>
      <c r="B195" s="446" t="s">
        <v>281</v>
      </c>
      <c r="C195" s="33"/>
      <c r="D195" s="34"/>
      <c r="E195" s="34"/>
      <c r="F195" s="34"/>
      <c r="G195" s="344"/>
      <c r="H195" s="345"/>
      <c r="I195" s="345"/>
      <c r="J195" s="345"/>
      <c r="K195" s="345"/>
      <c r="L195" s="345"/>
      <c r="M195" s="345"/>
      <c r="N195" s="345"/>
      <c r="O195" s="345"/>
      <c r="P195" s="345"/>
      <c r="Q195" s="345"/>
      <c r="R195" s="345"/>
      <c r="S195" s="415">
        <f t="shared" si="94"/>
        <v>0</v>
      </c>
      <c r="T195" s="416">
        <f>SUM($G195:H195)</f>
        <v>0</v>
      </c>
      <c r="U195" s="416">
        <f>SUM($G195:I195)</f>
        <v>0</v>
      </c>
      <c r="V195" s="416">
        <f>SUM($G195:J195)</f>
        <v>0</v>
      </c>
      <c r="W195" s="416">
        <f>SUM($G195:K195)</f>
        <v>0</v>
      </c>
      <c r="X195" s="416">
        <f>SUM($G195:L195)</f>
        <v>0</v>
      </c>
      <c r="Y195" s="416">
        <f>SUM($G195:M195)</f>
        <v>0</v>
      </c>
      <c r="Z195" s="416">
        <f>SUM($G195:N195)</f>
        <v>0</v>
      </c>
      <c r="AA195" s="416">
        <f>SUM($G195:O195)</f>
        <v>0</v>
      </c>
      <c r="AB195" s="416">
        <f>SUM($G195:P195)</f>
        <v>0</v>
      </c>
      <c r="AC195" s="416">
        <f>SUM($G195:Q195)</f>
        <v>0</v>
      </c>
      <c r="AD195" s="417">
        <f>SUM($G195:R195)</f>
        <v>0</v>
      </c>
      <c r="AE195" s="349">
        <f t="shared" si="95"/>
        <v>0</v>
      </c>
      <c r="AF195" s="349">
        <f t="shared" si="96"/>
        <v>0</v>
      </c>
      <c r="AG195" s="349">
        <f t="shared" si="97"/>
        <v>0</v>
      </c>
      <c r="AH195" s="349">
        <f t="shared" si="98"/>
        <v>0</v>
      </c>
      <c r="AI195" s="349">
        <f t="shared" si="81"/>
        <v>0</v>
      </c>
      <c r="AJ195" s="349">
        <f t="shared" si="82"/>
        <v>0</v>
      </c>
      <c r="AK195" s="349">
        <f t="shared" si="83"/>
        <v>0</v>
      </c>
      <c r="AL195" s="350">
        <f t="shared" si="99"/>
        <v>0</v>
      </c>
    </row>
    <row r="196" spans="1:38" ht="24" hidden="1" customHeight="1" outlineLevel="1">
      <c r="A196" s="343" t="s">
        <v>257</v>
      </c>
      <c r="B196" s="446" t="s">
        <v>282</v>
      </c>
      <c r="C196" s="33"/>
      <c r="D196" s="34"/>
      <c r="E196" s="34"/>
      <c r="F196" s="34"/>
      <c r="G196" s="344"/>
      <c r="H196" s="345"/>
      <c r="I196" s="345"/>
      <c r="J196" s="345"/>
      <c r="K196" s="345"/>
      <c r="L196" s="345"/>
      <c r="M196" s="345"/>
      <c r="N196" s="345"/>
      <c r="O196" s="345"/>
      <c r="P196" s="345"/>
      <c r="Q196" s="345"/>
      <c r="R196" s="345"/>
      <c r="S196" s="415">
        <f t="shared" si="94"/>
        <v>0</v>
      </c>
      <c r="T196" s="416">
        <f>SUM($G196:H196)</f>
        <v>0</v>
      </c>
      <c r="U196" s="416">
        <f>SUM($G196:I196)</f>
        <v>0</v>
      </c>
      <c r="V196" s="416">
        <f>SUM($G196:J196)</f>
        <v>0</v>
      </c>
      <c r="W196" s="416">
        <f>SUM($G196:K196)</f>
        <v>0</v>
      </c>
      <c r="X196" s="416">
        <f>SUM($G196:L196)</f>
        <v>0</v>
      </c>
      <c r="Y196" s="416">
        <f>SUM($G196:M196)</f>
        <v>0</v>
      </c>
      <c r="Z196" s="416">
        <f>SUM($G196:N196)</f>
        <v>0</v>
      </c>
      <c r="AA196" s="416">
        <f>SUM($G196:O196)</f>
        <v>0</v>
      </c>
      <c r="AB196" s="416">
        <f>SUM($G196:P196)</f>
        <v>0</v>
      </c>
      <c r="AC196" s="416">
        <f>SUM($G196:Q196)</f>
        <v>0</v>
      </c>
      <c r="AD196" s="417">
        <f>SUM($G196:R196)</f>
        <v>0</v>
      </c>
      <c r="AE196" s="349">
        <f t="shared" si="95"/>
        <v>0</v>
      </c>
      <c r="AF196" s="349">
        <f t="shared" si="96"/>
        <v>0</v>
      </c>
      <c r="AG196" s="349">
        <f t="shared" si="97"/>
        <v>0</v>
      </c>
      <c r="AH196" s="349">
        <f t="shared" si="98"/>
        <v>0</v>
      </c>
      <c r="AI196" s="349">
        <f t="shared" si="81"/>
        <v>0</v>
      </c>
      <c r="AJ196" s="349">
        <f t="shared" si="82"/>
        <v>0</v>
      </c>
      <c r="AK196" s="349">
        <f t="shared" si="83"/>
        <v>0</v>
      </c>
      <c r="AL196" s="350">
        <f t="shared" si="99"/>
        <v>0</v>
      </c>
    </row>
    <row r="197" spans="1:38" ht="24" hidden="1" customHeight="1" outlineLevel="1">
      <c r="A197" s="343" t="s">
        <v>257</v>
      </c>
      <c r="B197" s="446" t="s">
        <v>283</v>
      </c>
      <c r="C197" s="33"/>
      <c r="D197" s="34"/>
      <c r="E197" s="34"/>
      <c r="F197" s="34"/>
      <c r="G197" s="344"/>
      <c r="H197" s="345"/>
      <c r="I197" s="345"/>
      <c r="J197" s="345"/>
      <c r="K197" s="345"/>
      <c r="L197" s="345"/>
      <c r="M197" s="345"/>
      <c r="N197" s="345"/>
      <c r="O197" s="345"/>
      <c r="P197" s="345"/>
      <c r="Q197" s="345"/>
      <c r="R197" s="345"/>
      <c r="S197" s="415">
        <f t="shared" si="94"/>
        <v>0</v>
      </c>
      <c r="T197" s="416">
        <f>SUM($G197:H197)</f>
        <v>0</v>
      </c>
      <c r="U197" s="416">
        <f>SUM($G197:I197)</f>
        <v>0</v>
      </c>
      <c r="V197" s="416">
        <f>SUM($G197:J197)</f>
        <v>0</v>
      </c>
      <c r="W197" s="416">
        <f>SUM($G197:K197)</f>
        <v>0</v>
      </c>
      <c r="X197" s="416">
        <f>SUM($G197:L197)</f>
        <v>0</v>
      </c>
      <c r="Y197" s="416">
        <f>SUM($G197:M197)</f>
        <v>0</v>
      </c>
      <c r="Z197" s="416">
        <f>SUM($G197:N197)</f>
        <v>0</v>
      </c>
      <c r="AA197" s="416">
        <f>SUM($G197:O197)</f>
        <v>0</v>
      </c>
      <c r="AB197" s="416">
        <f>SUM($G197:P197)</f>
        <v>0</v>
      </c>
      <c r="AC197" s="416">
        <f>SUM($G197:Q197)</f>
        <v>0</v>
      </c>
      <c r="AD197" s="417">
        <f>SUM($G197:R197)</f>
        <v>0</v>
      </c>
      <c r="AE197" s="349">
        <f t="shared" si="95"/>
        <v>0</v>
      </c>
      <c r="AF197" s="349">
        <f t="shared" si="96"/>
        <v>0</v>
      </c>
      <c r="AG197" s="349">
        <f t="shared" si="97"/>
        <v>0</v>
      </c>
      <c r="AH197" s="349">
        <f t="shared" si="98"/>
        <v>0</v>
      </c>
      <c r="AI197" s="349">
        <f t="shared" si="81"/>
        <v>0</v>
      </c>
      <c r="AJ197" s="349">
        <f t="shared" si="82"/>
        <v>0</v>
      </c>
      <c r="AK197" s="349">
        <f t="shared" si="83"/>
        <v>0</v>
      </c>
      <c r="AL197" s="350">
        <f t="shared" si="99"/>
        <v>0</v>
      </c>
    </row>
    <row r="198" spans="1:38" ht="24" hidden="1" customHeight="1" outlineLevel="1">
      <c r="A198" s="343" t="s">
        <v>257</v>
      </c>
      <c r="B198" s="446" t="s">
        <v>284</v>
      </c>
      <c r="C198" s="33"/>
      <c r="D198" s="34"/>
      <c r="E198" s="34"/>
      <c r="F198" s="34"/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R198" s="345"/>
      <c r="S198" s="415">
        <f t="shared" si="94"/>
        <v>0</v>
      </c>
      <c r="T198" s="416">
        <f>SUM($G198:H198)</f>
        <v>0</v>
      </c>
      <c r="U198" s="416">
        <f>SUM($G198:I198)</f>
        <v>0</v>
      </c>
      <c r="V198" s="416">
        <f>SUM($G198:J198)</f>
        <v>0</v>
      </c>
      <c r="W198" s="416">
        <f>SUM($G198:K198)</f>
        <v>0</v>
      </c>
      <c r="X198" s="416">
        <f>SUM($G198:L198)</f>
        <v>0</v>
      </c>
      <c r="Y198" s="416">
        <f>SUM($G198:M198)</f>
        <v>0</v>
      </c>
      <c r="Z198" s="416">
        <f>SUM($G198:N198)</f>
        <v>0</v>
      </c>
      <c r="AA198" s="416">
        <f>SUM($G198:O198)</f>
        <v>0</v>
      </c>
      <c r="AB198" s="416">
        <f>SUM($G198:P198)</f>
        <v>0</v>
      </c>
      <c r="AC198" s="416">
        <f>SUM($G198:Q198)</f>
        <v>0</v>
      </c>
      <c r="AD198" s="417">
        <f>SUM($G198:R198)</f>
        <v>0</v>
      </c>
      <c r="AE198" s="349">
        <f t="shared" si="95"/>
        <v>0</v>
      </c>
      <c r="AF198" s="349">
        <f t="shared" si="96"/>
        <v>0</v>
      </c>
      <c r="AG198" s="349">
        <f t="shared" si="97"/>
        <v>0</v>
      </c>
      <c r="AH198" s="349">
        <f t="shared" si="98"/>
        <v>0</v>
      </c>
      <c r="AI198" s="349">
        <f t="shared" si="81"/>
        <v>0</v>
      </c>
      <c r="AJ198" s="349">
        <f t="shared" si="82"/>
        <v>0</v>
      </c>
      <c r="AK198" s="349">
        <f t="shared" si="83"/>
        <v>0</v>
      </c>
      <c r="AL198" s="350">
        <f t="shared" si="99"/>
        <v>0</v>
      </c>
    </row>
    <row r="199" spans="1:38" ht="24" hidden="1" customHeight="1" outlineLevel="1">
      <c r="A199" s="343" t="s">
        <v>257</v>
      </c>
      <c r="B199" s="446" t="s">
        <v>285</v>
      </c>
      <c r="C199" s="33"/>
      <c r="D199" s="34"/>
      <c r="E199" s="34"/>
      <c r="F199" s="34"/>
      <c r="G199" s="344"/>
      <c r="H199" s="345"/>
      <c r="I199" s="345"/>
      <c r="J199" s="345"/>
      <c r="K199" s="345"/>
      <c r="L199" s="345"/>
      <c r="M199" s="345"/>
      <c r="N199" s="345"/>
      <c r="O199" s="345"/>
      <c r="P199" s="345"/>
      <c r="Q199" s="345"/>
      <c r="R199" s="345"/>
      <c r="S199" s="415">
        <f t="shared" si="94"/>
        <v>0</v>
      </c>
      <c r="T199" s="416">
        <f>SUM($G199:H199)</f>
        <v>0</v>
      </c>
      <c r="U199" s="416">
        <f>SUM($G199:I199)</f>
        <v>0</v>
      </c>
      <c r="V199" s="416">
        <f>SUM($G199:J199)</f>
        <v>0</v>
      </c>
      <c r="W199" s="416">
        <f>SUM($G199:K199)</f>
        <v>0</v>
      </c>
      <c r="X199" s="416">
        <f>SUM($G199:L199)</f>
        <v>0</v>
      </c>
      <c r="Y199" s="416">
        <f>SUM($G199:M199)</f>
        <v>0</v>
      </c>
      <c r="Z199" s="416">
        <f>SUM($G199:N199)</f>
        <v>0</v>
      </c>
      <c r="AA199" s="416">
        <f>SUM($G199:O199)</f>
        <v>0</v>
      </c>
      <c r="AB199" s="416">
        <f>SUM($G199:P199)</f>
        <v>0</v>
      </c>
      <c r="AC199" s="416">
        <f>SUM($G199:Q199)</f>
        <v>0</v>
      </c>
      <c r="AD199" s="417">
        <f>SUM($G199:R199)</f>
        <v>0</v>
      </c>
      <c r="AE199" s="349">
        <f t="shared" si="95"/>
        <v>0</v>
      </c>
      <c r="AF199" s="349">
        <f t="shared" si="96"/>
        <v>0</v>
      </c>
      <c r="AG199" s="349">
        <f t="shared" si="97"/>
        <v>0</v>
      </c>
      <c r="AH199" s="349">
        <f t="shared" si="98"/>
        <v>0</v>
      </c>
      <c r="AI199" s="349">
        <f t="shared" si="81"/>
        <v>0</v>
      </c>
      <c r="AJ199" s="349">
        <f t="shared" si="82"/>
        <v>0</v>
      </c>
      <c r="AK199" s="349">
        <f t="shared" si="83"/>
        <v>0</v>
      </c>
      <c r="AL199" s="350">
        <f t="shared" si="99"/>
        <v>0</v>
      </c>
    </row>
    <row r="200" spans="1:38" ht="24" hidden="1" customHeight="1" outlineLevel="1">
      <c r="A200" s="343" t="s">
        <v>257</v>
      </c>
      <c r="B200" s="446" t="s">
        <v>286</v>
      </c>
      <c r="C200" s="33"/>
      <c r="D200" s="34"/>
      <c r="E200" s="34"/>
      <c r="F200" s="34"/>
      <c r="G200" s="344"/>
      <c r="H200" s="345"/>
      <c r="I200" s="345"/>
      <c r="J200" s="345"/>
      <c r="K200" s="345"/>
      <c r="L200" s="345"/>
      <c r="M200" s="345"/>
      <c r="N200" s="345"/>
      <c r="O200" s="345"/>
      <c r="P200" s="345"/>
      <c r="Q200" s="345"/>
      <c r="R200" s="345"/>
      <c r="S200" s="415">
        <f t="shared" si="94"/>
        <v>0</v>
      </c>
      <c r="T200" s="416">
        <f>SUM($G200:H200)</f>
        <v>0</v>
      </c>
      <c r="U200" s="416">
        <f>SUM($G200:I200)</f>
        <v>0</v>
      </c>
      <c r="V200" s="416">
        <f>SUM($G200:J200)</f>
        <v>0</v>
      </c>
      <c r="W200" s="416">
        <f>SUM($G200:K200)</f>
        <v>0</v>
      </c>
      <c r="X200" s="416">
        <f>SUM($G200:L200)</f>
        <v>0</v>
      </c>
      <c r="Y200" s="416">
        <f>SUM($G200:M200)</f>
        <v>0</v>
      </c>
      <c r="Z200" s="416">
        <f>SUM($G200:N200)</f>
        <v>0</v>
      </c>
      <c r="AA200" s="416">
        <f>SUM($G200:O200)</f>
        <v>0</v>
      </c>
      <c r="AB200" s="416">
        <f>SUM($G200:P200)</f>
        <v>0</v>
      </c>
      <c r="AC200" s="416">
        <f>SUM($G200:Q200)</f>
        <v>0</v>
      </c>
      <c r="AD200" s="417">
        <f>SUM($G200:R200)</f>
        <v>0</v>
      </c>
      <c r="AE200" s="349">
        <f t="shared" si="95"/>
        <v>0</v>
      </c>
      <c r="AF200" s="349">
        <f t="shared" si="96"/>
        <v>0</v>
      </c>
      <c r="AG200" s="349">
        <f t="shared" si="97"/>
        <v>0</v>
      </c>
      <c r="AH200" s="349">
        <f t="shared" si="98"/>
        <v>0</v>
      </c>
      <c r="AI200" s="349">
        <f t="shared" si="81"/>
        <v>0</v>
      </c>
      <c r="AJ200" s="349">
        <f t="shared" si="82"/>
        <v>0</v>
      </c>
      <c r="AK200" s="349">
        <f t="shared" si="83"/>
        <v>0</v>
      </c>
      <c r="AL200" s="350">
        <f t="shared" si="99"/>
        <v>0</v>
      </c>
    </row>
    <row r="201" spans="1:38" ht="24" hidden="1" customHeight="1" outlineLevel="1">
      <c r="A201" s="343" t="s">
        <v>257</v>
      </c>
      <c r="B201" s="446" t="s">
        <v>287</v>
      </c>
      <c r="C201" s="33"/>
      <c r="D201" s="34"/>
      <c r="E201" s="34"/>
      <c r="F201" s="34"/>
      <c r="G201" s="344"/>
      <c r="H201" s="345"/>
      <c r="I201" s="345"/>
      <c r="J201" s="345"/>
      <c r="K201" s="345"/>
      <c r="L201" s="345"/>
      <c r="M201" s="345"/>
      <c r="N201" s="345"/>
      <c r="O201" s="345"/>
      <c r="P201" s="345"/>
      <c r="Q201" s="345"/>
      <c r="R201" s="345"/>
      <c r="S201" s="415">
        <f t="shared" si="94"/>
        <v>0</v>
      </c>
      <c r="T201" s="416">
        <f>SUM($G201:H201)</f>
        <v>0</v>
      </c>
      <c r="U201" s="416">
        <f>SUM($G201:I201)</f>
        <v>0</v>
      </c>
      <c r="V201" s="416">
        <f>SUM($G201:J201)</f>
        <v>0</v>
      </c>
      <c r="W201" s="416">
        <f>SUM($G201:K201)</f>
        <v>0</v>
      </c>
      <c r="X201" s="416">
        <f>SUM($G201:L201)</f>
        <v>0</v>
      </c>
      <c r="Y201" s="416">
        <f>SUM($G201:M201)</f>
        <v>0</v>
      </c>
      <c r="Z201" s="416">
        <f>SUM($G201:N201)</f>
        <v>0</v>
      </c>
      <c r="AA201" s="416">
        <f>SUM($G201:O201)</f>
        <v>0</v>
      </c>
      <c r="AB201" s="416">
        <f>SUM($G201:P201)</f>
        <v>0</v>
      </c>
      <c r="AC201" s="416">
        <f>SUM($G201:Q201)</f>
        <v>0</v>
      </c>
      <c r="AD201" s="417">
        <f>SUM($G201:R201)</f>
        <v>0</v>
      </c>
      <c r="AE201" s="349">
        <f t="shared" si="95"/>
        <v>0</v>
      </c>
      <c r="AF201" s="349">
        <f t="shared" si="96"/>
        <v>0</v>
      </c>
      <c r="AG201" s="349">
        <f t="shared" si="97"/>
        <v>0</v>
      </c>
      <c r="AH201" s="349">
        <f t="shared" si="98"/>
        <v>0</v>
      </c>
      <c r="AI201" s="349">
        <f t="shared" si="81"/>
        <v>0</v>
      </c>
      <c r="AJ201" s="349">
        <f t="shared" si="82"/>
        <v>0</v>
      </c>
      <c r="AK201" s="349">
        <f t="shared" si="83"/>
        <v>0</v>
      </c>
      <c r="AL201" s="350">
        <f t="shared" si="99"/>
        <v>0</v>
      </c>
    </row>
    <row r="202" spans="1:38" ht="24" hidden="1" customHeight="1" outlineLevel="1">
      <c r="A202" s="343" t="s">
        <v>257</v>
      </c>
      <c r="B202" s="446" t="s">
        <v>288</v>
      </c>
      <c r="C202" s="153"/>
      <c r="D202" s="34"/>
      <c r="E202" s="34"/>
      <c r="F202" s="34"/>
      <c r="G202" s="344"/>
      <c r="H202" s="345"/>
      <c r="I202" s="345"/>
      <c r="J202" s="345"/>
      <c r="K202" s="345"/>
      <c r="L202" s="345"/>
      <c r="M202" s="345"/>
      <c r="N202" s="345"/>
      <c r="O202" s="345"/>
      <c r="P202" s="345"/>
      <c r="Q202" s="345"/>
      <c r="R202" s="345"/>
      <c r="S202" s="415">
        <f t="shared" si="94"/>
        <v>0</v>
      </c>
      <c r="T202" s="416">
        <f>SUM($G202:H202)</f>
        <v>0</v>
      </c>
      <c r="U202" s="416">
        <f>SUM($G202:I202)</f>
        <v>0</v>
      </c>
      <c r="V202" s="416">
        <f>SUM($G202:J202)</f>
        <v>0</v>
      </c>
      <c r="W202" s="416">
        <f>SUM($G202:K202)</f>
        <v>0</v>
      </c>
      <c r="X202" s="416">
        <f>SUM($G202:L202)</f>
        <v>0</v>
      </c>
      <c r="Y202" s="416">
        <f>SUM($G202:M202)</f>
        <v>0</v>
      </c>
      <c r="Z202" s="416">
        <f>SUM($G202:N202)</f>
        <v>0</v>
      </c>
      <c r="AA202" s="416">
        <f>SUM($G202:O202)</f>
        <v>0</v>
      </c>
      <c r="AB202" s="416">
        <f>SUM($G202:P202)</f>
        <v>0</v>
      </c>
      <c r="AC202" s="416">
        <f>SUM($G202:Q202)</f>
        <v>0</v>
      </c>
      <c r="AD202" s="417">
        <f>SUM($G202:R202)</f>
        <v>0</v>
      </c>
      <c r="AE202" s="349">
        <f t="shared" si="95"/>
        <v>0</v>
      </c>
      <c r="AF202" s="349">
        <f t="shared" si="96"/>
        <v>0</v>
      </c>
      <c r="AG202" s="349">
        <f t="shared" si="97"/>
        <v>0</v>
      </c>
      <c r="AH202" s="349">
        <f t="shared" si="98"/>
        <v>0</v>
      </c>
      <c r="AI202" s="349">
        <f t="shared" si="81"/>
        <v>0</v>
      </c>
      <c r="AJ202" s="349">
        <f t="shared" si="82"/>
        <v>0</v>
      </c>
      <c r="AK202" s="349">
        <f t="shared" si="83"/>
        <v>0</v>
      </c>
      <c r="AL202" s="350">
        <f t="shared" si="99"/>
        <v>0</v>
      </c>
    </row>
    <row r="203" spans="1:38" ht="24" hidden="1" customHeight="1" outlineLevel="1">
      <c r="A203" s="343" t="s">
        <v>257</v>
      </c>
      <c r="B203" s="446" t="s">
        <v>289</v>
      </c>
      <c r="C203" s="33"/>
      <c r="D203" s="34"/>
      <c r="E203" s="34"/>
      <c r="F203" s="34"/>
      <c r="G203" s="344"/>
      <c r="H203" s="345"/>
      <c r="I203" s="345"/>
      <c r="J203" s="345"/>
      <c r="K203" s="345"/>
      <c r="L203" s="345"/>
      <c r="M203" s="345"/>
      <c r="N203" s="345"/>
      <c r="O203" s="345"/>
      <c r="P203" s="345"/>
      <c r="Q203" s="345"/>
      <c r="R203" s="345"/>
      <c r="S203" s="415">
        <f t="shared" si="94"/>
        <v>0</v>
      </c>
      <c r="T203" s="416">
        <f>SUM($G203:H203)</f>
        <v>0</v>
      </c>
      <c r="U203" s="416">
        <f>SUM($G203:I203)</f>
        <v>0</v>
      </c>
      <c r="V203" s="416">
        <f>SUM($G203:J203)</f>
        <v>0</v>
      </c>
      <c r="W203" s="416">
        <f>SUM($G203:K203)</f>
        <v>0</v>
      </c>
      <c r="X203" s="416">
        <f>SUM($G203:L203)</f>
        <v>0</v>
      </c>
      <c r="Y203" s="416">
        <f>SUM($G203:M203)</f>
        <v>0</v>
      </c>
      <c r="Z203" s="416">
        <f>SUM($G203:N203)</f>
        <v>0</v>
      </c>
      <c r="AA203" s="416">
        <f>SUM($G203:O203)</f>
        <v>0</v>
      </c>
      <c r="AB203" s="416">
        <f>SUM($G203:P203)</f>
        <v>0</v>
      </c>
      <c r="AC203" s="416">
        <f>SUM($G203:Q203)</f>
        <v>0</v>
      </c>
      <c r="AD203" s="417">
        <f>SUM($G203:R203)</f>
        <v>0</v>
      </c>
      <c r="AE203" s="349">
        <f t="shared" si="95"/>
        <v>0</v>
      </c>
      <c r="AF203" s="349">
        <f t="shared" si="96"/>
        <v>0</v>
      </c>
      <c r="AG203" s="349">
        <f t="shared" si="97"/>
        <v>0</v>
      </c>
      <c r="AH203" s="349">
        <f t="shared" si="98"/>
        <v>0</v>
      </c>
      <c r="AI203" s="349">
        <f t="shared" si="81"/>
        <v>0</v>
      </c>
      <c r="AJ203" s="349">
        <f t="shared" si="82"/>
        <v>0</v>
      </c>
      <c r="AK203" s="349">
        <f t="shared" si="83"/>
        <v>0</v>
      </c>
      <c r="AL203" s="350">
        <f t="shared" si="99"/>
        <v>0</v>
      </c>
    </row>
    <row r="204" spans="1:38" ht="24" hidden="1" customHeight="1" outlineLevel="1">
      <c r="A204" s="343" t="s">
        <v>257</v>
      </c>
      <c r="B204" s="446" t="s">
        <v>290</v>
      </c>
      <c r="C204" s="33"/>
      <c r="D204" s="34"/>
      <c r="E204" s="34"/>
      <c r="F204" s="34"/>
      <c r="G204" s="344"/>
      <c r="H204" s="345"/>
      <c r="I204" s="345"/>
      <c r="J204" s="345"/>
      <c r="K204" s="345"/>
      <c r="L204" s="345"/>
      <c r="M204" s="345"/>
      <c r="N204" s="345"/>
      <c r="O204" s="345"/>
      <c r="P204" s="345"/>
      <c r="Q204" s="345"/>
      <c r="R204" s="345"/>
      <c r="S204" s="415">
        <f t="shared" si="94"/>
        <v>0</v>
      </c>
      <c r="T204" s="416">
        <f>SUM($G204:H204)</f>
        <v>0</v>
      </c>
      <c r="U204" s="416">
        <f>SUM($G204:I204)</f>
        <v>0</v>
      </c>
      <c r="V204" s="416">
        <f>SUM($G204:J204)</f>
        <v>0</v>
      </c>
      <c r="W204" s="416">
        <f>SUM($G204:K204)</f>
        <v>0</v>
      </c>
      <c r="X204" s="416">
        <f>SUM($G204:L204)</f>
        <v>0</v>
      </c>
      <c r="Y204" s="416">
        <f>SUM($G204:M204)</f>
        <v>0</v>
      </c>
      <c r="Z204" s="416">
        <f>SUM($G204:N204)</f>
        <v>0</v>
      </c>
      <c r="AA204" s="416">
        <f>SUM($G204:O204)</f>
        <v>0</v>
      </c>
      <c r="AB204" s="416">
        <f>SUM($G204:P204)</f>
        <v>0</v>
      </c>
      <c r="AC204" s="416">
        <f>SUM($G204:Q204)</f>
        <v>0</v>
      </c>
      <c r="AD204" s="417">
        <f>SUM($G204:R204)</f>
        <v>0</v>
      </c>
      <c r="AE204" s="349">
        <f t="shared" si="95"/>
        <v>0</v>
      </c>
      <c r="AF204" s="349">
        <f t="shared" si="96"/>
        <v>0</v>
      </c>
      <c r="AG204" s="349">
        <f t="shared" si="97"/>
        <v>0</v>
      </c>
      <c r="AH204" s="349">
        <f t="shared" si="98"/>
        <v>0</v>
      </c>
      <c r="AI204" s="349">
        <f t="shared" si="81"/>
        <v>0</v>
      </c>
      <c r="AJ204" s="349">
        <f t="shared" si="82"/>
        <v>0</v>
      </c>
      <c r="AK204" s="349">
        <f t="shared" si="83"/>
        <v>0</v>
      </c>
      <c r="AL204" s="350">
        <f t="shared" si="99"/>
        <v>0</v>
      </c>
    </row>
    <row r="205" spans="1:38" ht="24" hidden="1" customHeight="1" outlineLevel="1">
      <c r="A205" s="343" t="s">
        <v>257</v>
      </c>
      <c r="B205" s="446" t="s">
        <v>291</v>
      </c>
      <c r="C205" s="33"/>
      <c r="D205" s="34"/>
      <c r="E205" s="34"/>
      <c r="F205" s="34"/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R205" s="345"/>
      <c r="S205" s="415">
        <f t="shared" si="94"/>
        <v>0</v>
      </c>
      <c r="T205" s="416">
        <f>SUM($G205:H205)</f>
        <v>0</v>
      </c>
      <c r="U205" s="416">
        <f>SUM($G205:I205)</f>
        <v>0</v>
      </c>
      <c r="V205" s="416">
        <f>SUM($G205:J205)</f>
        <v>0</v>
      </c>
      <c r="W205" s="416">
        <f>SUM($G205:K205)</f>
        <v>0</v>
      </c>
      <c r="X205" s="416">
        <f>SUM($G205:L205)</f>
        <v>0</v>
      </c>
      <c r="Y205" s="416">
        <f>SUM($G205:M205)</f>
        <v>0</v>
      </c>
      <c r="Z205" s="416">
        <f>SUM($G205:N205)</f>
        <v>0</v>
      </c>
      <c r="AA205" s="416">
        <f>SUM($G205:O205)</f>
        <v>0</v>
      </c>
      <c r="AB205" s="416">
        <f>SUM($G205:P205)</f>
        <v>0</v>
      </c>
      <c r="AC205" s="416">
        <f>SUM($G205:Q205)</f>
        <v>0</v>
      </c>
      <c r="AD205" s="417">
        <f>SUM($G205:R205)</f>
        <v>0</v>
      </c>
      <c r="AE205" s="349">
        <f t="shared" si="95"/>
        <v>0</v>
      </c>
      <c r="AF205" s="349">
        <f t="shared" si="96"/>
        <v>0</v>
      </c>
      <c r="AG205" s="349">
        <f t="shared" si="97"/>
        <v>0</v>
      </c>
      <c r="AH205" s="349">
        <f t="shared" si="98"/>
        <v>0</v>
      </c>
      <c r="AI205" s="349">
        <f t="shared" si="81"/>
        <v>0</v>
      </c>
      <c r="AJ205" s="349">
        <f t="shared" si="82"/>
        <v>0</v>
      </c>
      <c r="AK205" s="349">
        <f t="shared" si="83"/>
        <v>0</v>
      </c>
      <c r="AL205" s="350">
        <f t="shared" si="99"/>
        <v>0</v>
      </c>
    </row>
    <row r="206" spans="1:38" ht="24" hidden="1" customHeight="1" outlineLevel="1">
      <c r="A206" s="343" t="s">
        <v>257</v>
      </c>
      <c r="B206" s="446" t="s">
        <v>292</v>
      </c>
      <c r="C206" s="33"/>
      <c r="D206" s="34"/>
      <c r="E206" s="34"/>
      <c r="F206" s="34"/>
      <c r="G206" s="344"/>
      <c r="H206" s="345"/>
      <c r="I206" s="345"/>
      <c r="J206" s="345"/>
      <c r="K206" s="345"/>
      <c r="L206" s="345"/>
      <c r="M206" s="345"/>
      <c r="N206" s="345"/>
      <c r="O206" s="345"/>
      <c r="P206" s="345"/>
      <c r="Q206" s="345"/>
      <c r="R206" s="345"/>
      <c r="S206" s="415">
        <f t="shared" si="94"/>
        <v>0</v>
      </c>
      <c r="T206" s="416">
        <f>SUM($G206:H206)</f>
        <v>0</v>
      </c>
      <c r="U206" s="416">
        <f>SUM($G206:I206)</f>
        <v>0</v>
      </c>
      <c r="V206" s="416">
        <f>SUM($G206:J206)</f>
        <v>0</v>
      </c>
      <c r="W206" s="416">
        <f>SUM($G206:K206)</f>
        <v>0</v>
      </c>
      <c r="X206" s="416">
        <f>SUM($G206:L206)</f>
        <v>0</v>
      </c>
      <c r="Y206" s="416">
        <f>SUM($G206:M206)</f>
        <v>0</v>
      </c>
      <c r="Z206" s="416">
        <f>SUM($G206:N206)</f>
        <v>0</v>
      </c>
      <c r="AA206" s="416">
        <f>SUM($G206:O206)</f>
        <v>0</v>
      </c>
      <c r="AB206" s="416">
        <f>SUM($G206:P206)</f>
        <v>0</v>
      </c>
      <c r="AC206" s="416">
        <f>SUM($G206:Q206)</f>
        <v>0</v>
      </c>
      <c r="AD206" s="417">
        <f>SUM($G206:R206)</f>
        <v>0</v>
      </c>
      <c r="AE206" s="349">
        <f t="shared" si="95"/>
        <v>0</v>
      </c>
      <c r="AF206" s="349">
        <f t="shared" si="96"/>
        <v>0</v>
      </c>
      <c r="AG206" s="349">
        <f t="shared" si="97"/>
        <v>0</v>
      </c>
      <c r="AH206" s="349">
        <f t="shared" si="98"/>
        <v>0</v>
      </c>
      <c r="AI206" s="349">
        <f t="shared" si="81"/>
        <v>0</v>
      </c>
      <c r="AJ206" s="349">
        <f t="shared" si="82"/>
        <v>0</v>
      </c>
      <c r="AK206" s="349">
        <f t="shared" si="83"/>
        <v>0</v>
      </c>
      <c r="AL206" s="350">
        <f t="shared" si="99"/>
        <v>0</v>
      </c>
    </row>
    <row r="207" spans="1:38" ht="24" hidden="1" customHeight="1" outlineLevel="1">
      <c r="A207" s="343" t="s">
        <v>257</v>
      </c>
      <c r="B207" s="446" t="s">
        <v>293</v>
      </c>
      <c r="C207" s="33"/>
      <c r="D207" s="34"/>
      <c r="E207" s="34"/>
      <c r="F207" s="34"/>
      <c r="G207" s="344"/>
      <c r="H207" s="345"/>
      <c r="I207" s="345"/>
      <c r="J207" s="345"/>
      <c r="K207" s="345"/>
      <c r="L207" s="345"/>
      <c r="M207" s="345"/>
      <c r="N207" s="345"/>
      <c r="O207" s="345"/>
      <c r="P207" s="345"/>
      <c r="Q207" s="345"/>
      <c r="R207" s="345"/>
      <c r="S207" s="415"/>
      <c r="T207" s="416"/>
      <c r="U207" s="416"/>
      <c r="V207" s="416"/>
      <c r="W207" s="416"/>
      <c r="X207" s="416"/>
      <c r="Y207" s="416"/>
      <c r="Z207" s="416"/>
      <c r="AA207" s="416"/>
      <c r="AB207" s="416"/>
      <c r="AC207" s="416"/>
      <c r="AD207" s="417"/>
      <c r="AE207" s="349"/>
      <c r="AF207" s="349"/>
      <c r="AG207" s="349"/>
      <c r="AH207" s="349"/>
      <c r="AI207" s="349"/>
      <c r="AJ207" s="349"/>
      <c r="AK207" s="349"/>
      <c r="AL207" s="350"/>
    </row>
    <row r="208" spans="1:38" ht="24" hidden="1" customHeight="1" outlineLevel="1">
      <c r="A208" s="343" t="s">
        <v>257</v>
      </c>
      <c r="B208" s="446" t="s">
        <v>294</v>
      </c>
      <c r="C208" s="33"/>
      <c r="D208" s="34"/>
      <c r="E208" s="34"/>
      <c r="F208" s="34"/>
      <c r="G208" s="344"/>
      <c r="H208" s="345"/>
      <c r="I208" s="345"/>
      <c r="J208" s="345"/>
      <c r="K208" s="345"/>
      <c r="L208" s="345"/>
      <c r="M208" s="345"/>
      <c r="N208" s="345"/>
      <c r="O208" s="345"/>
      <c r="P208" s="345"/>
      <c r="Q208" s="345"/>
      <c r="R208" s="345"/>
      <c r="S208" s="415"/>
      <c r="T208" s="416"/>
      <c r="U208" s="416"/>
      <c r="V208" s="416"/>
      <c r="W208" s="416"/>
      <c r="X208" s="416"/>
      <c r="Y208" s="416"/>
      <c r="Z208" s="416"/>
      <c r="AA208" s="416"/>
      <c r="AB208" s="416"/>
      <c r="AC208" s="416"/>
      <c r="AD208" s="417"/>
      <c r="AE208" s="349"/>
      <c r="AF208" s="349"/>
      <c r="AG208" s="349"/>
      <c r="AH208" s="349"/>
      <c r="AI208" s="349"/>
      <c r="AJ208" s="349"/>
      <c r="AK208" s="349"/>
      <c r="AL208" s="350"/>
    </row>
    <row r="209" spans="1:38" ht="24" hidden="1" customHeight="1" outlineLevel="1">
      <c r="A209" s="343" t="s">
        <v>257</v>
      </c>
      <c r="B209" s="446" t="s">
        <v>295</v>
      </c>
      <c r="C209" s="33"/>
      <c r="D209" s="34"/>
      <c r="E209" s="34"/>
      <c r="F209" s="34"/>
      <c r="G209" s="344"/>
      <c r="H209" s="345"/>
      <c r="I209" s="345"/>
      <c r="J209" s="345"/>
      <c r="K209" s="345"/>
      <c r="L209" s="345"/>
      <c r="M209" s="345"/>
      <c r="N209" s="345"/>
      <c r="O209" s="345"/>
      <c r="P209" s="345"/>
      <c r="Q209" s="345"/>
      <c r="R209" s="345"/>
      <c r="S209" s="415"/>
      <c r="T209" s="416"/>
      <c r="U209" s="416"/>
      <c r="V209" s="416"/>
      <c r="W209" s="416"/>
      <c r="X209" s="416"/>
      <c r="Y209" s="416"/>
      <c r="Z209" s="416"/>
      <c r="AA209" s="416"/>
      <c r="AB209" s="416"/>
      <c r="AC209" s="416"/>
      <c r="AD209" s="417"/>
      <c r="AE209" s="349"/>
      <c r="AF209" s="349"/>
      <c r="AG209" s="349"/>
      <c r="AH209" s="349"/>
      <c r="AI209" s="349"/>
      <c r="AJ209" s="349"/>
      <c r="AK209" s="349"/>
      <c r="AL209" s="350"/>
    </row>
    <row r="210" spans="1:38" ht="24" hidden="1" customHeight="1" outlineLevel="1">
      <c r="A210" s="343" t="s">
        <v>257</v>
      </c>
      <c r="B210" s="446" t="s">
        <v>296</v>
      </c>
      <c r="C210" s="33"/>
      <c r="D210" s="34"/>
      <c r="E210" s="34"/>
      <c r="F210" s="34"/>
      <c r="G210" s="344"/>
      <c r="H210" s="345"/>
      <c r="I210" s="345"/>
      <c r="J210" s="345"/>
      <c r="K210" s="345"/>
      <c r="L210" s="345"/>
      <c r="M210" s="345"/>
      <c r="N210" s="345"/>
      <c r="O210" s="345"/>
      <c r="P210" s="345"/>
      <c r="Q210" s="345"/>
      <c r="R210" s="345"/>
      <c r="S210" s="415"/>
      <c r="T210" s="416"/>
      <c r="U210" s="416"/>
      <c r="V210" s="416"/>
      <c r="W210" s="416"/>
      <c r="X210" s="416"/>
      <c r="Y210" s="416"/>
      <c r="Z210" s="416"/>
      <c r="AA210" s="416"/>
      <c r="AB210" s="416"/>
      <c r="AC210" s="416"/>
      <c r="AD210" s="417"/>
      <c r="AE210" s="349"/>
      <c r="AF210" s="349"/>
      <c r="AG210" s="349"/>
      <c r="AH210" s="349"/>
      <c r="AI210" s="349"/>
      <c r="AJ210" s="349"/>
      <c r="AK210" s="349"/>
      <c r="AL210" s="350"/>
    </row>
    <row r="211" spans="1:38" ht="24" hidden="1" customHeight="1" outlineLevel="1">
      <c r="A211" s="343" t="s">
        <v>257</v>
      </c>
      <c r="B211" s="446" t="s">
        <v>297</v>
      </c>
      <c r="C211" s="33"/>
      <c r="D211" s="34"/>
      <c r="E211" s="34"/>
      <c r="F211" s="34"/>
      <c r="G211" s="344"/>
      <c r="H211" s="345"/>
      <c r="I211" s="345"/>
      <c r="J211" s="345"/>
      <c r="K211" s="345"/>
      <c r="L211" s="345"/>
      <c r="M211" s="345"/>
      <c r="N211" s="345"/>
      <c r="O211" s="345"/>
      <c r="P211" s="345"/>
      <c r="Q211" s="345"/>
      <c r="R211" s="345"/>
      <c r="S211" s="415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7"/>
      <c r="AE211" s="349"/>
      <c r="AF211" s="349"/>
      <c r="AG211" s="349"/>
      <c r="AH211" s="349"/>
      <c r="AI211" s="349"/>
      <c r="AJ211" s="349"/>
      <c r="AK211" s="349"/>
      <c r="AL211" s="350"/>
    </row>
    <row r="212" spans="1:38" ht="24" hidden="1" customHeight="1" outlineLevel="1">
      <c r="A212" s="343" t="s">
        <v>257</v>
      </c>
      <c r="B212" s="446" t="s">
        <v>298</v>
      </c>
      <c r="C212" s="33"/>
      <c r="D212" s="34"/>
      <c r="E212" s="34"/>
      <c r="F212" s="34"/>
      <c r="G212" s="344"/>
      <c r="H212" s="345"/>
      <c r="I212" s="345"/>
      <c r="J212" s="345"/>
      <c r="K212" s="345"/>
      <c r="L212" s="345"/>
      <c r="M212" s="345"/>
      <c r="N212" s="345"/>
      <c r="O212" s="345"/>
      <c r="P212" s="345"/>
      <c r="Q212" s="345"/>
      <c r="R212" s="345"/>
      <c r="S212" s="415"/>
      <c r="T212" s="416"/>
      <c r="U212" s="416"/>
      <c r="V212" s="416"/>
      <c r="W212" s="416"/>
      <c r="X212" s="416"/>
      <c r="Y212" s="416"/>
      <c r="Z212" s="416"/>
      <c r="AA212" s="416"/>
      <c r="AB212" s="416"/>
      <c r="AC212" s="416"/>
      <c r="AD212" s="417"/>
      <c r="AE212" s="349"/>
      <c r="AF212" s="349"/>
      <c r="AG212" s="349"/>
      <c r="AH212" s="349"/>
      <c r="AI212" s="349"/>
      <c r="AJ212" s="349"/>
      <c r="AK212" s="349"/>
      <c r="AL212" s="350"/>
    </row>
    <row r="213" spans="1:38" ht="24" hidden="1" customHeight="1" outlineLevel="1">
      <c r="A213" s="343" t="s">
        <v>257</v>
      </c>
      <c r="B213" s="446" t="s">
        <v>299</v>
      </c>
      <c r="C213" s="33"/>
      <c r="D213" s="34"/>
      <c r="E213" s="34"/>
      <c r="F213" s="34"/>
      <c r="G213" s="344"/>
      <c r="H213" s="345"/>
      <c r="I213" s="345"/>
      <c r="J213" s="345"/>
      <c r="K213" s="345"/>
      <c r="L213" s="345"/>
      <c r="M213" s="345"/>
      <c r="N213" s="345"/>
      <c r="O213" s="345"/>
      <c r="P213" s="345"/>
      <c r="Q213" s="345"/>
      <c r="R213" s="345"/>
      <c r="S213" s="415"/>
      <c r="T213" s="416"/>
      <c r="U213" s="416"/>
      <c r="V213" s="416"/>
      <c r="W213" s="416"/>
      <c r="X213" s="416"/>
      <c r="Y213" s="416"/>
      <c r="Z213" s="416"/>
      <c r="AA213" s="416"/>
      <c r="AB213" s="416"/>
      <c r="AC213" s="416"/>
      <c r="AD213" s="417"/>
      <c r="AE213" s="349"/>
      <c r="AF213" s="349"/>
      <c r="AG213" s="349"/>
      <c r="AH213" s="349"/>
      <c r="AI213" s="349"/>
      <c r="AJ213" s="349"/>
      <c r="AK213" s="349"/>
      <c r="AL213" s="350"/>
    </row>
    <row r="214" spans="1:38" ht="24" hidden="1" customHeight="1" outlineLevel="1">
      <c r="A214" s="343" t="s">
        <v>257</v>
      </c>
      <c r="B214" s="446" t="s">
        <v>300</v>
      </c>
      <c r="C214" s="33"/>
      <c r="D214" s="34"/>
      <c r="E214" s="34"/>
      <c r="F214" s="34"/>
      <c r="G214" s="344"/>
      <c r="H214" s="345"/>
      <c r="I214" s="345"/>
      <c r="J214" s="345"/>
      <c r="K214" s="345"/>
      <c r="L214" s="345"/>
      <c r="M214" s="345"/>
      <c r="N214" s="345"/>
      <c r="O214" s="345"/>
      <c r="P214" s="345"/>
      <c r="Q214" s="345"/>
      <c r="R214" s="345"/>
      <c r="S214" s="415">
        <f t="shared" si="94"/>
        <v>0</v>
      </c>
      <c r="T214" s="416">
        <f>SUM($G214:H214)</f>
        <v>0</v>
      </c>
      <c r="U214" s="416">
        <f>SUM($G214:I214)</f>
        <v>0</v>
      </c>
      <c r="V214" s="416">
        <f>SUM($G214:J214)</f>
        <v>0</v>
      </c>
      <c r="W214" s="416">
        <f>SUM($G214:K214)</f>
        <v>0</v>
      </c>
      <c r="X214" s="416">
        <f>SUM($G214:L214)</f>
        <v>0</v>
      </c>
      <c r="Y214" s="416">
        <f>SUM($G214:M214)</f>
        <v>0</v>
      </c>
      <c r="Z214" s="416">
        <f>SUM($G214:N214)</f>
        <v>0</v>
      </c>
      <c r="AA214" s="416">
        <f>SUM($G214:O214)</f>
        <v>0</v>
      </c>
      <c r="AB214" s="416">
        <f>SUM($G214:P214)</f>
        <v>0</v>
      </c>
      <c r="AC214" s="416">
        <f>SUM($G214:Q214)</f>
        <v>0</v>
      </c>
      <c r="AD214" s="417">
        <f>SUM($G214:R214)</f>
        <v>0</v>
      </c>
      <c r="AE214" s="349">
        <f t="shared" si="95"/>
        <v>0</v>
      </c>
      <c r="AF214" s="349">
        <f t="shared" si="96"/>
        <v>0</v>
      </c>
      <c r="AG214" s="349">
        <f t="shared" si="97"/>
        <v>0</v>
      </c>
      <c r="AH214" s="349">
        <f t="shared" si="98"/>
        <v>0</v>
      </c>
      <c r="AI214" s="349">
        <f t="shared" si="81"/>
        <v>0</v>
      </c>
      <c r="AJ214" s="349">
        <f t="shared" si="82"/>
        <v>0</v>
      </c>
      <c r="AK214" s="349">
        <f t="shared" si="83"/>
        <v>0</v>
      </c>
      <c r="AL214" s="350">
        <f t="shared" si="99"/>
        <v>0</v>
      </c>
    </row>
    <row r="215" spans="1:38" ht="24" hidden="1" customHeight="1" outlineLevel="1">
      <c r="A215" s="343" t="s">
        <v>257</v>
      </c>
      <c r="B215" s="446" t="s">
        <v>301</v>
      </c>
      <c r="C215" s="33"/>
      <c r="D215" s="34"/>
      <c r="E215" s="34"/>
      <c r="F215" s="34"/>
      <c r="G215" s="344"/>
      <c r="H215" s="345"/>
      <c r="I215" s="345"/>
      <c r="J215" s="345"/>
      <c r="K215" s="345"/>
      <c r="L215" s="345"/>
      <c r="M215" s="345"/>
      <c r="N215" s="345"/>
      <c r="O215" s="345"/>
      <c r="P215" s="345"/>
      <c r="Q215" s="345"/>
      <c r="R215" s="345"/>
      <c r="S215" s="415">
        <f t="shared" si="94"/>
        <v>0</v>
      </c>
      <c r="T215" s="416">
        <f>SUM($G215:H215)</f>
        <v>0</v>
      </c>
      <c r="U215" s="416">
        <f>SUM($G215:I215)</f>
        <v>0</v>
      </c>
      <c r="V215" s="416">
        <f>SUM($G215:J215)</f>
        <v>0</v>
      </c>
      <c r="W215" s="416">
        <f>SUM($G215:K215)</f>
        <v>0</v>
      </c>
      <c r="X215" s="416">
        <f>SUM($G215:L215)</f>
        <v>0</v>
      </c>
      <c r="Y215" s="416">
        <f>SUM($G215:M215)</f>
        <v>0</v>
      </c>
      <c r="Z215" s="416">
        <f>SUM($G215:N215)</f>
        <v>0</v>
      </c>
      <c r="AA215" s="416">
        <f>SUM($G215:O215)</f>
        <v>0</v>
      </c>
      <c r="AB215" s="416">
        <f>SUM($G215:P215)</f>
        <v>0</v>
      </c>
      <c r="AC215" s="416">
        <f>SUM($G215:Q215)</f>
        <v>0</v>
      </c>
      <c r="AD215" s="417">
        <f>SUM($G215:R215)</f>
        <v>0</v>
      </c>
      <c r="AE215" s="349">
        <f t="shared" si="95"/>
        <v>0</v>
      </c>
      <c r="AF215" s="349">
        <f t="shared" si="96"/>
        <v>0</v>
      </c>
      <c r="AG215" s="349">
        <f t="shared" si="97"/>
        <v>0</v>
      </c>
      <c r="AH215" s="349">
        <f t="shared" si="98"/>
        <v>0</v>
      </c>
      <c r="AI215" s="349">
        <f t="shared" si="81"/>
        <v>0</v>
      </c>
      <c r="AJ215" s="349">
        <f t="shared" si="82"/>
        <v>0</v>
      </c>
      <c r="AK215" s="349">
        <f t="shared" si="83"/>
        <v>0</v>
      </c>
      <c r="AL215" s="350">
        <f t="shared" si="99"/>
        <v>0</v>
      </c>
    </row>
    <row r="216" spans="1:38" ht="24" customHeight="1" collapsed="1">
      <c r="A216" s="343"/>
      <c r="B216" s="446" t="s">
        <v>302</v>
      </c>
      <c r="C216" s="33" t="s">
        <v>303</v>
      </c>
      <c r="D216" s="34"/>
      <c r="E216" s="34"/>
      <c r="F216" s="34"/>
      <c r="G216" s="344">
        <f>G35-SUM(G137:G215)</f>
        <v>0</v>
      </c>
      <c r="H216" s="345">
        <f t="shared" ref="H216:R216" si="100">H35-SUM(H137:H215)</f>
        <v>0</v>
      </c>
      <c r="I216" s="345">
        <f t="shared" si="100"/>
        <v>0</v>
      </c>
      <c r="J216" s="345">
        <f t="shared" si="100"/>
        <v>-1.7280399333685637E-11</v>
      </c>
      <c r="K216" s="345">
        <f t="shared" si="100"/>
        <v>0</v>
      </c>
      <c r="L216" s="345">
        <f t="shared" si="100"/>
        <v>2.319211489520967E-11</v>
      </c>
      <c r="M216" s="345">
        <f t="shared" si="100"/>
        <v>2.1827872842550278E-11</v>
      </c>
      <c r="N216" s="345">
        <f t="shared" si="100"/>
        <v>-1.8189894035458565E-12</v>
      </c>
      <c r="O216" s="345">
        <f t="shared" si="100"/>
        <v>0</v>
      </c>
      <c r="P216" s="345">
        <f t="shared" si="100"/>
        <v>0</v>
      </c>
      <c r="Q216" s="345">
        <f t="shared" si="100"/>
        <v>2.7284841053187847E-12</v>
      </c>
      <c r="R216" s="345">
        <f t="shared" si="100"/>
        <v>-4.5474735088646412E-13</v>
      </c>
      <c r="S216" s="415">
        <f t="shared" si="94"/>
        <v>0</v>
      </c>
      <c r="T216" s="416">
        <f>SUM($G216:H216)</f>
        <v>0</v>
      </c>
      <c r="U216" s="416">
        <f>SUM($G216:I216)</f>
        <v>0</v>
      </c>
      <c r="V216" s="416">
        <f>SUM($G216:J216)</f>
        <v>-1.7280399333685637E-11</v>
      </c>
      <c r="W216" s="416">
        <f>SUM($G216:K216)</f>
        <v>-1.7280399333685637E-11</v>
      </c>
      <c r="X216" s="416">
        <f>SUM($G216:L216)</f>
        <v>5.9117155615240335E-12</v>
      </c>
      <c r="Y216" s="416">
        <f>SUM($G216:M216)</f>
        <v>2.7739588404074311E-11</v>
      </c>
      <c r="Z216" s="416">
        <f>SUM($G216:N216)</f>
        <v>2.5920599000528455E-11</v>
      </c>
      <c r="AA216" s="416">
        <f>SUM($G216:O216)</f>
        <v>2.5920599000528455E-11</v>
      </c>
      <c r="AB216" s="416">
        <f>SUM($G216:P216)</f>
        <v>2.5920599000528455E-11</v>
      </c>
      <c r="AC216" s="416">
        <f>SUM($G216:Q216)</f>
        <v>2.8649083105847239E-11</v>
      </c>
      <c r="AD216" s="417">
        <f>SUM($G216:R216)</f>
        <v>2.8194335754960775E-11</v>
      </c>
      <c r="AE216" s="349">
        <f t="shared" si="95"/>
        <v>0</v>
      </c>
      <c r="AF216" s="349">
        <f t="shared" si="96"/>
        <v>5.9117155615240335E-12</v>
      </c>
      <c r="AG216" s="349">
        <f t="shared" si="97"/>
        <v>2.0008883439004421E-11</v>
      </c>
      <c r="AH216" s="349">
        <f t="shared" si="98"/>
        <v>2.2737367544323206E-12</v>
      </c>
      <c r="AI216" s="349">
        <f t="shared" si="81"/>
        <v>5.9117155615240335E-12</v>
      </c>
      <c r="AJ216" s="349">
        <f t="shared" si="82"/>
        <v>2.2282620193436742E-11</v>
      </c>
      <c r="AK216" s="349">
        <f t="shared" si="83"/>
        <v>2.8194335754960775E-11</v>
      </c>
      <c r="AL216" s="350">
        <f t="shared" si="99"/>
        <v>0</v>
      </c>
    </row>
    <row r="217" spans="1:38" ht="24" customHeight="1">
      <c r="A217" s="343"/>
      <c r="B217" s="446" t="s">
        <v>304</v>
      </c>
      <c r="C217" s="144" t="s">
        <v>305</v>
      </c>
      <c r="D217" s="145"/>
      <c r="E217" s="145"/>
      <c r="F217" s="145"/>
      <c r="G217" s="420">
        <f t="shared" ref="G217:R217" si="101">SUM(G137:G216)</f>
        <v>14413.876367749483</v>
      </c>
      <c r="H217" s="420">
        <f t="shared" si="101"/>
        <v>4605.9413164782345</v>
      </c>
      <c r="I217" s="420">
        <f t="shared" si="101"/>
        <v>6957.1918986141036</v>
      </c>
      <c r="J217" s="420">
        <f t="shared" si="101"/>
        <v>1521.823905042143</v>
      </c>
      <c r="K217" s="420">
        <f t="shared" si="101"/>
        <v>5385.9709534376598</v>
      </c>
      <c r="L217" s="420">
        <f t="shared" si="101"/>
        <v>1362.1161526513229</v>
      </c>
      <c r="M217" s="420">
        <f t="shared" si="101"/>
        <v>1295.6639714893993</v>
      </c>
      <c r="N217" s="420">
        <f t="shared" si="101"/>
        <v>1269.1948563609126</v>
      </c>
      <c r="O217" s="420">
        <f t="shared" si="101"/>
        <v>4473.0825968639538</v>
      </c>
      <c r="P217" s="420">
        <f t="shared" si="101"/>
        <v>4845.1490851789658</v>
      </c>
      <c r="Q217" s="420">
        <f t="shared" si="101"/>
        <v>1972.4081737337449</v>
      </c>
      <c r="R217" s="420">
        <f t="shared" si="101"/>
        <v>236.59369306804524</v>
      </c>
      <c r="S217" s="421">
        <f t="shared" si="94"/>
        <v>14413.876367749483</v>
      </c>
      <c r="T217" s="422">
        <f>SUM($G217:H217)</f>
        <v>19019.817684227717</v>
      </c>
      <c r="U217" s="422">
        <f>SUM($G217:I217)</f>
        <v>25977.00958284182</v>
      </c>
      <c r="V217" s="422">
        <f>SUM($G217:J217)</f>
        <v>27498.833487883963</v>
      </c>
      <c r="W217" s="422">
        <f>SUM($G217:K217)</f>
        <v>32884.804441321627</v>
      </c>
      <c r="X217" s="422">
        <f>SUM($G217:L217)</f>
        <v>34246.920593972951</v>
      </c>
      <c r="Y217" s="422">
        <f>SUM($G217:M217)</f>
        <v>35542.584565462348</v>
      </c>
      <c r="Z217" s="422">
        <f>SUM($G217:N217)</f>
        <v>36811.779421823259</v>
      </c>
      <c r="AA217" s="422">
        <f>SUM($G217:O217)</f>
        <v>41284.862018687214</v>
      </c>
      <c r="AB217" s="422">
        <f>SUM($G217:P217)</f>
        <v>46130.011103866178</v>
      </c>
      <c r="AC217" s="422">
        <f>SUM($G217:Q217)</f>
        <v>48102.419277599925</v>
      </c>
      <c r="AD217" s="423">
        <f>SUM($G217:R217)</f>
        <v>48339.012970667973</v>
      </c>
      <c r="AE217" s="380">
        <f t="shared" si="95"/>
        <v>25977.00958284182</v>
      </c>
      <c r="AF217" s="380">
        <f t="shared" si="96"/>
        <v>8269.9110111311311</v>
      </c>
      <c r="AG217" s="380">
        <f t="shared" si="97"/>
        <v>7037.9414247142631</v>
      </c>
      <c r="AH217" s="380">
        <f t="shared" si="98"/>
        <v>7054.1509519807587</v>
      </c>
      <c r="AI217" s="380">
        <f t="shared" si="81"/>
        <v>34246.920593972951</v>
      </c>
      <c r="AJ217" s="380">
        <f t="shared" si="82"/>
        <v>14092.092376695022</v>
      </c>
      <c r="AK217" s="380">
        <f t="shared" si="83"/>
        <v>48339.012970667973</v>
      </c>
      <c r="AL217" s="350">
        <f t="shared" si="99"/>
        <v>0</v>
      </c>
    </row>
    <row r="218" spans="1:38" ht="24" customHeight="1" collapsed="1">
      <c r="A218" s="343"/>
      <c r="B218" s="446" t="s">
        <v>306</v>
      </c>
      <c r="C218" s="152" t="s">
        <v>307</v>
      </c>
      <c r="D218" s="34"/>
      <c r="E218" s="34"/>
      <c r="F218" s="34"/>
      <c r="G218" s="344"/>
      <c r="H218" s="345"/>
      <c r="I218" s="345"/>
      <c r="J218" s="345"/>
      <c r="K218" s="345"/>
      <c r="L218" s="345"/>
      <c r="M218" s="345"/>
      <c r="N218" s="345"/>
      <c r="O218" s="345"/>
      <c r="P218" s="345"/>
      <c r="Q218" s="345"/>
      <c r="R218" s="345"/>
      <c r="S218" s="415">
        <f t="shared" si="94"/>
        <v>0</v>
      </c>
      <c r="T218" s="416">
        <f>SUM($G218:H218)</f>
        <v>0</v>
      </c>
      <c r="U218" s="416">
        <f>SUM($G218:I218)</f>
        <v>0</v>
      </c>
      <c r="V218" s="416">
        <f>SUM($G218:J218)</f>
        <v>0</v>
      </c>
      <c r="W218" s="416">
        <f>SUM($G218:K218)</f>
        <v>0</v>
      </c>
      <c r="X218" s="416">
        <f>SUM($G218:L218)</f>
        <v>0</v>
      </c>
      <c r="Y218" s="416">
        <f>SUM($G218:M218)</f>
        <v>0</v>
      </c>
      <c r="Z218" s="416">
        <f>SUM($G218:N218)</f>
        <v>0</v>
      </c>
      <c r="AA218" s="416">
        <f>SUM($G218:O218)</f>
        <v>0</v>
      </c>
      <c r="AB218" s="416">
        <f>SUM($G218:P218)</f>
        <v>0</v>
      </c>
      <c r="AC218" s="416">
        <f>SUM($G218:Q218)</f>
        <v>0</v>
      </c>
      <c r="AD218" s="417">
        <f>SUM($G218:R218)</f>
        <v>0</v>
      </c>
      <c r="AE218" s="349">
        <f t="shared" si="95"/>
        <v>0</v>
      </c>
      <c r="AF218" s="349">
        <f t="shared" si="96"/>
        <v>0</v>
      </c>
      <c r="AG218" s="349">
        <f t="shared" si="97"/>
        <v>0</v>
      </c>
      <c r="AH218" s="349">
        <f t="shared" si="98"/>
        <v>0</v>
      </c>
      <c r="AI218" s="349">
        <f t="shared" si="81"/>
        <v>0</v>
      </c>
      <c r="AJ218" s="349">
        <f t="shared" si="82"/>
        <v>0</v>
      </c>
      <c r="AK218" s="349">
        <f t="shared" si="83"/>
        <v>0</v>
      </c>
      <c r="AL218" s="350">
        <f t="shared" si="99"/>
        <v>0</v>
      </c>
    </row>
    <row r="219" spans="1:38" ht="24" customHeight="1">
      <c r="A219" s="343"/>
      <c r="B219" s="446" t="s">
        <v>308</v>
      </c>
      <c r="C219" s="33" t="s">
        <v>214</v>
      </c>
      <c r="D219" s="34"/>
      <c r="E219" s="34"/>
      <c r="F219" s="34"/>
      <c r="G219" s="344">
        <f>G150</f>
        <v>0</v>
      </c>
      <c r="H219" s="345">
        <f t="shared" ref="H219:R219" si="102">H150</f>
        <v>0</v>
      </c>
      <c r="I219" s="345">
        <f t="shared" si="102"/>
        <v>0</v>
      </c>
      <c r="J219" s="345">
        <f t="shared" si="102"/>
        <v>0</v>
      </c>
      <c r="K219" s="345">
        <f t="shared" si="102"/>
        <v>0</v>
      </c>
      <c r="L219" s="345">
        <f t="shared" si="102"/>
        <v>0</v>
      </c>
      <c r="M219" s="345">
        <f t="shared" si="102"/>
        <v>0</v>
      </c>
      <c r="N219" s="345">
        <f t="shared" si="102"/>
        <v>0</v>
      </c>
      <c r="O219" s="345">
        <f t="shared" si="102"/>
        <v>0</v>
      </c>
      <c r="P219" s="345">
        <f t="shared" si="102"/>
        <v>0</v>
      </c>
      <c r="Q219" s="345">
        <f t="shared" si="102"/>
        <v>0</v>
      </c>
      <c r="R219" s="345">
        <f t="shared" si="102"/>
        <v>0</v>
      </c>
      <c r="S219" s="415">
        <f>G219</f>
        <v>0</v>
      </c>
      <c r="T219" s="416">
        <f>SUM($G219:H219)</f>
        <v>0</v>
      </c>
      <c r="U219" s="416">
        <f>SUM($G219:I219)</f>
        <v>0</v>
      </c>
      <c r="V219" s="416">
        <f>SUM($G219:J219)</f>
        <v>0</v>
      </c>
      <c r="W219" s="416">
        <f>SUM($G219:K219)</f>
        <v>0</v>
      </c>
      <c r="X219" s="416">
        <f>SUM($G219:L219)</f>
        <v>0</v>
      </c>
      <c r="Y219" s="416">
        <f>SUM($G219:M219)</f>
        <v>0</v>
      </c>
      <c r="Z219" s="416">
        <f>SUM($G219:N219)</f>
        <v>0</v>
      </c>
      <c r="AA219" s="416">
        <f>SUM($G219:O219)</f>
        <v>0</v>
      </c>
      <c r="AB219" s="416">
        <f>SUM($G219:P219)</f>
        <v>0</v>
      </c>
      <c r="AC219" s="416">
        <f>SUM($G219:Q219)</f>
        <v>0</v>
      </c>
      <c r="AD219" s="417">
        <f>SUM($G219:R219)</f>
        <v>0</v>
      </c>
      <c r="AE219" s="349">
        <f>U219</f>
        <v>0</v>
      </c>
      <c r="AF219" s="349">
        <f>X219-AE219</f>
        <v>0</v>
      </c>
      <c r="AG219" s="349">
        <f>AA219-AF219-AE219</f>
        <v>0</v>
      </c>
      <c r="AH219" s="349">
        <f>AD219-AG219-AF219-AE219</f>
        <v>0</v>
      </c>
      <c r="AI219" s="349">
        <f>$AE219+$AF219</f>
        <v>0</v>
      </c>
      <c r="AJ219" s="349">
        <f>$AG219+$AH219</f>
        <v>0</v>
      </c>
      <c r="AK219" s="349">
        <f>$AI219+$AJ219</f>
        <v>0</v>
      </c>
      <c r="AL219" s="350">
        <f>SUM(G219:R219)-AK219</f>
        <v>0</v>
      </c>
    </row>
    <row r="220" spans="1:38" ht="24" customHeight="1">
      <c r="A220" s="343"/>
      <c r="B220" s="446" t="s">
        <v>309</v>
      </c>
      <c r="C220" s="33" t="s">
        <v>216</v>
      </c>
      <c r="D220" s="34"/>
      <c r="E220" s="34"/>
      <c r="F220" s="34"/>
      <c r="G220" s="344">
        <f>G151*(1-$R$1)</f>
        <v>0</v>
      </c>
      <c r="H220" s="345">
        <f t="shared" ref="H220:R220" si="103">H151*(1-$R$1)</f>
        <v>0</v>
      </c>
      <c r="I220" s="345">
        <f t="shared" si="103"/>
        <v>0</v>
      </c>
      <c r="J220" s="345">
        <f t="shared" si="103"/>
        <v>0</v>
      </c>
      <c r="K220" s="345">
        <f t="shared" si="103"/>
        <v>0</v>
      </c>
      <c r="L220" s="345">
        <f t="shared" si="103"/>
        <v>0</v>
      </c>
      <c r="M220" s="345">
        <f t="shared" si="103"/>
        <v>0</v>
      </c>
      <c r="N220" s="345">
        <f t="shared" si="103"/>
        <v>0</v>
      </c>
      <c r="O220" s="345">
        <f t="shared" si="103"/>
        <v>0</v>
      </c>
      <c r="P220" s="345">
        <f t="shared" si="103"/>
        <v>0</v>
      </c>
      <c r="Q220" s="345">
        <f t="shared" si="103"/>
        <v>0</v>
      </c>
      <c r="R220" s="345">
        <f t="shared" si="103"/>
        <v>0</v>
      </c>
      <c r="S220" s="415">
        <f>G220</f>
        <v>0</v>
      </c>
      <c r="T220" s="416">
        <f>SUM($G220:H220)</f>
        <v>0</v>
      </c>
      <c r="U220" s="416">
        <f>SUM($G220:I220)</f>
        <v>0</v>
      </c>
      <c r="V220" s="416">
        <f>SUM($G220:J220)</f>
        <v>0</v>
      </c>
      <c r="W220" s="416">
        <f>SUM($G220:K220)</f>
        <v>0</v>
      </c>
      <c r="X220" s="416">
        <f>SUM($G220:L220)</f>
        <v>0</v>
      </c>
      <c r="Y220" s="416">
        <f>SUM($G220:M220)</f>
        <v>0</v>
      </c>
      <c r="Z220" s="416">
        <f>SUM($G220:N220)</f>
        <v>0</v>
      </c>
      <c r="AA220" s="416">
        <f>SUM($G220:O220)</f>
        <v>0</v>
      </c>
      <c r="AB220" s="416">
        <f>SUM($G220:P220)</f>
        <v>0</v>
      </c>
      <c r="AC220" s="416">
        <f>SUM($G220:Q220)</f>
        <v>0</v>
      </c>
      <c r="AD220" s="417">
        <f>SUM($G220:R220)</f>
        <v>0</v>
      </c>
      <c r="AE220" s="349">
        <f>U220</f>
        <v>0</v>
      </c>
      <c r="AF220" s="349">
        <f>X220-AE220</f>
        <v>0</v>
      </c>
      <c r="AG220" s="349">
        <f>AA220-AF220-AE220</f>
        <v>0</v>
      </c>
      <c r="AH220" s="349">
        <f>AD220-AG220-AF220-AE220</f>
        <v>0</v>
      </c>
      <c r="AI220" s="349">
        <f>$AE220+$AF220</f>
        <v>0</v>
      </c>
      <c r="AJ220" s="349">
        <f>$AG220+$AH220</f>
        <v>0</v>
      </c>
      <c r="AK220" s="349">
        <f>$AI220+$AJ220</f>
        <v>0</v>
      </c>
      <c r="AL220" s="350">
        <f>SUM(G220:R220)-AK220</f>
        <v>0</v>
      </c>
    </row>
    <row r="221" spans="1:38" ht="24" customHeight="1">
      <c r="A221" s="343"/>
      <c r="B221" s="446" t="s">
        <v>310</v>
      </c>
      <c r="C221" s="33" t="s">
        <v>220</v>
      </c>
      <c r="D221" s="34"/>
      <c r="E221" s="34"/>
      <c r="F221" s="34"/>
      <c r="G221" s="344">
        <f>G153*(1-$R$1)</f>
        <v>0</v>
      </c>
      <c r="H221" s="345">
        <f t="shared" ref="H221:R222" si="104">H153*(1-$R$1)</f>
        <v>0</v>
      </c>
      <c r="I221" s="345">
        <f t="shared" si="104"/>
        <v>0</v>
      </c>
      <c r="J221" s="345">
        <f t="shared" si="104"/>
        <v>0</v>
      </c>
      <c r="K221" s="345">
        <f t="shared" si="104"/>
        <v>0</v>
      </c>
      <c r="L221" s="345">
        <f t="shared" si="104"/>
        <v>0</v>
      </c>
      <c r="M221" s="345">
        <f t="shared" si="104"/>
        <v>0</v>
      </c>
      <c r="N221" s="345">
        <f t="shared" si="104"/>
        <v>0</v>
      </c>
      <c r="O221" s="345">
        <f t="shared" si="104"/>
        <v>0</v>
      </c>
      <c r="P221" s="345">
        <f t="shared" si="104"/>
        <v>0</v>
      </c>
      <c r="Q221" s="345">
        <f t="shared" si="104"/>
        <v>0</v>
      </c>
      <c r="R221" s="345">
        <f t="shared" si="104"/>
        <v>0</v>
      </c>
      <c r="S221" s="415">
        <f>G221</f>
        <v>0</v>
      </c>
      <c r="T221" s="416">
        <f>SUM($G221:H221)</f>
        <v>0</v>
      </c>
      <c r="U221" s="416">
        <f>SUM($G221:I221)</f>
        <v>0</v>
      </c>
      <c r="V221" s="416">
        <f>SUM($G221:J221)</f>
        <v>0</v>
      </c>
      <c r="W221" s="416">
        <f>SUM($G221:K221)</f>
        <v>0</v>
      </c>
      <c r="X221" s="416">
        <f>SUM($G221:L221)</f>
        <v>0</v>
      </c>
      <c r="Y221" s="416">
        <f>SUM($G221:M221)</f>
        <v>0</v>
      </c>
      <c r="Z221" s="416">
        <f>SUM($G221:N221)</f>
        <v>0</v>
      </c>
      <c r="AA221" s="416">
        <f>SUM($G221:O221)</f>
        <v>0</v>
      </c>
      <c r="AB221" s="416">
        <f>SUM($G221:P221)</f>
        <v>0</v>
      </c>
      <c r="AC221" s="416">
        <f>SUM($G221:Q221)</f>
        <v>0</v>
      </c>
      <c r="AD221" s="417">
        <f>SUM($G221:R221)</f>
        <v>0</v>
      </c>
      <c r="AE221" s="349">
        <f>U221</f>
        <v>0</v>
      </c>
      <c r="AF221" s="349">
        <f>X221-AE221</f>
        <v>0</v>
      </c>
      <c r="AG221" s="349">
        <f>AA221-AF221-AE221</f>
        <v>0</v>
      </c>
      <c r="AH221" s="349">
        <f>AD221-AG221-AF221-AE221</f>
        <v>0</v>
      </c>
      <c r="AI221" s="349">
        <f>$AE221+$AF221</f>
        <v>0</v>
      </c>
      <c r="AJ221" s="349">
        <f>$AG221+$AH221</f>
        <v>0</v>
      </c>
      <c r="AK221" s="349">
        <f>$AI221+$AJ221</f>
        <v>0</v>
      </c>
      <c r="AL221" s="350">
        <f>SUM(G221:R221)-AK221</f>
        <v>0</v>
      </c>
    </row>
    <row r="222" spans="1:38" ht="24" customHeight="1">
      <c r="A222" s="343"/>
      <c r="B222" s="446" t="s">
        <v>311</v>
      </c>
      <c r="C222" s="33" t="s">
        <v>222</v>
      </c>
      <c r="D222" s="34"/>
      <c r="E222" s="34"/>
      <c r="F222" s="34"/>
      <c r="G222" s="344">
        <f>G154*(1-$R$1)</f>
        <v>0</v>
      </c>
      <c r="H222" s="345">
        <f t="shared" si="104"/>
        <v>0</v>
      </c>
      <c r="I222" s="345">
        <f t="shared" si="104"/>
        <v>0</v>
      </c>
      <c r="J222" s="345">
        <f t="shared" si="104"/>
        <v>0</v>
      </c>
      <c r="K222" s="345">
        <f t="shared" si="104"/>
        <v>0</v>
      </c>
      <c r="L222" s="345">
        <f t="shared" si="104"/>
        <v>0</v>
      </c>
      <c r="M222" s="345">
        <f t="shared" si="104"/>
        <v>0</v>
      </c>
      <c r="N222" s="345">
        <f t="shared" si="104"/>
        <v>0</v>
      </c>
      <c r="O222" s="345">
        <f t="shared" si="104"/>
        <v>0</v>
      </c>
      <c r="P222" s="345">
        <f t="shared" si="104"/>
        <v>0</v>
      </c>
      <c r="Q222" s="345">
        <f t="shared" si="104"/>
        <v>0</v>
      </c>
      <c r="R222" s="345">
        <f t="shared" si="104"/>
        <v>0</v>
      </c>
      <c r="S222" s="415">
        <f t="shared" si="94"/>
        <v>0</v>
      </c>
      <c r="T222" s="416">
        <f>SUM($G222:H222)</f>
        <v>0</v>
      </c>
      <c r="U222" s="416">
        <f>SUM($G222:I222)</f>
        <v>0</v>
      </c>
      <c r="V222" s="416">
        <f>SUM($G222:J222)</f>
        <v>0</v>
      </c>
      <c r="W222" s="416">
        <f>SUM($G222:K222)</f>
        <v>0</v>
      </c>
      <c r="X222" s="416">
        <f>SUM($G222:L222)</f>
        <v>0</v>
      </c>
      <c r="Y222" s="416">
        <f>SUM($G222:M222)</f>
        <v>0</v>
      </c>
      <c r="Z222" s="416">
        <f>SUM($G222:N222)</f>
        <v>0</v>
      </c>
      <c r="AA222" s="416">
        <f>SUM($G222:O222)</f>
        <v>0</v>
      </c>
      <c r="AB222" s="416">
        <f>SUM($G222:P222)</f>
        <v>0</v>
      </c>
      <c r="AC222" s="416">
        <f>SUM($G222:Q222)</f>
        <v>0</v>
      </c>
      <c r="AD222" s="417">
        <f>SUM($G222:R222)</f>
        <v>0</v>
      </c>
      <c r="AE222" s="349">
        <f t="shared" si="95"/>
        <v>0</v>
      </c>
      <c r="AF222" s="349">
        <f t="shared" si="96"/>
        <v>0</v>
      </c>
      <c r="AG222" s="349">
        <f t="shared" si="97"/>
        <v>0</v>
      </c>
      <c r="AH222" s="349">
        <f t="shared" si="98"/>
        <v>0</v>
      </c>
      <c r="AI222" s="349">
        <f t="shared" si="81"/>
        <v>0</v>
      </c>
      <c r="AJ222" s="349">
        <f t="shared" si="82"/>
        <v>0</v>
      </c>
      <c r="AK222" s="349">
        <f t="shared" si="83"/>
        <v>0</v>
      </c>
      <c r="AL222" s="350">
        <f t="shared" si="99"/>
        <v>0</v>
      </c>
    </row>
    <row r="223" spans="1:38" ht="24" customHeight="1">
      <c r="A223" s="343"/>
      <c r="B223" s="446" t="s">
        <v>312</v>
      </c>
      <c r="C223" s="33" t="s">
        <v>242</v>
      </c>
      <c r="D223" s="34"/>
      <c r="E223" s="34"/>
      <c r="F223" s="34"/>
      <c r="G223" s="344">
        <f t="shared" ref="G223:R224" si="105">G164*(1-$R$1)</f>
        <v>0</v>
      </c>
      <c r="H223" s="345">
        <f t="shared" si="105"/>
        <v>0</v>
      </c>
      <c r="I223" s="345">
        <f t="shared" si="105"/>
        <v>0</v>
      </c>
      <c r="J223" s="345">
        <f t="shared" si="105"/>
        <v>0</v>
      </c>
      <c r="K223" s="345">
        <f t="shared" si="105"/>
        <v>0</v>
      </c>
      <c r="L223" s="345">
        <f t="shared" si="105"/>
        <v>0</v>
      </c>
      <c r="M223" s="345">
        <f t="shared" si="105"/>
        <v>0</v>
      </c>
      <c r="N223" s="345">
        <f t="shared" si="105"/>
        <v>0</v>
      </c>
      <c r="O223" s="345">
        <f t="shared" si="105"/>
        <v>0</v>
      </c>
      <c r="P223" s="345">
        <f t="shared" si="105"/>
        <v>0</v>
      </c>
      <c r="Q223" s="345">
        <f t="shared" si="105"/>
        <v>0</v>
      </c>
      <c r="R223" s="345">
        <f t="shared" si="105"/>
        <v>0</v>
      </c>
      <c r="S223" s="415">
        <f>G223</f>
        <v>0</v>
      </c>
      <c r="T223" s="416">
        <f>SUM($G223:H223)</f>
        <v>0</v>
      </c>
      <c r="U223" s="416">
        <f>SUM($G223:I223)</f>
        <v>0</v>
      </c>
      <c r="V223" s="416">
        <f>SUM($G223:J223)</f>
        <v>0</v>
      </c>
      <c r="W223" s="416">
        <f>SUM($G223:K223)</f>
        <v>0</v>
      </c>
      <c r="X223" s="416">
        <f>SUM($G223:L223)</f>
        <v>0</v>
      </c>
      <c r="Y223" s="416">
        <f>SUM($G223:M223)</f>
        <v>0</v>
      </c>
      <c r="Z223" s="416">
        <f>SUM($G223:N223)</f>
        <v>0</v>
      </c>
      <c r="AA223" s="416">
        <f>SUM($G223:O223)</f>
        <v>0</v>
      </c>
      <c r="AB223" s="416">
        <f>SUM($G223:P223)</f>
        <v>0</v>
      </c>
      <c r="AC223" s="416">
        <f>SUM($G223:Q223)</f>
        <v>0</v>
      </c>
      <c r="AD223" s="417">
        <f>SUM($G223:R223)</f>
        <v>0</v>
      </c>
      <c r="AE223" s="349">
        <f>U223</f>
        <v>0</v>
      </c>
      <c r="AF223" s="349">
        <f>X223-AE223</f>
        <v>0</v>
      </c>
      <c r="AG223" s="349">
        <f>AA223-AF223-AE223</f>
        <v>0</v>
      </c>
      <c r="AH223" s="349">
        <f>AD223-AG223-AF223-AE223</f>
        <v>0</v>
      </c>
      <c r="AI223" s="349">
        <f>$AE223+$AF223</f>
        <v>0</v>
      </c>
      <c r="AJ223" s="349">
        <f>$AG223+$AH223</f>
        <v>0</v>
      </c>
      <c r="AK223" s="349">
        <f>$AI223+$AJ223</f>
        <v>0</v>
      </c>
      <c r="AL223" s="350">
        <f>SUM(G223:R223)-AK223</f>
        <v>0</v>
      </c>
    </row>
    <row r="224" spans="1:38" ht="24" customHeight="1">
      <c r="A224" s="343"/>
      <c r="B224" s="446" t="s">
        <v>313</v>
      </c>
      <c r="C224" s="33" t="s">
        <v>244</v>
      </c>
      <c r="D224" s="34"/>
      <c r="E224" s="34"/>
      <c r="F224" s="34"/>
      <c r="G224" s="344">
        <f t="shared" si="105"/>
        <v>0</v>
      </c>
      <c r="H224" s="345">
        <f t="shared" si="105"/>
        <v>0</v>
      </c>
      <c r="I224" s="345">
        <f t="shared" si="105"/>
        <v>0</v>
      </c>
      <c r="J224" s="345">
        <f t="shared" si="105"/>
        <v>0</v>
      </c>
      <c r="K224" s="345">
        <f t="shared" si="105"/>
        <v>0</v>
      </c>
      <c r="L224" s="345">
        <f t="shared" si="105"/>
        <v>0</v>
      </c>
      <c r="M224" s="345">
        <f t="shared" si="105"/>
        <v>0</v>
      </c>
      <c r="N224" s="345">
        <f t="shared" si="105"/>
        <v>0</v>
      </c>
      <c r="O224" s="345">
        <f t="shared" si="105"/>
        <v>0</v>
      </c>
      <c r="P224" s="345">
        <f t="shared" si="105"/>
        <v>0</v>
      </c>
      <c r="Q224" s="345">
        <f t="shared" si="105"/>
        <v>0</v>
      </c>
      <c r="R224" s="345">
        <f t="shared" si="105"/>
        <v>0</v>
      </c>
      <c r="S224" s="415">
        <f>G224</f>
        <v>0</v>
      </c>
      <c r="T224" s="416">
        <f>SUM($G224:H224)</f>
        <v>0</v>
      </c>
      <c r="U224" s="416">
        <f>SUM($G224:I224)</f>
        <v>0</v>
      </c>
      <c r="V224" s="416">
        <f>SUM($G224:J224)</f>
        <v>0</v>
      </c>
      <c r="W224" s="416">
        <f>SUM($G224:K224)</f>
        <v>0</v>
      </c>
      <c r="X224" s="416">
        <f>SUM($G224:L224)</f>
        <v>0</v>
      </c>
      <c r="Y224" s="416">
        <f>SUM($G224:M224)</f>
        <v>0</v>
      </c>
      <c r="Z224" s="416">
        <f>SUM($G224:N224)</f>
        <v>0</v>
      </c>
      <c r="AA224" s="416">
        <f>SUM($G224:O224)</f>
        <v>0</v>
      </c>
      <c r="AB224" s="416">
        <f>SUM($G224:P224)</f>
        <v>0</v>
      </c>
      <c r="AC224" s="416">
        <f>SUM($G224:Q224)</f>
        <v>0</v>
      </c>
      <c r="AD224" s="417">
        <f>SUM($G224:R224)</f>
        <v>0</v>
      </c>
      <c r="AE224" s="349">
        <f>U224</f>
        <v>0</v>
      </c>
      <c r="AF224" s="349">
        <f>X224-AE224</f>
        <v>0</v>
      </c>
      <c r="AG224" s="349">
        <f>AA224-AF224-AE224</f>
        <v>0</v>
      </c>
      <c r="AH224" s="349">
        <f>AD224-AG224-AF224-AE224</f>
        <v>0</v>
      </c>
      <c r="AI224" s="349">
        <f>$AE224+$AF224</f>
        <v>0</v>
      </c>
      <c r="AJ224" s="349">
        <f>$AG224+$AH224</f>
        <v>0</v>
      </c>
      <c r="AK224" s="349">
        <f>$AI224+$AJ224</f>
        <v>0</v>
      </c>
      <c r="AL224" s="350">
        <f>SUM(G224:R224)-AK224</f>
        <v>0</v>
      </c>
    </row>
    <row r="225" spans="1:38" ht="24" customHeight="1">
      <c r="A225" s="343"/>
      <c r="B225" s="446" t="s">
        <v>314</v>
      </c>
      <c r="C225" s="33" t="s">
        <v>248</v>
      </c>
      <c r="D225" s="34"/>
      <c r="E225" s="34"/>
      <c r="F225" s="34"/>
      <c r="G225" s="344">
        <f t="shared" ref="G225:R227" si="106">G167*(1-$R$1)</f>
        <v>0</v>
      </c>
      <c r="H225" s="345">
        <f t="shared" si="106"/>
        <v>0</v>
      </c>
      <c r="I225" s="345">
        <f t="shared" si="106"/>
        <v>0</v>
      </c>
      <c r="J225" s="345">
        <f t="shared" si="106"/>
        <v>0</v>
      </c>
      <c r="K225" s="345">
        <f t="shared" si="106"/>
        <v>0</v>
      </c>
      <c r="L225" s="345">
        <f t="shared" si="106"/>
        <v>0</v>
      </c>
      <c r="M225" s="345">
        <f t="shared" si="106"/>
        <v>0</v>
      </c>
      <c r="N225" s="345">
        <f t="shared" si="106"/>
        <v>0</v>
      </c>
      <c r="O225" s="345">
        <f t="shared" si="106"/>
        <v>0</v>
      </c>
      <c r="P225" s="345">
        <f t="shared" si="106"/>
        <v>0</v>
      </c>
      <c r="Q225" s="345">
        <f t="shared" si="106"/>
        <v>0</v>
      </c>
      <c r="R225" s="345">
        <f t="shared" si="106"/>
        <v>0</v>
      </c>
      <c r="S225" s="415">
        <f>G225</f>
        <v>0</v>
      </c>
      <c r="T225" s="416">
        <f>SUM($G225:H225)</f>
        <v>0</v>
      </c>
      <c r="U225" s="416">
        <f>SUM($G225:I225)</f>
        <v>0</v>
      </c>
      <c r="V225" s="416">
        <f>SUM($G225:J225)</f>
        <v>0</v>
      </c>
      <c r="W225" s="416">
        <f>SUM($G225:K225)</f>
        <v>0</v>
      </c>
      <c r="X225" s="416">
        <f>SUM($G225:L225)</f>
        <v>0</v>
      </c>
      <c r="Y225" s="416">
        <f>SUM($G225:M225)</f>
        <v>0</v>
      </c>
      <c r="Z225" s="416">
        <f>SUM($G225:N225)</f>
        <v>0</v>
      </c>
      <c r="AA225" s="416">
        <f>SUM($G225:O225)</f>
        <v>0</v>
      </c>
      <c r="AB225" s="416">
        <f>SUM($G225:P225)</f>
        <v>0</v>
      </c>
      <c r="AC225" s="416">
        <f>SUM($G225:Q225)</f>
        <v>0</v>
      </c>
      <c r="AD225" s="417">
        <f>SUM($G225:R225)</f>
        <v>0</v>
      </c>
      <c r="AE225" s="349">
        <f>U225</f>
        <v>0</v>
      </c>
      <c r="AF225" s="349">
        <f>X225-AE225</f>
        <v>0</v>
      </c>
      <c r="AG225" s="349">
        <f>AA225-AF225-AE225</f>
        <v>0</v>
      </c>
      <c r="AH225" s="349">
        <f>AD225-AG225-AF225-AE225</f>
        <v>0</v>
      </c>
      <c r="AI225" s="349">
        <f>$AE225+$AF225</f>
        <v>0</v>
      </c>
      <c r="AJ225" s="349">
        <f>$AG225+$AH225</f>
        <v>0</v>
      </c>
      <c r="AK225" s="349">
        <f>$AI225+$AJ225</f>
        <v>0</v>
      </c>
      <c r="AL225" s="350">
        <f>SUM(G225:R225)-AK225</f>
        <v>0</v>
      </c>
    </row>
    <row r="226" spans="1:38" ht="24" customHeight="1">
      <c r="A226" s="343"/>
      <c r="B226" s="446" t="s">
        <v>315</v>
      </c>
      <c r="C226" s="33" t="s">
        <v>250</v>
      </c>
      <c r="D226" s="34"/>
      <c r="E226" s="34"/>
      <c r="F226" s="34"/>
      <c r="G226" s="344">
        <f t="shared" si="106"/>
        <v>0</v>
      </c>
      <c r="H226" s="345">
        <f t="shared" si="106"/>
        <v>0</v>
      </c>
      <c r="I226" s="345">
        <f t="shared" si="106"/>
        <v>0</v>
      </c>
      <c r="J226" s="345">
        <f t="shared" si="106"/>
        <v>0</v>
      </c>
      <c r="K226" s="345">
        <f t="shared" si="106"/>
        <v>0</v>
      </c>
      <c r="L226" s="345">
        <f t="shared" si="106"/>
        <v>0</v>
      </c>
      <c r="M226" s="345">
        <f t="shared" si="106"/>
        <v>0</v>
      </c>
      <c r="N226" s="345">
        <f t="shared" si="106"/>
        <v>0</v>
      </c>
      <c r="O226" s="345">
        <f t="shared" si="106"/>
        <v>0</v>
      </c>
      <c r="P226" s="345">
        <f t="shared" si="106"/>
        <v>0</v>
      </c>
      <c r="Q226" s="345">
        <f t="shared" si="106"/>
        <v>0</v>
      </c>
      <c r="R226" s="345">
        <f t="shared" si="106"/>
        <v>0</v>
      </c>
      <c r="S226" s="415">
        <f t="shared" si="94"/>
        <v>0</v>
      </c>
      <c r="T226" s="416">
        <f>SUM($G226:H226)</f>
        <v>0</v>
      </c>
      <c r="U226" s="416">
        <f>SUM($G226:I226)</f>
        <v>0</v>
      </c>
      <c r="V226" s="416">
        <f>SUM($G226:J226)</f>
        <v>0</v>
      </c>
      <c r="W226" s="416">
        <f>SUM($G226:K226)</f>
        <v>0</v>
      </c>
      <c r="X226" s="416">
        <f>SUM($G226:L226)</f>
        <v>0</v>
      </c>
      <c r="Y226" s="416">
        <f>SUM($G226:M226)</f>
        <v>0</v>
      </c>
      <c r="Z226" s="416">
        <f>SUM($G226:N226)</f>
        <v>0</v>
      </c>
      <c r="AA226" s="416">
        <f>SUM($G226:O226)</f>
        <v>0</v>
      </c>
      <c r="AB226" s="416">
        <f>SUM($G226:P226)</f>
        <v>0</v>
      </c>
      <c r="AC226" s="416">
        <f>SUM($G226:Q226)</f>
        <v>0</v>
      </c>
      <c r="AD226" s="417">
        <f>SUM($G226:R226)</f>
        <v>0</v>
      </c>
      <c r="AE226" s="349">
        <f t="shared" si="95"/>
        <v>0</v>
      </c>
      <c r="AF226" s="349">
        <f t="shared" si="96"/>
        <v>0</v>
      </c>
      <c r="AG226" s="349">
        <f t="shared" si="97"/>
        <v>0</v>
      </c>
      <c r="AH226" s="349">
        <f t="shared" si="98"/>
        <v>0</v>
      </c>
      <c r="AI226" s="349">
        <f t="shared" ref="AI226:AI299" si="107">$AE226+$AF226</f>
        <v>0</v>
      </c>
      <c r="AJ226" s="349">
        <f t="shared" ref="AJ226:AJ299" si="108">$AG226+$AH226</f>
        <v>0</v>
      </c>
      <c r="AK226" s="349">
        <f t="shared" ref="AK226:AK299" si="109">$AI226+$AJ226</f>
        <v>0</v>
      </c>
      <c r="AL226" s="350">
        <f t="shared" si="99"/>
        <v>0</v>
      </c>
    </row>
    <row r="227" spans="1:38" ht="24" customHeight="1">
      <c r="A227" s="343"/>
      <c r="B227" s="446" t="s">
        <v>316</v>
      </c>
      <c r="C227" s="33" t="s">
        <v>252</v>
      </c>
      <c r="D227" s="34"/>
      <c r="E227" s="34"/>
      <c r="F227" s="34"/>
      <c r="G227" s="344">
        <f t="shared" si="106"/>
        <v>0</v>
      </c>
      <c r="H227" s="345">
        <f t="shared" si="106"/>
        <v>0</v>
      </c>
      <c r="I227" s="345">
        <f t="shared" si="106"/>
        <v>0</v>
      </c>
      <c r="J227" s="345">
        <f t="shared" si="106"/>
        <v>0</v>
      </c>
      <c r="K227" s="345">
        <f t="shared" si="106"/>
        <v>0</v>
      </c>
      <c r="L227" s="345">
        <f t="shared" si="106"/>
        <v>0</v>
      </c>
      <c r="M227" s="345">
        <f t="shared" si="106"/>
        <v>0</v>
      </c>
      <c r="N227" s="345">
        <f t="shared" si="106"/>
        <v>0</v>
      </c>
      <c r="O227" s="345">
        <f t="shared" si="106"/>
        <v>0</v>
      </c>
      <c r="P227" s="345">
        <f t="shared" si="106"/>
        <v>0</v>
      </c>
      <c r="Q227" s="345">
        <f t="shared" si="106"/>
        <v>0</v>
      </c>
      <c r="R227" s="345">
        <f t="shared" si="106"/>
        <v>0</v>
      </c>
      <c r="S227" s="415">
        <f t="shared" si="94"/>
        <v>0</v>
      </c>
      <c r="T227" s="416">
        <f>SUM($G227:H227)</f>
        <v>0</v>
      </c>
      <c r="U227" s="416">
        <f>SUM($G227:I227)</f>
        <v>0</v>
      </c>
      <c r="V227" s="416">
        <f>SUM($G227:J227)</f>
        <v>0</v>
      </c>
      <c r="W227" s="416">
        <f>SUM($G227:K227)</f>
        <v>0</v>
      </c>
      <c r="X227" s="416">
        <f>SUM($G227:L227)</f>
        <v>0</v>
      </c>
      <c r="Y227" s="416">
        <f>SUM($G227:M227)</f>
        <v>0</v>
      </c>
      <c r="Z227" s="416">
        <f>SUM($G227:N227)</f>
        <v>0</v>
      </c>
      <c r="AA227" s="416">
        <f>SUM($G227:O227)</f>
        <v>0</v>
      </c>
      <c r="AB227" s="416">
        <f>SUM($G227:P227)</f>
        <v>0</v>
      </c>
      <c r="AC227" s="416">
        <f>SUM($G227:Q227)</f>
        <v>0</v>
      </c>
      <c r="AD227" s="417">
        <f>SUM($G227:R227)</f>
        <v>0</v>
      </c>
      <c r="AE227" s="349">
        <f t="shared" si="95"/>
        <v>0</v>
      </c>
      <c r="AF227" s="349">
        <f t="shared" si="96"/>
        <v>0</v>
      </c>
      <c r="AG227" s="349">
        <f t="shared" si="97"/>
        <v>0</v>
      </c>
      <c r="AH227" s="349">
        <f t="shared" si="98"/>
        <v>0</v>
      </c>
      <c r="AI227" s="349">
        <f t="shared" si="107"/>
        <v>0</v>
      </c>
      <c r="AJ227" s="349">
        <f t="shared" si="108"/>
        <v>0</v>
      </c>
      <c r="AK227" s="349">
        <f t="shared" si="109"/>
        <v>0</v>
      </c>
      <c r="AL227" s="350">
        <f t="shared" si="99"/>
        <v>0</v>
      </c>
    </row>
    <row r="228" spans="1:38" ht="24" customHeight="1">
      <c r="A228" s="343"/>
      <c r="B228" s="446" t="s">
        <v>317</v>
      </c>
      <c r="C228" s="33" t="s">
        <v>318</v>
      </c>
      <c r="D228" s="34"/>
      <c r="E228" s="34"/>
      <c r="F228" s="34"/>
      <c r="G228" s="344"/>
      <c r="H228" s="345"/>
      <c r="I228" s="345"/>
      <c r="J228" s="345"/>
      <c r="K228" s="345"/>
      <c r="L228" s="345"/>
      <c r="M228" s="345"/>
      <c r="N228" s="345"/>
      <c r="O228" s="345"/>
      <c r="P228" s="345"/>
      <c r="Q228" s="345"/>
      <c r="R228" s="345"/>
      <c r="S228" s="415">
        <f t="shared" si="94"/>
        <v>0</v>
      </c>
      <c r="T228" s="416">
        <f>SUM($G228:H228)</f>
        <v>0</v>
      </c>
      <c r="U228" s="416">
        <f>SUM($G228:I228)</f>
        <v>0</v>
      </c>
      <c r="V228" s="416">
        <f>SUM($G228:J228)</f>
        <v>0</v>
      </c>
      <c r="W228" s="416">
        <f>SUM($G228:K228)</f>
        <v>0</v>
      </c>
      <c r="X228" s="416">
        <f>SUM($G228:L228)</f>
        <v>0</v>
      </c>
      <c r="Y228" s="416">
        <f>SUM($G228:M228)</f>
        <v>0</v>
      </c>
      <c r="Z228" s="416">
        <f>SUM($G228:N228)</f>
        <v>0</v>
      </c>
      <c r="AA228" s="416">
        <f>SUM($G228:O228)</f>
        <v>0</v>
      </c>
      <c r="AB228" s="416">
        <f>SUM($G228:P228)</f>
        <v>0</v>
      </c>
      <c r="AC228" s="416">
        <f>SUM($G228:Q228)</f>
        <v>0</v>
      </c>
      <c r="AD228" s="417">
        <f>SUM($G228:R228)</f>
        <v>0</v>
      </c>
      <c r="AE228" s="349">
        <f t="shared" si="95"/>
        <v>0</v>
      </c>
      <c r="AF228" s="349">
        <f t="shared" si="96"/>
        <v>0</v>
      </c>
      <c r="AG228" s="349">
        <f t="shared" si="97"/>
        <v>0</v>
      </c>
      <c r="AH228" s="349">
        <f t="shared" si="98"/>
        <v>0</v>
      </c>
      <c r="AI228" s="349">
        <f t="shared" si="107"/>
        <v>0</v>
      </c>
      <c r="AJ228" s="349">
        <f t="shared" si="108"/>
        <v>0</v>
      </c>
      <c r="AK228" s="349">
        <f t="shared" si="109"/>
        <v>0</v>
      </c>
      <c r="AL228" s="350">
        <f t="shared" si="99"/>
        <v>0</v>
      </c>
    </row>
    <row r="229" spans="1:38" ht="24" customHeight="1">
      <c r="A229" s="343"/>
      <c r="B229" s="446" t="s">
        <v>319</v>
      </c>
      <c r="C229" s="33" t="s">
        <v>320</v>
      </c>
      <c r="D229" s="34"/>
      <c r="E229" s="34"/>
      <c r="F229" s="34"/>
      <c r="G229" s="344"/>
      <c r="H229" s="345"/>
      <c r="I229" s="345"/>
      <c r="J229" s="345"/>
      <c r="K229" s="345"/>
      <c r="L229" s="345"/>
      <c r="M229" s="345"/>
      <c r="N229" s="345"/>
      <c r="O229" s="345"/>
      <c r="P229" s="345"/>
      <c r="Q229" s="345"/>
      <c r="R229" s="345"/>
      <c r="S229" s="415">
        <f t="shared" si="94"/>
        <v>0</v>
      </c>
      <c r="T229" s="416">
        <f>SUM($G229:H229)</f>
        <v>0</v>
      </c>
      <c r="U229" s="416">
        <f>SUM($G229:I229)</f>
        <v>0</v>
      </c>
      <c r="V229" s="416">
        <f>SUM($G229:J229)</f>
        <v>0</v>
      </c>
      <c r="W229" s="416">
        <f>SUM($G229:K229)</f>
        <v>0</v>
      </c>
      <c r="X229" s="416">
        <f>SUM($G229:L229)</f>
        <v>0</v>
      </c>
      <c r="Y229" s="416">
        <f>SUM($G229:M229)</f>
        <v>0</v>
      </c>
      <c r="Z229" s="416">
        <f>SUM($G229:N229)</f>
        <v>0</v>
      </c>
      <c r="AA229" s="416">
        <f>SUM($G229:O229)</f>
        <v>0</v>
      </c>
      <c r="AB229" s="416">
        <f>SUM($G229:P229)</f>
        <v>0</v>
      </c>
      <c r="AC229" s="416">
        <f>SUM($G229:Q229)</f>
        <v>0</v>
      </c>
      <c r="AD229" s="417">
        <f>SUM($G229:R229)</f>
        <v>0</v>
      </c>
      <c r="AE229" s="349">
        <f t="shared" si="95"/>
        <v>0</v>
      </c>
      <c r="AF229" s="349">
        <f t="shared" si="96"/>
        <v>0</v>
      </c>
      <c r="AG229" s="349">
        <f t="shared" si="97"/>
        <v>0</v>
      </c>
      <c r="AH229" s="349">
        <f t="shared" si="98"/>
        <v>0</v>
      </c>
      <c r="AI229" s="349">
        <f t="shared" si="107"/>
        <v>0</v>
      </c>
      <c r="AJ229" s="349">
        <f t="shared" si="108"/>
        <v>0</v>
      </c>
      <c r="AK229" s="349">
        <f t="shared" si="109"/>
        <v>0</v>
      </c>
      <c r="AL229" s="350">
        <f t="shared" si="99"/>
        <v>0</v>
      </c>
    </row>
    <row r="230" spans="1:38" ht="24" hidden="1" customHeight="1" outlineLevel="1">
      <c r="A230" s="343" t="s">
        <v>257</v>
      </c>
      <c r="B230" s="446" t="s">
        <v>321</v>
      </c>
      <c r="C230" s="33"/>
      <c r="D230" s="34"/>
      <c r="E230" s="34"/>
      <c r="F230" s="34"/>
      <c r="G230" s="344"/>
      <c r="H230" s="345"/>
      <c r="I230" s="345"/>
      <c r="J230" s="345"/>
      <c r="K230" s="345"/>
      <c r="L230" s="345"/>
      <c r="M230" s="345"/>
      <c r="N230" s="345"/>
      <c r="O230" s="345"/>
      <c r="P230" s="345"/>
      <c r="Q230" s="345"/>
      <c r="R230" s="345"/>
      <c r="S230" s="415">
        <f t="shared" si="94"/>
        <v>0</v>
      </c>
      <c r="T230" s="416">
        <f>SUM($G230:H230)</f>
        <v>0</v>
      </c>
      <c r="U230" s="416">
        <f>SUM($G230:I230)</f>
        <v>0</v>
      </c>
      <c r="V230" s="416">
        <f>SUM($G230:J230)</f>
        <v>0</v>
      </c>
      <c r="W230" s="416">
        <f>SUM($G230:K230)</f>
        <v>0</v>
      </c>
      <c r="X230" s="416">
        <f>SUM($G230:L230)</f>
        <v>0</v>
      </c>
      <c r="Y230" s="416">
        <f>SUM($G230:M230)</f>
        <v>0</v>
      </c>
      <c r="Z230" s="416">
        <f>SUM($G230:N230)</f>
        <v>0</v>
      </c>
      <c r="AA230" s="416">
        <f>SUM($G230:O230)</f>
        <v>0</v>
      </c>
      <c r="AB230" s="416">
        <f>SUM($G230:P230)</f>
        <v>0</v>
      </c>
      <c r="AC230" s="416">
        <f>SUM($G230:Q230)</f>
        <v>0</v>
      </c>
      <c r="AD230" s="417">
        <f>SUM($G230:R230)</f>
        <v>0</v>
      </c>
      <c r="AE230" s="349">
        <f t="shared" si="95"/>
        <v>0</v>
      </c>
      <c r="AF230" s="349">
        <f t="shared" si="96"/>
        <v>0</v>
      </c>
      <c r="AG230" s="349">
        <f t="shared" si="97"/>
        <v>0</v>
      </c>
      <c r="AH230" s="349">
        <f t="shared" si="98"/>
        <v>0</v>
      </c>
      <c r="AI230" s="349">
        <f t="shared" si="107"/>
        <v>0</v>
      </c>
      <c r="AJ230" s="349">
        <f t="shared" si="108"/>
        <v>0</v>
      </c>
      <c r="AK230" s="349">
        <f t="shared" si="109"/>
        <v>0</v>
      </c>
      <c r="AL230" s="350">
        <f t="shared" si="99"/>
        <v>0</v>
      </c>
    </row>
    <row r="231" spans="1:38" ht="24" hidden="1" customHeight="1" outlineLevel="1">
      <c r="A231" s="343" t="s">
        <v>257</v>
      </c>
      <c r="B231" s="446" t="s">
        <v>322</v>
      </c>
      <c r="C231" s="33"/>
      <c r="D231" s="34"/>
      <c r="E231" s="34"/>
      <c r="F231" s="34"/>
      <c r="G231" s="344"/>
      <c r="H231" s="345"/>
      <c r="I231" s="345"/>
      <c r="J231" s="345"/>
      <c r="K231" s="345"/>
      <c r="L231" s="345"/>
      <c r="M231" s="345"/>
      <c r="N231" s="345"/>
      <c r="O231" s="345"/>
      <c r="P231" s="345"/>
      <c r="Q231" s="345"/>
      <c r="R231" s="345"/>
      <c r="S231" s="415">
        <f t="shared" si="94"/>
        <v>0</v>
      </c>
      <c r="T231" s="416">
        <f>SUM($G231:H231)</f>
        <v>0</v>
      </c>
      <c r="U231" s="416">
        <f>SUM($G231:I231)</f>
        <v>0</v>
      </c>
      <c r="V231" s="416">
        <f>SUM($G231:J231)</f>
        <v>0</v>
      </c>
      <c r="W231" s="416">
        <f>SUM($G231:K231)</f>
        <v>0</v>
      </c>
      <c r="X231" s="416">
        <f>SUM($G231:L231)</f>
        <v>0</v>
      </c>
      <c r="Y231" s="416">
        <f>SUM($G231:M231)</f>
        <v>0</v>
      </c>
      <c r="Z231" s="416">
        <f>SUM($G231:N231)</f>
        <v>0</v>
      </c>
      <c r="AA231" s="416">
        <f>SUM($G231:O231)</f>
        <v>0</v>
      </c>
      <c r="AB231" s="416">
        <f>SUM($G231:P231)</f>
        <v>0</v>
      </c>
      <c r="AC231" s="416">
        <f>SUM($G231:Q231)</f>
        <v>0</v>
      </c>
      <c r="AD231" s="417">
        <f>SUM($G231:R231)</f>
        <v>0</v>
      </c>
      <c r="AE231" s="349">
        <f t="shared" si="95"/>
        <v>0</v>
      </c>
      <c r="AF231" s="349">
        <f t="shared" si="96"/>
        <v>0</v>
      </c>
      <c r="AG231" s="349">
        <f t="shared" si="97"/>
        <v>0</v>
      </c>
      <c r="AH231" s="349">
        <f t="shared" si="98"/>
        <v>0</v>
      </c>
      <c r="AI231" s="349">
        <f t="shared" si="107"/>
        <v>0</v>
      </c>
      <c r="AJ231" s="349">
        <f t="shared" si="108"/>
        <v>0</v>
      </c>
      <c r="AK231" s="349">
        <f t="shared" si="109"/>
        <v>0</v>
      </c>
      <c r="AL231" s="350">
        <f t="shared" si="99"/>
        <v>0</v>
      </c>
    </row>
    <row r="232" spans="1:38" ht="24" hidden="1" customHeight="1" outlineLevel="1">
      <c r="A232" s="343" t="s">
        <v>257</v>
      </c>
      <c r="B232" s="446" t="s">
        <v>323</v>
      </c>
      <c r="C232" s="33"/>
      <c r="D232" s="34"/>
      <c r="E232" s="34"/>
      <c r="F232" s="34"/>
      <c r="G232" s="344"/>
      <c r="H232" s="345"/>
      <c r="I232" s="345"/>
      <c r="J232" s="345"/>
      <c r="K232" s="345"/>
      <c r="L232" s="345"/>
      <c r="M232" s="345"/>
      <c r="N232" s="345"/>
      <c r="O232" s="345"/>
      <c r="P232" s="345"/>
      <c r="Q232" s="345"/>
      <c r="R232" s="345"/>
      <c r="S232" s="415">
        <f t="shared" si="94"/>
        <v>0</v>
      </c>
      <c r="T232" s="416">
        <f>SUM($G232:H232)</f>
        <v>0</v>
      </c>
      <c r="U232" s="416">
        <f>SUM($G232:I232)</f>
        <v>0</v>
      </c>
      <c r="V232" s="416">
        <f>SUM($G232:J232)</f>
        <v>0</v>
      </c>
      <c r="W232" s="416">
        <f>SUM($G232:K232)</f>
        <v>0</v>
      </c>
      <c r="X232" s="416">
        <f>SUM($G232:L232)</f>
        <v>0</v>
      </c>
      <c r="Y232" s="416">
        <f>SUM($G232:M232)</f>
        <v>0</v>
      </c>
      <c r="Z232" s="416">
        <f>SUM($G232:N232)</f>
        <v>0</v>
      </c>
      <c r="AA232" s="416">
        <f>SUM($G232:O232)</f>
        <v>0</v>
      </c>
      <c r="AB232" s="416">
        <f>SUM($G232:P232)</f>
        <v>0</v>
      </c>
      <c r="AC232" s="416">
        <f>SUM($G232:Q232)</f>
        <v>0</v>
      </c>
      <c r="AD232" s="417">
        <f>SUM($G232:R232)</f>
        <v>0</v>
      </c>
      <c r="AE232" s="349">
        <f t="shared" si="95"/>
        <v>0</v>
      </c>
      <c r="AF232" s="349">
        <f t="shared" si="96"/>
        <v>0</v>
      </c>
      <c r="AG232" s="349">
        <f t="shared" si="97"/>
        <v>0</v>
      </c>
      <c r="AH232" s="349">
        <f t="shared" si="98"/>
        <v>0</v>
      </c>
      <c r="AI232" s="349">
        <f t="shared" si="107"/>
        <v>0</v>
      </c>
      <c r="AJ232" s="349">
        <f t="shared" si="108"/>
        <v>0</v>
      </c>
      <c r="AK232" s="349">
        <f t="shared" si="109"/>
        <v>0</v>
      </c>
      <c r="AL232" s="350">
        <f t="shared" si="99"/>
        <v>0</v>
      </c>
    </row>
    <row r="233" spans="1:38" ht="24" hidden="1" customHeight="1" outlineLevel="1">
      <c r="A233" s="343" t="s">
        <v>257</v>
      </c>
      <c r="B233" s="446" t="s">
        <v>324</v>
      </c>
      <c r="C233" s="33"/>
      <c r="D233" s="34"/>
      <c r="E233" s="34"/>
      <c r="F233" s="34"/>
      <c r="G233" s="344"/>
      <c r="H233" s="345"/>
      <c r="I233" s="345"/>
      <c r="J233" s="345"/>
      <c r="K233" s="345"/>
      <c r="L233" s="345"/>
      <c r="M233" s="345"/>
      <c r="N233" s="345"/>
      <c r="O233" s="345"/>
      <c r="P233" s="345"/>
      <c r="Q233" s="345"/>
      <c r="R233" s="345"/>
      <c r="S233" s="415">
        <f t="shared" si="94"/>
        <v>0</v>
      </c>
      <c r="T233" s="416">
        <f>SUM($G233:H233)</f>
        <v>0</v>
      </c>
      <c r="U233" s="416">
        <f>SUM($G233:I233)</f>
        <v>0</v>
      </c>
      <c r="V233" s="416">
        <f>SUM($G233:J233)</f>
        <v>0</v>
      </c>
      <c r="W233" s="416">
        <f>SUM($G233:K233)</f>
        <v>0</v>
      </c>
      <c r="X233" s="416">
        <f>SUM($G233:L233)</f>
        <v>0</v>
      </c>
      <c r="Y233" s="416">
        <f>SUM($G233:M233)</f>
        <v>0</v>
      </c>
      <c r="Z233" s="416">
        <f>SUM($G233:N233)</f>
        <v>0</v>
      </c>
      <c r="AA233" s="416">
        <f>SUM($G233:O233)</f>
        <v>0</v>
      </c>
      <c r="AB233" s="416">
        <f>SUM($G233:P233)</f>
        <v>0</v>
      </c>
      <c r="AC233" s="416">
        <f>SUM($G233:Q233)</f>
        <v>0</v>
      </c>
      <c r="AD233" s="417">
        <f>SUM($G233:R233)</f>
        <v>0</v>
      </c>
      <c r="AE233" s="349">
        <f t="shared" si="95"/>
        <v>0</v>
      </c>
      <c r="AF233" s="349">
        <f t="shared" si="96"/>
        <v>0</v>
      </c>
      <c r="AG233" s="349">
        <f t="shared" si="97"/>
        <v>0</v>
      </c>
      <c r="AH233" s="349">
        <f t="shared" si="98"/>
        <v>0</v>
      </c>
      <c r="AI233" s="349">
        <f t="shared" si="107"/>
        <v>0</v>
      </c>
      <c r="AJ233" s="349">
        <f t="shared" si="108"/>
        <v>0</v>
      </c>
      <c r="AK233" s="349">
        <f t="shared" si="109"/>
        <v>0</v>
      </c>
      <c r="AL233" s="350">
        <f t="shared" si="99"/>
        <v>0</v>
      </c>
    </row>
    <row r="234" spans="1:38" ht="24" hidden="1" customHeight="1" outlineLevel="1">
      <c r="A234" s="343" t="s">
        <v>257</v>
      </c>
      <c r="B234" s="446" t="s">
        <v>325</v>
      </c>
      <c r="C234" s="33"/>
      <c r="D234" s="34"/>
      <c r="E234" s="34"/>
      <c r="F234" s="34"/>
      <c r="G234" s="344"/>
      <c r="H234" s="345"/>
      <c r="I234" s="345"/>
      <c r="J234" s="345"/>
      <c r="K234" s="345"/>
      <c r="L234" s="345"/>
      <c r="M234" s="345"/>
      <c r="N234" s="345"/>
      <c r="O234" s="345"/>
      <c r="P234" s="345"/>
      <c r="Q234" s="345"/>
      <c r="R234" s="345"/>
      <c r="S234" s="415">
        <f t="shared" si="94"/>
        <v>0</v>
      </c>
      <c r="T234" s="416">
        <f>SUM($G234:H234)</f>
        <v>0</v>
      </c>
      <c r="U234" s="416">
        <f>SUM($G234:I234)</f>
        <v>0</v>
      </c>
      <c r="V234" s="416">
        <f>SUM($G234:J234)</f>
        <v>0</v>
      </c>
      <c r="W234" s="416">
        <f>SUM($G234:K234)</f>
        <v>0</v>
      </c>
      <c r="X234" s="416">
        <f>SUM($G234:L234)</f>
        <v>0</v>
      </c>
      <c r="Y234" s="416">
        <f>SUM($G234:M234)</f>
        <v>0</v>
      </c>
      <c r="Z234" s="416">
        <f>SUM($G234:N234)</f>
        <v>0</v>
      </c>
      <c r="AA234" s="416">
        <f>SUM($G234:O234)</f>
        <v>0</v>
      </c>
      <c r="AB234" s="416">
        <f>SUM($G234:P234)</f>
        <v>0</v>
      </c>
      <c r="AC234" s="416">
        <f>SUM($G234:Q234)</f>
        <v>0</v>
      </c>
      <c r="AD234" s="417">
        <f>SUM($G234:R234)</f>
        <v>0</v>
      </c>
      <c r="AE234" s="349">
        <f t="shared" si="95"/>
        <v>0</v>
      </c>
      <c r="AF234" s="349">
        <f t="shared" si="96"/>
        <v>0</v>
      </c>
      <c r="AG234" s="349">
        <f t="shared" si="97"/>
        <v>0</v>
      </c>
      <c r="AH234" s="349">
        <f t="shared" si="98"/>
        <v>0</v>
      </c>
      <c r="AI234" s="349">
        <f t="shared" si="107"/>
        <v>0</v>
      </c>
      <c r="AJ234" s="349">
        <f t="shared" si="108"/>
        <v>0</v>
      </c>
      <c r="AK234" s="349">
        <f t="shared" si="109"/>
        <v>0</v>
      </c>
      <c r="AL234" s="350">
        <f t="shared" si="99"/>
        <v>0</v>
      </c>
    </row>
    <row r="235" spans="1:38" ht="24" hidden="1" customHeight="1" outlineLevel="1">
      <c r="A235" s="343" t="s">
        <v>257</v>
      </c>
      <c r="B235" s="446" t="s">
        <v>326</v>
      </c>
      <c r="C235" s="33"/>
      <c r="D235" s="34"/>
      <c r="E235" s="34"/>
      <c r="F235" s="34"/>
      <c r="G235" s="344"/>
      <c r="H235" s="345"/>
      <c r="I235" s="345"/>
      <c r="J235" s="345"/>
      <c r="K235" s="345"/>
      <c r="L235" s="345"/>
      <c r="M235" s="345"/>
      <c r="N235" s="345"/>
      <c r="O235" s="345"/>
      <c r="P235" s="345"/>
      <c r="Q235" s="345"/>
      <c r="R235" s="345"/>
      <c r="S235" s="415">
        <f t="shared" si="94"/>
        <v>0</v>
      </c>
      <c r="T235" s="416">
        <f>SUM($G235:H235)</f>
        <v>0</v>
      </c>
      <c r="U235" s="416">
        <f>SUM($G235:I235)</f>
        <v>0</v>
      </c>
      <c r="V235" s="416">
        <f>SUM($G235:J235)</f>
        <v>0</v>
      </c>
      <c r="W235" s="416">
        <f>SUM($G235:K235)</f>
        <v>0</v>
      </c>
      <c r="X235" s="416">
        <f>SUM($G235:L235)</f>
        <v>0</v>
      </c>
      <c r="Y235" s="416">
        <f>SUM($G235:M235)</f>
        <v>0</v>
      </c>
      <c r="Z235" s="416">
        <f>SUM($G235:N235)</f>
        <v>0</v>
      </c>
      <c r="AA235" s="416">
        <f>SUM($G235:O235)</f>
        <v>0</v>
      </c>
      <c r="AB235" s="416">
        <f>SUM($G235:P235)</f>
        <v>0</v>
      </c>
      <c r="AC235" s="416">
        <f>SUM($G235:Q235)</f>
        <v>0</v>
      </c>
      <c r="AD235" s="417">
        <f>SUM($G235:R235)</f>
        <v>0</v>
      </c>
      <c r="AE235" s="349">
        <f t="shared" si="95"/>
        <v>0</v>
      </c>
      <c r="AF235" s="349">
        <f t="shared" si="96"/>
        <v>0</v>
      </c>
      <c r="AG235" s="349">
        <f t="shared" si="97"/>
        <v>0</v>
      </c>
      <c r="AH235" s="349">
        <f t="shared" si="98"/>
        <v>0</v>
      </c>
      <c r="AI235" s="349">
        <f t="shared" si="107"/>
        <v>0</v>
      </c>
      <c r="AJ235" s="349">
        <f t="shared" si="108"/>
        <v>0</v>
      </c>
      <c r="AK235" s="349">
        <f t="shared" si="109"/>
        <v>0</v>
      </c>
      <c r="AL235" s="350">
        <f t="shared" si="99"/>
        <v>0</v>
      </c>
    </row>
    <row r="236" spans="1:38" ht="24" hidden="1" customHeight="1" outlineLevel="1">
      <c r="A236" s="343" t="s">
        <v>257</v>
      </c>
      <c r="B236" s="446" t="s">
        <v>327</v>
      </c>
      <c r="C236" s="33"/>
      <c r="D236" s="34"/>
      <c r="E236" s="34"/>
      <c r="F236" s="34"/>
      <c r="G236" s="344"/>
      <c r="H236" s="345"/>
      <c r="I236" s="345"/>
      <c r="J236" s="345"/>
      <c r="K236" s="345"/>
      <c r="L236" s="345"/>
      <c r="M236" s="345"/>
      <c r="N236" s="345"/>
      <c r="O236" s="345"/>
      <c r="P236" s="345"/>
      <c r="Q236" s="345"/>
      <c r="R236" s="345"/>
      <c r="S236" s="415">
        <f t="shared" si="94"/>
        <v>0</v>
      </c>
      <c r="T236" s="416">
        <f>SUM($G236:H236)</f>
        <v>0</v>
      </c>
      <c r="U236" s="416">
        <f>SUM($G236:I236)</f>
        <v>0</v>
      </c>
      <c r="V236" s="416">
        <f>SUM($G236:J236)</f>
        <v>0</v>
      </c>
      <c r="W236" s="416">
        <f>SUM($G236:K236)</f>
        <v>0</v>
      </c>
      <c r="X236" s="416">
        <f>SUM($G236:L236)</f>
        <v>0</v>
      </c>
      <c r="Y236" s="416">
        <f>SUM($G236:M236)</f>
        <v>0</v>
      </c>
      <c r="Z236" s="416">
        <f>SUM($G236:N236)</f>
        <v>0</v>
      </c>
      <c r="AA236" s="416">
        <f>SUM($G236:O236)</f>
        <v>0</v>
      </c>
      <c r="AB236" s="416">
        <f>SUM($G236:P236)</f>
        <v>0</v>
      </c>
      <c r="AC236" s="416">
        <f>SUM($G236:Q236)</f>
        <v>0</v>
      </c>
      <c r="AD236" s="417">
        <f>SUM($G236:R236)</f>
        <v>0</v>
      </c>
      <c r="AE236" s="349">
        <f t="shared" si="95"/>
        <v>0</v>
      </c>
      <c r="AF236" s="349">
        <f t="shared" si="96"/>
        <v>0</v>
      </c>
      <c r="AG236" s="349">
        <f t="shared" si="97"/>
        <v>0</v>
      </c>
      <c r="AH236" s="349">
        <f t="shared" si="98"/>
        <v>0</v>
      </c>
      <c r="AI236" s="349">
        <f t="shared" si="107"/>
        <v>0</v>
      </c>
      <c r="AJ236" s="349">
        <f t="shared" si="108"/>
        <v>0</v>
      </c>
      <c r="AK236" s="349">
        <f t="shared" si="109"/>
        <v>0</v>
      </c>
      <c r="AL236" s="350">
        <f t="shared" si="99"/>
        <v>0</v>
      </c>
    </row>
    <row r="237" spans="1:38" ht="24" hidden="1" customHeight="1" outlineLevel="1">
      <c r="A237" s="343" t="s">
        <v>257</v>
      </c>
      <c r="B237" s="446" t="s">
        <v>328</v>
      </c>
      <c r="C237" s="33"/>
      <c r="D237" s="34"/>
      <c r="E237" s="34"/>
      <c r="F237" s="34"/>
      <c r="G237" s="344"/>
      <c r="H237" s="345"/>
      <c r="I237" s="345"/>
      <c r="J237" s="345"/>
      <c r="K237" s="345"/>
      <c r="L237" s="345"/>
      <c r="M237" s="345"/>
      <c r="N237" s="345"/>
      <c r="O237" s="345"/>
      <c r="P237" s="345"/>
      <c r="Q237" s="345"/>
      <c r="R237" s="345"/>
      <c r="S237" s="415">
        <f t="shared" si="94"/>
        <v>0</v>
      </c>
      <c r="T237" s="416">
        <f>SUM($G237:H237)</f>
        <v>0</v>
      </c>
      <c r="U237" s="416">
        <f>SUM($G237:I237)</f>
        <v>0</v>
      </c>
      <c r="V237" s="416">
        <f>SUM($G237:J237)</f>
        <v>0</v>
      </c>
      <c r="W237" s="416">
        <f>SUM($G237:K237)</f>
        <v>0</v>
      </c>
      <c r="X237" s="416">
        <f>SUM($G237:L237)</f>
        <v>0</v>
      </c>
      <c r="Y237" s="416">
        <f>SUM($G237:M237)</f>
        <v>0</v>
      </c>
      <c r="Z237" s="416">
        <f>SUM($G237:N237)</f>
        <v>0</v>
      </c>
      <c r="AA237" s="416">
        <f>SUM($G237:O237)</f>
        <v>0</v>
      </c>
      <c r="AB237" s="416">
        <f>SUM($G237:P237)</f>
        <v>0</v>
      </c>
      <c r="AC237" s="416">
        <f>SUM($G237:Q237)</f>
        <v>0</v>
      </c>
      <c r="AD237" s="417">
        <f>SUM($G237:R237)</f>
        <v>0</v>
      </c>
      <c r="AE237" s="349">
        <f t="shared" si="95"/>
        <v>0</v>
      </c>
      <c r="AF237" s="349">
        <f t="shared" si="96"/>
        <v>0</v>
      </c>
      <c r="AG237" s="349">
        <f t="shared" si="97"/>
        <v>0</v>
      </c>
      <c r="AH237" s="349">
        <f t="shared" si="98"/>
        <v>0</v>
      </c>
      <c r="AI237" s="349">
        <f t="shared" si="107"/>
        <v>0</v>
      </c>
      <c r="AJ237" s="349">
        <f t="shared" si="108"/>
        <v>0</v>
      </c>
      <c r="AK237" s="349">
        <f t="shared" si="109"/>
        <v>0</v>
      </c>
      <c r="AL237" s="350">
        <f t="shared" si="99"/>
        <v>0</v>
      </c>
    </row>
    <row r="238" spans="1:38" ht="24" hidden="1" customHeight="1" outlineLevel="1">
      <c r="A238" s="343" t="s">
        <v>257</v>
      </c>
      <c r="B238" s="446" t="s">
        <v>329</v>
      </c>
      <c r="C238" s="33"/>
      <c r="D238" s="34"/>
      <c r="E238" s="34"/>
      <c r="F238" s="34"/>
      <c r="G238" s="344"/>
      <c r="H238" s="345"/>
      <c r="I238" s="345"/>
      <c r="J238" s="345"/>
      <c r="K238" s="345"/>
      <c r="L238" s="345"/>
      <c r="M238" s="345"/>
      <c r="N238" s="345"/>
      <c r="O238" s="345"/>
      <c r="P238" s="345"/>
      <c r="Q238" s="345"/>
      <c r="R238" s="345"/>
      <c r="S238" s="415">
        <f t="shared" si="94"/>
        <v>0</v>
      </c>
      <c r="T238" s="416">
        <f>SUM($G238:H238)</f>
        <v>0</v>
      </c>
      <c r="U238" s="416">
        <f>SUM($G238:I238)</f>
        <v>0</v>
      </c>
      <c r="V238" s="416">
        <f>SUM($G238:J238)</f>
        <v>0</v>
      </c>
      <c r="W238" s="416">
        <f>SUM($G238:K238)</f>
        <v>0</v>
      </c>
      <c r="X238" s="416">
        <f>SUM($G238:L238)</f>
        <v>0</v>
      </c>
      <c r="Y238" s="416">
        <f>SUM($G238:M238)</f>
        <v>0</v>
      </c>
      <c r="Z238" s="416">
        <f>SUM($G238:N238)</f>
        <v>0</v>
      </c>
      <c r="AA238" s="416">
        <f>SUM($G238:O238)</f>
        <v>0</v>
      </c>
      <c r="AB238" s="416">
        <f>SUM($G238:P238)</f>
        <v>0</v>
      </c>
      <c r="AC238" s="416">
        <f>SUM($G238:Q238)</f>
        <v>0</v>
      </c>
      <c r="AD238" s="417">
        <f>SUM($G238:R238)</f>
        <v>0</v>
      </c>
      <c r="AE238" s="349">
        <f t="shared" si="95"/>
        <v>0</v>
      </c>
      <c r="AF238" s="349">
        <f t="shared" si="96"/>
        <v>0</v>
      </c>
      <c r="AG238" s="349">
        <f t="shared" si="97"/>
        <v>0</v>
      </c>
      <c r="AH238" s="349">
        <f t="shared" si="98"/>
        <v>0</v>
      </c>
      <c r="AI238" s="349">
        <f t="shared" si="107"/>
        <v>0</v>
      </c>
      <c r="AJ238" s="349">
        <f t="shared" si="108"/>
        <v>0</v>
      </c>
      <c r="AK238" s="349">
        <f t="shared" si="109"/>
        <v>0</v>
      </c>
      <c r="AL238" s="350">
        <f t="shared" si="99"/>
        <v>0</v>
      </c>
    </row>
    <row r="239" spans="1:38" ht="24" hidden="1" customHeight="1" outlineLevel="1">
      <c r="A239" s="343" t="s">
        <v>257</v>
      </c>
      <c r="B239" s="446" t="s">
        <v>330</v>
      </c>
      <c r="C239" s="33"/>
      <c r="D239" s="34"/>
      <c r="E239" s="34"/>
      <c r="F239" s="34"/>
      <c r="G239" s="344"/>
      <c r="H239" s="345"/>
      <c r="I239" s="345"/>
      <c r="J239" s="345"/>
      <c r="K239" s="345"/>
      <c r="L239" s="345"/>
      <c r="M239" s="345"/>
      <c r="N239" s="345"/>
      <c r="O239" s="345"/>
      <c r="P239" s="345"/>
      <c r="Q239" s="345"/>
      <c r="R239" s="345"/>
      <c r="S239" s="415">
        <f t="shared" si="94"/>
        <v>0</v>
      </c>
      <c r="T239" s="416">
        <f>SUM($G239:H239)</f>
        <v>0</v>
      </c>
      <c r="U239" s="416">
        <f>SUM($G239:I239)</f>
        <v>0</v>
      </c>
      <c r="V239" s="416">
        <f>SUM($G239:J239)</f>
        <v>0</v>
      </c>
      <c r="W239" s="416">
        <f>SUM($G239:K239)</f>
        <v>0</v>
      </c>
      <c r="X239" s="416">
        <f>SUM($G239:L239)</f>
        <v>0</v>
      </c>
      <c r="Y239" s="416">
        <f>SUM($G239:M239)</f>
        <v>0</v>
      </c>
      <c r="Z239" s="416">
        <f>SUM($G239:N239)</f>
        <v>0</v>
      </c>
      <c r="AA239" s="416">
        <f>SUM($G239:O239)</f>
        <v>0</v>
      </c>
      <c r="AB239" s="416">
        <f>SUM($G239:P239)</f>
        <v>0</v>
      </c>
      <c r="AC239" s="416">
        <f>SUM($G239:Q239)</f>
        <v>0</v>
      </c>
      <c r="AD239" s="417">
        <f>SUM($G239:R239)</f>
        <v>0</v>
      </c>
      <c r="AE239" s="349">
        <f t="shared" si="95"/>
        <v>0</v>
      </c>
      <c r="AF239" s="349">
        <f t="shared" si="96"/>
        <v>0</v>
      </c>
      <c r="AG239" s="349">
        <f t="shared" si="97"/>
        <v>0</v>
      </c>
      <c r="AH239" s="349">
        <f t="shared" si="98"/>
        <v>0</v>
      </c>
      <c r="AI239" s="349">
        <f t="shared" si="107"/>
        <v>0</v>
      </c>
      <c r="AJ239" s="349">
        <f t="shared" si="108"/>
        <v>0</v>
      </c>
      <c r="AK239" s="349">
        <f t="shared" si="109"/>
        <v>0</v>
      </c>
      <c r="AL239" s="350">
        <f t="shared" si="99"/>
        <v>0</v>
      </c>
    </row>
    <row r="240" spans="1:38" ht="24" hidden="1" customHeight="1" outlineLevel="1">
      <c r="A240" s="343" t="s">
        <v>257</v>
      </c>
      <c r="B240" s="446" t="s">
        <v>331</v>
      </c>
      <c r="C240" s="33"/>
      <c r="D240" s="34"/>
      <c r="E240" s="34"/>
      <c r="F240" s="34"/>
      <c r="G240" s="344"/>
      <c r="H240" s="345"/>
      <c r="I240" s="345"/>
      <c r="J240" s="345"/>
      <c r="K240" s="345"/>
      <c r="L240" s="345"/>
      <c r="M240" s="345"/>
      <c r="N240" s="345"/>
      <c r="O240" s="345"/>
      <c r="P240" s="345"/>
      <c r="Q240" s="345"/>
      <c r="R240" s="345"/>
      <c r="S240" s="415">
        <f t="shared" si="94"/>
        <v>0</v>
      </c>
      <c r="T240" s="416">
        <f>SUM($G240:H240)</f>
        <v>0</v>
      </c>
      <c r="U240" s="416">
        <f>SUM($G240:I240)</f>
        <v>0</v>
      </c>
      <c r="V240" s="416">
        <f>SUM($G240:J240)</f>
        <v>0</v>
      </c>
      <c r="W240" s="416">
        <f>SUM($G240:K240)</f>
        <v>0</v>
      </c>
      <c r="X240" s="416">
        <f>SUM($G240:L240)</f>
        <v>0</v>
      </c>
      <c r="Y240" s="416">
        <f>SUM($G240:M240)</f>
        <v>0</v>
      </c>
      <c r="Z240" s="416">
        <f>SUM($G240:N240)</f>
        <v>0</v>
      </c>
      <c r="AA240" s="416">
        <f>SUM($G240:O240)</f>
        <v>0</v>
      </c>
      <c r="AB240" s="416">
        <f>SUM($G240:P240)</f>
        <v>0</v>
      </c>
      <c r="AC240" s="416">
        <f>SUM($G240:Q240)</f>
        <v>0</v>
      </c>
      <c r="AD240" s="417">
        <f>SUM($G240:R240)</f>
        <v>0</v>
      </c>
      <c r="AE240" s="349">
        <f t="shared" si="95"/>
        <v>0</v>
      </c>
      <c r="AF240" s="349">
        <f t="shared" si="96"/>
        <v>0</v>
      </c>
      <c r="AG240" s="349">
        <f t="shared" si="97"/>
        <v>0</v>
      </c>
      <c r="AH240" s="349">
        <f t="shared" si="98"/>
        <v>0</v>
      </c>
      <c r="AI240" s="349">
        <f t="shared" si="107"/>
        <v>0</v>
      </c>
      <c r="AJ240" s="349">
        <f t="shared" si="108"/>
        <v>0</v>
      </c>
      <c r="AK240" s="349">
        <f t="shared" si="109"/>
        <v>0</v>
      </c>
      <c r="AL240" s="350">
        <f t="shared" si="99"/>
        <v>0</v>
      </c>
    </row>
    <row r="241" spans="1:38" ht="24" hidden="1" customHeight="1" outlineLevel="1">
      <c r="A241" s="343" t="s">
        <v>257</v>
      </c>
      <c r="B241" s="446" t="s">
        <v>332</v>
      </c>
      <c r="C241" s="33"/>
      <c r="D241" s="34"/>
      <c r="E241" s="34"/>
      <c r="F241" s="34"/>
      <c r="G241" s="344"/>
      <c r="H241" s="345"/>
      <c r="I241" s="345"/>
      <c r="J241" s="345"/>
      <c r="K241" s="345"/>
      <c r="L241" s="345"/>
      <c r="M241" s="345"/>
      <c r="N241" s="345"/>
      <c r="O241" s="345"/>
      <c r="P241" s="345"/>
      <c r="Q241" s="345"/>
      <c r="R241" s="345"/>
      <c r="S241" s="415">
        <f t="shared" si="94"/>
        <v>0</v>
      </c>
      <c r="T241" s="416">
        <f>SUM($G241:H241)</f>
        <v>0</v>
      </c>
      <c r="U241" s="416">
        <f>SUM($G241:I241)</f>
        <v>0</v>
      </c>
      <c r="V241" s="416">
        <f>SUM($G241:J241)</f>
        <v>0</v>
      </c>
      <c r="W241" s="416">
        <f>SUM($G241:K241)</f>
        <v>0</v>
      </c>
      <c r="X241" s="416">
        <f>SUM($G241:L241)</f>
        <v>0</v>
      </c>
      <c r="Y241" s="416">
        <f>SUM($G241:M241)</f>
        <v>0</v>
      </c>
      <c r="Z241" s="416">
        <f>SUM($G241:N241)</f>
        <v>0</v>
      </c>
      <c r="AA241" s="416">
        <f>SUM($G241:O241)</f>
        <v>0</v>
      </c>
      <c r="AB241" s="416">
        <f>SUM($G241:P241)</f>
        <v>0</v>
      </c>
      <c r="AC241" s="416">
        <f>SUM($G241:Q241)</f>
        <v>0</v>
      </c>
      <c r="AD241" s="417">
        <f>SUM($G241:R241)</f>
        <v>0</v>
      </c>
      <c r="AE241" s="349">
        <f t="shared" si="95"/>
        <v>0</v>
      </c>
      <c r="AF241" s="349">
        <f t="shared" si="96"/>
        <v>0</v>
      </c>
      <c r="AG241" s="349">
        <f t="shared" si="97"/>
        <v>0</v>
      </c>
      <c r="AH241" s="349">
        <f t="shared" si="98"/>
        <v>0</v>
      </c>
      <c r="AI241" s="349">
        <f t="shared" si="107"/>
        <v>0</v>
      </c>
      <c r="AJ241" s="349">
        <f t="shared" si="108"/>
        <v>0</v>
      </c>
      <c r="AK241" s="349">
        <f t="shared" si="109"/>
        <v>0</v>
      </c>
      <c r="AL241" s="350">
        <f t="shared" si="99"/>
        <v>0</v>
      </c>
    </row>
    <row r="242" spans="1:38" ht="24" hidden="1" customHeight="1" outlineLevel="1">
      <c r="A242" s="343" t="s">
        <v>257</v>
      </c>
      <c r="B242" s="446" t="s">
        <v>333</v>
      </c>
      <c r="C242" s="33"/>
      <c r="D242" s="34"/>
      <c r="E242" s="34"/>
      <c r="F242" s="34"/>
      <c r="G242" s="344"/>
      <c r="H242" s="345"/>
      <c r="I242" s="345"/>
      <c r="J242" s="345"/>
      <c r="K242" s="345"/>
      <c r="L242" s="345"/>
      <c r="M242" s="345"/>
      <c r="N242" s="345"/>
      <c r="O242" s="345"/>
      <c r="P242" s="345"/>
      <c r="Q242" s="345"/>
      <c r="R242" s="345"/>
      <c r="S242" s="415">
        <f t="shared" si="94"/>
        <v>0</v>
      </c>
      <c r="T242" s="416">
        <f>SUM($G242:H242)</f>
        <v>0</v>
      </c>
      <c r="U242" s="416">
        <f>SUM($G242:I242)</f>
        <v>0</v>
      </c>
      <c r="V242" s="416">
        <f>SUM($G242:J242)</f>
        <v>0</v>
      </c>
      <c r="W242" s="416">
        <f>SUM($G242:K242)</f>
        <v>0</v>
      </c>
      <c r="X242" s="416">
        <f>SUM($G242:L242)</f>
        <v>0</v>
      </c>
      <c r="Y242" s="416">
        <f>SUM($G242:M242)</f>
        <v>0</v>
      </c>
      <c r="Z242" s="416">
        <f>SUM($G242:N242)</f>
        <v>0</v>
      </c>
      <c r="AA242" s="416">
        <f>SUM($G242:O242)</f>
        <v>0</v>
      </c>
      <c r="AB242" s="416">
        <f>SUM($G242:P242)</f>
        <v>0</v>
      </c>
      <c r="AC242" s="416">
        <f>SUM($G242:Q242)</f>
        <v>0</v>
      </c>
      <c r="AD242" s="417">
        <f>SUM($G242:R242)</f>
        <v>0</v>
      </c>
      <c r="AE242" s="349">
        <f t="shared" si="95"/>
        <v>0</v>
      </c>
      <c r="AF242" s="349">
        <f t="shared" si="96"/>
        <v>0</v>
      </c>
      <c r="AG242" s="349">
        <f t="shared" si="97"/>
        <v>0</v>
      </c>
      <c r="AH242" s="349">
        <f t="shared" si="98"/>
        <v>0</v>
      </c>
      <c r="AI242" s="349">
        <f t="shared" si="107"/>
        <v>0</v>
      </c>
      <c r="AJ242" s="349">
        <f t="shared" si="108"/>
        <v>0</v>
      </c>
      <c r="AK242" s="349">
        <f t="shared" si="109"/>
        <v>0</v>
      </c>
      <c r="AL242" s="350">
        <f t="shared" si="99"/>
        <v>0</v>
      </c>
    </row>
    <row r="243" spans="1:38" ht="24" hidden="1" customHeight="1" outlineLevel="1">
      <c r="A243" s="343" t="s">
        <v>257</v>
      </c>
      <c r="B243" s="446" t="s">
        <v>334</v>
      </c>
      <c r="C243" s="33"/>
      <c r="D243" s="34"/>
      <c r="E243" s="34"/>
      <c r="F243" s="34"/>
      <c r="G243" s="344"/>
      <c r="H243" s="345"/>
      <c r="I243" s="345"/>
      <c r="J243" s="345"/>
      <c r="K243" s="345"/>
      <c r="L243" s="345"/>
      <c r="M243" s="345"/>
      <c r="N243" s="345"/>
      <c r="O243" s="345"/>
      <c r="P243" s="345"/>
      <c r="Q243" s="345"/>
      <c r="R243" s="345"/>
      <c r="S243" s="415">
        <f t="shared" si="94"/>
        <v>0</v>
      </c>
      <c r="T243" s="416">
        <f>SUM($G243:H243)</f>
        <v>0</v>
      </c>
      <c r="U243" s="416">
        <f>SUM($G243:I243)</f>
        <v>0</v>
      </c>
      <c r="V243" s="416">
        <f>SUM($G243:J243)</f>
        <v>0</v>
      </c>
      <c r="W243" s="416">
        <f>SUM($G243:K243)</f>
        <v>0</v>
      </c>
      <c r="X243" s="416">
        <f>SUM($G243:L243)</f>
        <v>0</v>
      </c>
      <c r="Y243" s="416">
        <f>SUM($G243:M243)</f>
        <v>0</v>
      </c>
      <c r="Z243" s="416">
        <f>SUM($G243:N243)</f>
        <v>0</v>
      </c>
      <c r="AA243" s="416">
        <f>SUM($G243:O243)</f>
        <v>0</v>
      </c>
      <c r="AB243" s="416">
        <f>SUM($G243:P243)</f>
        <v>0</v>
      </c>
      <c r="AC243" s="416">
        <f>SUM($G243:Q243)</f>
        <v>0</v>
      </c>
      <c r="AD243" s="417">
        <f>SUM($G243:R243)</f>
        <v>0</v>
      </c>
      <c r="AE243" s="349">
        <f t="shared" si="95"/>
        <v>0</v>
      </c>
      <c r="AF243" s="349">
        <f t="shared" si="96"/>
        <v>0</v>
      </c>
      <c r="AG243" s="349">
        <f t="shared" si="97"/>
        <v>0</v>
      </c>
      <c r="AH243" s="349">
        <f t="shared" si="98"/>
        <v>0</v>
      </c>
      <c r="AI243" s="349">
        <f t="shared" si="107"/>
        <v>0</v>
      </c>
      <c r="AJ243" s="349">
        <f t="shared" si="108"/>
        <v>0</v>
      </c>
      <c r="AK243" s="349">
        <f t="shared" si="109"/>
        <v>0</v>
      </c>
      <c r="AL243" s="350">
        <f t="shared" si="99"/>
        <v>0</v>
      </c>
    </row>
    <row r="244" spans="1:38" ht="24" hidden="1" customHeight="1" outlineLevel="1">
      <c r="A244" s="343" t="s">
        <v>257</v>
      </c>
      <c r="B244" s="446" t="s">
        <v>335</v>
      </c>
      <c r="C244" s="33"/>
      <c r="D244" s="34"/>
      <c r="E244" s="34"/>
      <c r="F244" s="34"/>
      <c r="G244" s="344"/>
      <c r="H244" s="345"/>
      <c r="I244" s="345"/>
      <c r="J244" s="345"/>
      <c r="K244" s="345"/>
      <c r="L244" s="345"/>
      <c r="M244" s="345"/>
      <c r="N244" s="345"/>
      <c r="O244" s="345"/>
      <c r="P244" s="345"/>
      <c r="Q244" s="345"/>
      <c r="R244" s="345"/>
      <c r="S244" s="415">
        <f t="shared" si="94"/>
        <v>0</v>
      </c>
      <c r="T244" s="416">
        <f>SUM($G244:H244)</f>
        <v>0</v>
      </c>
      <c r="U244" s="416">
        <f>SUM($G244:I244)</f>
        <v>0</v>
      </c>
      <c r="V244" s="416">
        <f>SUM($G244:J244)</f>
        <v>0</v>
      </c>
      <c r="W244" s="416">
        <f>SUM($G244:K244)</f>
        <v>0</v>
      </c>
      <c r="X244" s="416">
        <f>SUM($G244:L244)</f>
        <v>0</v>
      </c>
      <c r="Y244" s="416">
        <f>SUM($G244:M244)</f>
        <v>0</v>
      </c>
      <c r="Z244" s="416">
        <f>SUM($G244:N244)</f>
        <v>0</v>
      </c>
      <c r="AA244" s="416">
        <f>SUM($G244:O244)</f>
        <v>0</v>
      </c>
      <c r="AB244" s="416">
        <f>SUM($G244:P244)</f>
        <v>0</v>
      </c>
      <c r="AC244" s="416">
        <f>SUM($G244:Q244)</f>
        <v>0</v>
      </c>
      <c r="AD244" s="417">
        <f>SUM($G244:R244)</f>
        <v>0</v>
      </c>
      <c r="AE244" s="349">
        <f t="shared" si="95"/>
        <v>0</v>
      </c>
      <c r="AF244" s="349">
        <f t="shared" si="96"/>
        <v>0</v>
      </c>
      <c r="AG244" s="349">
        <f t="shared" si="97"/>
        <v>0</v>
      </c>
      <c r="AH244" s="349">
        <f t="shared" si="98"/>
        <v>0</v>
      </c>
      <c r="AI244" s="349">
        <f t="shared" si="107"/>
        <v>0</v>
      </c>
      <c r="AJ244" s="349">
        <f t="shared" si="108"/>
        <v>0</v>
      </c>
      <c r="AK244" s="349">
        <f t="shared" si="109"/>
        <v>0</v>
      </c>
      <c r="AL244" s="350">
        <f t="shared" si="99"/>
        <v>0</v>
      </c>
    </row>
    <row r="245" spans="1:38" ht="24" hidden="1" customHeight="1" outlineLevel="1">
      <c r="A245" s="343" t="s">
        <v>257</v>
      </c>
      <c r="B245" s="446" t="s">
        <v>336</v>
      </c>
      <c r="C245" s="33"/>
      <c r="D245" s="34"/>
      <c r="E245" s="34"/>
      <c r="F245" s="34"/>
      <c r="G245" s="344"/>
      <c r="H245" s="345"/>
      <c r="I245" s="345"/>
      <c r="J245" s="345"/>
      <c r="K245" s="345"/>
      <c r="L245" s="345"/>
      <c r="M245" s="345"/>
      <c r="N245" s="345"/>
      <c r="O245" s="345"/>
      <c r="P245" s="345"/>
      <c r="Q245" s="345"/>
      <c r="R245" s="345"/>
      <c r="S245" s="415">
        <f t="shared" si="94"/>
        <v>0</v>
      </c>
      <c r="T245" s="416">
        <f>SUM($G245:H245)</f>
        <v>0</v>
      </c>
      <c r="U245" s="416">
        <f>SUM($G245:I245)</f>
        <v>0</v>
      </c>
      <c r="V245" s="416">
        <f>SUM($G245:J245)</f>
        <v>0</v>
      </c>
      <c r="W245" s="416">
        <f>SUM($G245:K245)</f>
        <v>0</v>
      </c>
      <c r="X245" s="416">
        <f>SUM($G245:L245)</f>
        <v>0</v>
      </c>
      <c r="Y245" s="416">
        <f>SUM($G245:M245)</f>
        <v>0</v>
      </c>
      <c r="Z245" s="416">
        <f>SUM($G245:N245)</f>
        <v>0</v>
      </c>
      <c r="AA245" s="416">
        <f>SUM($G245:O245)</f>
        <v>0</v>
      </c>
      <c r="AB245" s="416">
        <f>SUM($G245:P245)</f>
        <v>0</v>
      </c>
      <c r="AC245" s="416">
        <f>SUM($G245:Q245)</f>
        <v>0</v>
      </c>
      <c r="AD245" s="417">
        <f>SUM($G245:R245)</f>
        <v>0</v>
      </c>
      <c r="AE245" s="349">
        <f t="shared" si="95"/>
        <v>0</v>
      </c>
      <c r="AF245" s="349">
        <f t="shared" si="96"/>
        <v>0</v>
      </c>
      <c r="AG245" s="349">
        <f t="shared" si="97"/>
        <v>0</v>
      </c>
      <c r="AH245" s="349">
        <f t="shared" si="98"/>
        <v>0</v>
      </c>
      <c r="AI245" s="349">
        <f t="shared" si="107"/>
        <v>0</v>
      </c>
      <c r="AJ245" s="349">
        <f t="shared" si="108"/>
        <v>0</v>
      </c>
      <c r="AK245" s="349">
        <f t="shared" si="109"/>
        <v>0</v>
      </c>
      <c r="AL245" s="350">
        <f t="shared" si="99"/>
        <v>0</v>
      </c>
    </row>
    <row r="246" spans="1:38" ht="24" hidden="1" customHeight="1" outlineLevel="1">
      <c r="A246" s="343" t="s">
        <v>257</v>
      </c>
      <c r="B246" s="446" t="s">
        <v>337</v>
      </c>
      <c r="C246" s="33"/>
      <c r="D246" s="34"/>
      <c r="E246" s="34"/>
      <c r="F246" s="34"/>
      <c r="G246" s="344"/>
      <c r="H246" s="345"/>
      <c r="I246" s="345"/>
      <c r="J246" s="345"/>
      <c r="K246" s="345"/>
      <c r="L246" s="345"/>
      <c r="M246" s="345"/>
      <c r="N246" s="345"/>
      <c r="O246" s="345"/>
      <c r="P246" s="345"/>
      <c r="Q246" s="345"/>
      <c r="R246" s="345"/>
      <c r="S246" s="415">
        <f t="shared" si="94"/>
        <v>0</v>
      </c>
      <c r="T246" s="416">
        <f>SUM($G246:H246)</f>
        <v>0</v>
      </c>
      <c r="U246" s="416">
        <f>SUM($G246:I246)</f>
        <v>0</v>
      </c>
      <c r="V246" s="416">
        <f>SUM($G246:J246)</f>
        <v>0</v>
      </c>
      <c r="W246" s="416">
        <f>SUM($G246:K246)</f>
        <v>0</v>
      </c>
      <c r="X246" s="416">
        <f>SUM($G246:L246)</f>
        <v>0</v>
      </c>
      <c r="Y246" s="416">
        <f>SUM($G246:M246)</f>
        <v>0</v>
      </c>
      <c r="Z246" s="416">
        <f>SUM($G246:N246)</f>
        <v>0</v>
      </c>
      <c r="AA246" s="416">
        <f>SUM($G246:O246)</f>
        <v>0</v>
      </c>
      <c r="AB246" s="416">
        <f>SUM($G246:P246)</f>
        <v>0</v>
      </c>
      <c r="AC246" s="416">
        <f>SUM($G246:Q246)</f>
        <v>0</v>
      </c>
      <c r="AD246" s="417">
        <f>SUM($G246:R246)</f>
        <v>0</v>
      </c>
      <c r="AE246" s="349">
        <f t="shared" si="95"/>
        <v>0</v>
      </c>
      <c r="AF246" s="349">
        <f t="shared" si="96"/>
        <v>0</v>
      </c>
      <c r="AG246" s="349">
        <f t="shared" si="97"/>
        <v>0</v>
      </c>
      <c r="AH246" s="349">
        <f t="shared" si="98"/>
        <v>0</v>
      </c>
      <c r="AI246" s="349">
        <f t="shared" si="107"/>
        <v>0</v>
      </c>
      <c r="AJ246" s="349">
        <f t="shared" si="108"/>
        <v>0</v>
      </c>
      <c r="AK246" s="349">
        <f t="shared" si="109"/>
        <v>0</v>
      </c>
      <c r="AL246" s="350">
        <f t="shared" si="99"/>
        <v>0</v>
      </c>
    </row>
    <row r="247" spans="1:38" ht="24" hidden="1" customHeight="1" outlineLevel="1">
      <c r="A247" s="343" t="s">
        <v>257</v>
      </c>
      <c r="B247" s="446" t="s">
        <v>338</v>
      </c>
      <c r="C247" s="33"/>
      <c r="D247" s="34"/>
      <c r="E247" s="34"/>
      <c r="F247" s="34"/>
      <c r="G247" s="344"/>
      <c r="H247" s="345"/>
      <c r="I247" s="345"/>
      <c r="J247" s="345"/>
      <c r="K247" s="345"/>
      <c r="L247" s="345"/>
      <c r="M247" s="345"/>
      <c r="N247" s="345"/>
      <c r="O247" s="345"/>
      <c r="P247" s="345"/>
      <c r="Q247" s="345"/>
      <c r="R247" s="345"/>
      <c r="S247" s="415">
        <f t="shared" si="94"/>
        <v>0</v>
      </c>
      <c r="T247" s="416">
        <f>SUM($G247:H247)</f>
        <v>0</v>
      </c>
      <c r="U247" s="416">
        <f>SUM($G247:I247)</f>
        <v>0</v>
      </c>
      <c r="V247" s="416">
        <f>SUM($G247:J247)</f>
        <v>0</v>
      </c>
      <c r="W247" s="416">
        <f>SUM($G247:K247)</f>
        <v>0</v>
      </c>
      <c r="X247" s="416">
        <f>SUM($G247:L247)</f>
        <v>0</v>
      </c>
      <c r="Y247" s="416">
        <f>SUM($G247:M247)</f>
        <v>0</v>
      </c>
      <c r="Z247" s="416">
        <f>SUM($G247:N247)</f>
        <v>0</v>
      </c>
      <c r="AA247" s="416">
        <f>SUM($G247:O247)</f>
        <v>0</v>
      </c>
      <c r="AB247" s="416">
        <f>SUM($G247:P247)</f>
        <v>0</v>
      </c>
      <c r="AC247" s="416">
        <f>SUM($G247:Q247)</f>
        <v>0</v>
      </c>
      <c r="AD247" s="417">
        <f>SUM($G247:R247)</f>
        <v>0</v>
      </c>
      <c r="AE247" s="349">
        <f t="shared" si="95"/>
        <v>0</v>
      </c>
      <c r="AF247" s="349">
        <f t="shared" si="96"/>
        <v>0</v>
      </c>
      <c r="AG247" s="349">
        <f t="shared" si="97"/>
        <v>0</v>
      </c>
      <c r="AH247" s="349">
        <f t="shared" si="98"/>
        <v>0</v>
      </c>
      <c r="AI247" s="349">
        <f t="shared" si="107"/>
        <v>0</v>
      </c>
      <c r="AJ247" s="349">
        <f t="shared" si="108"/>
        <v>0</v>
      </c>
      <c r="AK247" s="349">
        <f t="shared" si="109"/>
        <v>0</v>
      </c>
      <c r="AL247" s="350">
        <f t="shared" si="99"/>
        <v>0</v>
      </c>
    </row>
    <row r="248" spans="1:38" ht="24" hidden="1" customHeight="1" outlineLevel="1">
      <c r="A248" s="343" t="s">
        <v>257</v>
      </c>
      <c r="B248" s="446" t="s">
        <v>339</v>
      </c>
      <c r="C248" s="33"/>
      <c r="D248" s="34"/>
      <c r="E248" s="34"/>
      <c r="F248" s="34"/>
      <c r="G248" s="344"/>
      <c r="H248" s="345"/>
      <c r="I248" s="345"/>
      <c r="J248" s="345"/>
      <c r="K248" s="345"/>
      <c r="L248" s="345"/>
      <c r="M248" s="345"/>
      <c r="N248" s="345"/>
      <c r="O248" s="345"/>
      <c r="P248" s="345"/>
      <c r="Q248" s="345"/>
      <c r="R248" s="345"/>
      <c r="S248" s="415">
        <f t="shared" si="94"/>
        <v>0</v>
      </c>
      <c r="T248" s="416">
        <f>SUM($G248:H248)</f>
        <v>0</v>
      </c>
      <c r="U248" s="416">
        <f>SUM($G248:I248)</f>
        <v>0</v>
      </c>
      <c r="V248" s="416">
        <f>SUM($G248:J248)</f>
        <v>0</v>
      </c>
      <c r="W248" s="416">
        <f>SUM($G248:K248)</f>
        <v>0</v>
      </c>
      <c r="X248" s="416">
        <f>SUM($G248:L248)</f>
        <v>0</v>
      </c>
      <c r="Y248" s="416">
        <f>SUM($G248:M248)</f>
        <v>0</v>
      </c>
      <c r="Z248" s="416">
        <f>SUM($G248:N248)</f>
        <v>0</v>
      </c>
      <c r="AA248" s="416">
        <f>SUM($G248:O248)</f>
        <v>0</v>
      </c>
      <c r="AB248" s="416">
        <f>SUM($G248:P248)</f>
        <v>0</v>
      </c>
      <c r="AC248" s="416">
        <f>SUM($G248:Q248)</f>
        <v>0</v>
      </c>
      <c r="AD248" s="417">
        <f>SUM($G248:R248)</f>
        <v>0</v>
      </c>
      <c r="AE248" s="349">
        <f t="shared" si="95"/>
        <v>0</v>
      </c>
      <c r="AF248" s="349">
        <f t="shared" si="96"/>
        <v>0</v>
      </c>
      <c r="AG248" s="349">
        <f t="shared" si="97"/>
        <v>0</v>
      </c>
      <c r="AH248" s="349">
        <f t="shared" si="98"/>
        <v>0</v>
      </c>
      <c r="AI248" s="349">
        <f t="shared" si="107"/>
        <v>0</v>
      </c>
      <c r="AJ248" s="349">
        <f t="shared" si="108"/>
        <v>0</v>
      </c>
      <c r="AK248" s="349">
        <f t="shared" si="109"/>
        <v>0</v>
      </c>
      <c r="AL248" s="350">
        <f t="shared" si="99"/>
        <v>0</v>
      </c>
    </row>
    <row r="249" spans="1:38" ht="24" customHeight="1" collapsed="1">
      <c r="A249" s="343"/>
      <c r="B249" s="446" t="s">
        <v>340</v>
      </c>
      <c r="C249" s="154" t="s">
        <v>341</v>
      </c>
      <c r="D249" s="145"/>
      <c r="E249" s="145"/>
      <c r="F249" s="145"/>
      <c r="G249" s="420">
        <f>SUM(G218:G248)</f>
        <v>0</v>
      </c>
      <c r="H249" s="426">
        <f t="shared" ref="H249:R249" si="110">SUM(H218:H248)</f>
        <v>0</v>
      </c>
      <c r="I249" s="426">
        <f t="shared" si="110"/>
        <v>0</v>
      </c>
      <c r="J249" s="426">
        <f t="shared" si="110"/>
        <v>0</v>
      </c>
      <c r="K249" s="426">
        <f t="shared" si="110"/>
        <v>0</v>
      </c>
      <c r="L249" s="426">
        <f t="shared" si="110"/>
        <v>0</v>
      </c>
      <c r="M249" s="426">
        <f t="shared" si="110"/>
        <v>0</v>
      </c>
      <c r="N249" s="426">
        <f t="shared" si="110"/>
        <v>0</v>
      </c>
      <c r="O249" s="426">
        <f t="shared" si="110"/>
        <v>0</v>
      </c>
      <c r="P249" s="426">
        <f t="shared" si="110"/>
        <v>0</v>
      </c>
      <c r="Q249" s="426">
        <f t="shared" si="110"/>
        <v>0</v>
      </c>
      <c r="R249" s="426">
        <f t="shared" si="110"/>
        <v>0</v>
      </c>
      <c r="S249" s="421">
        <f t="shared" si="94"/>
        <v>0</v>
      </c>
      <c r="T249" s="422">
        <f>SUM($G249:H249)</f>
        <v>0</v>
      </c>
      <c r="U249" s="422">
        <f>SUM($G249:I249)</f>
        <v>0</v>
      </c>
      <c r="V249" s="422">
        <f>SUM($G249:J249)</f>
        <v>0</v>
      </c>
      <c r="W249" s="422">
        <f>SUM($G249:K249)</f>
        <v>0</v>
      </c>
      <c r="X249" s="422">
        <f>SUM($G249:L249)</f>
        <v>0</v>
      </c>
      <c r="Y249" s="422">
        <f>SUM($G249:M249)</f>
        <v>0</v>
      </c>
      <c r="Z249" s="422">
        <f>SUM($G249:N249)</f>
        <v>0</v>
      </c>
      <c r="AA249" s="422">
        <f>SUM($G249:O249)</f>
        <v>0</v>
      </c>
      <c r="AB249" s="422">
        <f>SUM($G249:P249)</f>
        <v>0</v>
      </c>
      <c r="AC249" s="422">
        <f>SUM($G249:Q249)</f>
        <v>0</v>
      </c>
      <c r="AD249" s="423">
        <f>SUM($G249:R249)</f>
        <v>0</v>
      </c>
      <c r="AE249" s="380">
        <f t="shared" si="95"/>
        <v>0</v>
      </c>
      <c r="AF249" s="380">
        <f t="shared" si="96"/>
        <v>0</v>
      </c>
      <c r="AG249" s="380">
        <f t="shared" si="97"/>
        <v>0</v>
      </c>
      <c r="AH249" s="380">
        <f t="shared" si="98"/>
        <v>0</v>
      </c>
      <c r="AI249" s="380">
        <f t="shared" si="107"/>
        <v>0</v>
      </c>
      <c r="AJ249" s="380">
        <f t="shared" si="108"/>
        <v>0</v>
      </c>
      <c r="AK249" s="380">
        <f t="shared" si="109"/>
        <v>0</v>
      </c>
      <c r="AL249" s="350">
        <f t="shared" si="99"/>
        <v>0</v>
      </c>
    </row>
    <row r="250" spans="1:38" ht="24" customHeight="1">
      <c r="A250" s="343"/>
      <c r="B250" s="446" t="s">
        <v>342</v>
      </c>
      <c r="C250" s="144" t="s">
        <v>125</v>
      </c>
      <c r="D250" s="145"/>
      <c r="E250" s="145"/>
      <c r="F250" s="145"/>
      <c r="G250" s="420">
        <f>G217-G249</f>
        <v>14413.876367749483</v>
      </c>
      <c r="H250" s="426">
        <f t="shared" ref="H250:R250" si="111">H217-H249</f>
        <v>4605.9413164782345</v>
      </c>
      <c r="I250" s="426">
        <f t="shared" si="111"/>
        <v>6957.1918986141036</v>
      </c>
      <c r="J250" s="426">
        <f t="shared" si="111"/>
        <v>1521.823905042143</v>
      </c>
      <c r="K250" s="426">
        <f t="shared" si="111"/>
        <v>5385.9709534376598</v>
      </c>
      <c r="L250" s="426">
        <f t="shared" si="111"/>
        <v>1362.1161526513229</v>
      </c>
      <c r="M250" s="426">
        <f t="shared" si="111"/>
        <v>1295.6639714893993</v>
      </c>
      <c r="N250" s="426">
        <f t="shared" si="111"/>
        <v>1269.1948563609126</v>
      </c>
      <c r="O250" s="426">
        <f t="shared" si="111"/>
        <v>4473.0825968639538</v>
      </c>
      <c r="P250" s="426">
        <f t="shared" si="111"/>
        <v>4845.1490851789658</v>
      </c>
      <c r="Q250" s="426">
        <f t="shared" si="111"/>
        <v>1972.4081737337449</v>
      </c>
      <c r="R250" s="426">
        <f t="shared" si="111"/>
        <v>236.59369306804524</v>
      </c>
      <c r="S250" s="421">
        <f t="shared" si="94"/>
        <v>14413.876367749483</v>
      </c>
      <c r="T250" s="422">
        <f>SUM($G250:H250)</f>
        <v>19019.817684227717</v>
      </c>
      <c r="U250" s="422">
        <f>SUM($G250:I250)</f>
        <v>25977.00958284182</v>
      </c>
      <c r="V250" s="422">
        <f>SUM($G250:J250)</f>
        <v>27498.833487883963</v>
      </c>
      <c r="W250" s="422">
        <f>SUM($G250:K250)</f>
        <v>32884.804441321627</v>
      </c>
      <c r="X250" s="422">
        <f>SUM($G250:L250)</f>
        <v>34246.920593972951</v>
      </c>
      <c r="Y250" s="422">
        <f>SUM($G250:M250)</f>
        <v>35542.584565462348</v>
      </c>
      <c r="Z250" s="422">
        <f>SUM($G250:N250)</f>
        <v>36811.779421823259</v>
      </c>
      <c r="AA250" s="422">
        <f>SUM($G250:O250)</f>
        <v>41284.862018687214</v>
      </c>
      <c r="AB250" s="422">
        <f>SUM($G250:P250)</f>
        <v>46130.011103866178</v>
      </c>
      <c r="AC250" s="422">
        <f>SUM($G250:Q250)</f>
        <v>48102.419277599925</v>
      </c>
      <c r="AD250" s="423">
        <f>SUM($G250:R250)</f>
        <v>48339.012970667973</v>
      </c>
      <c r="AE250" s="380">
        <f t="shared" si="95"/>
        <v>25977.00958284182</v>
      </c>
      <c r="AF250" s="380">
        <f t="shared" si="96"/>
        <v>8269.9110111311311</v>
      </c>
      <c r="AG250" s="380">
        <f t="shared" si="97"/>
        <v>7037.9414247142631</v>
      </c>
      <c r="AH250" s="380">
        <f t="shared" si="98"/>
        <v>7054.1509519807587</v>
      </c>
      <c r="AI250" s="380">
        <f t="shared" si="107"/>
        <v>34246.920593972951</v>
      </c>
      <c r="AJ250" s="380">
        <f t="shared" si="108"/>
        <v>14092.092376695022</v>
      </c>
      <c r="AK250" s="380">
        <f t="shared" si="109"/>
        <v>48339.012970667973</v>
      </c>
      <c r="AL250" s="350">
        <f t="shared" si="99"/>
        <v>0</v>
      </c>
    </row>
    <row r="251" spans="1:38" ht="24" customHeight="1" collapsed="1">
      <c r="A251" s="343"/>
      <c r="B251" s="446" t="s">
        <v>343</v>
      </c>
      <c r="C251" s="152" t="s">
        <v>307</v>
      </c>
      <c r="D251" s="34"/>
      <c r="E251" s="34"/>
      <c r="F251" s="34"/>
      <c r="G251" s="344"/>
      <c r="H251" s="345"/>
      <c r="I251" s="345"/>
      <c r="J251" s="345"/>
      <c r="K251" s="345"/>
      <c r="L251" s="345"/>
      <c r="M251" s="345"/>
      <c r="N251" s="345"/>
      <c r="O251" s="345"/>
      <c r="P251" s="345"/>
      <c r="Q251" s="345"/>
      <c r="R251" s="345"/>
      <c r="S251" s="415">
        <f t="shared" si="94"/>
        <v>0</v>
      </c>
      <c r="T251" s="416">
        <f>SUM($G251:H251)</f>
        <v>0</v>
      </c>
      <c r="U251" s="416">
        <f>SUM($G251:I251)</f>
        <v>0</v>
      </c>
      <c r="V251" s="416">
        <f>SUM($G251:J251)</f>
        <v>0</v>
      </c>
      <c r="W251" s="416">
        <f>SUM($G251:K251)</f>
        <v>0</v>
      </c>
      <c r="X251" s="416">
        <f>SUM($G251:L251)</f>
        <v>0</v>
      </c>
      <c r="Y251" s="416">
        <f>SUM($G251:M251)</f>
        <v>0</v>
      </c>
      <c r="Z251" s="416">
        <f>SUM($G251:N251)</f>
        <v>0</v>
      </c>
      <c r="AA251" s="416">
        <f>SUM($G251:O251)</f>
        <v>0</v>
      </c>
      <c r="AB251" s="416">
        <f>SUM($G251:P251)</f>
        <v>0</v>
      </c>
      <c r="AC251" s="416">
        <f>SUM($G251:Q251)</f>
        <v>0</v>
      </c>
      <c r="AD251" s="417">
        <f>SUM($G251:R251)</f>
        <v>0</v>
      </c>
      <c r="AE251" s="349">
        <f t="shared" si="95"/>
        <v>0</v>
      </c>
      <c r="AF251" s="349">
        <f t="shared" si="96"/>
        <v>0</v>
      </c>
      <c r="AG251" s="349">
        <f t="shared" si="97"/>
        <v>0</v>
      </c>
      <c r="AH251" s="349">
        <f t="shared" si="98"/>
        <v>0</v>
      </c>
      <c r="AI251" s="349">
        <f t="shared" si="107"/>
        <v>0</v>
      </c>
      <c r="AJ251" s="349">
        <f t="shared" si="108"/>
        <v>0</v>
      </c>
      <c r="AK251" s="349">
        <f t="shared" si="109"/>
        <v>0</v>
      </c>
      <c r="AL251" s="350">
        <f t="shared" si="99"/>
        <v>0</v>
      </c>
    </row>
    <row r="252" spans="1:38" ht="24" customHeight="1">
      <c r="A252" s="343" t="s">
        <v>344</v>
      </c>
      <c r="B252" s="446" t="s">
        <v>345</v>
      </c>
      <c r="C252" s="33" t="s">
        <v>346</v>
      </c>
      <c r="D252" s="34"/>
      <c r="E252" s="34"/>
      <c r="F252" s="34"/>
      <c r="G252" s="344">
        <f>G155*(1-$R$1)</f>
        <v>0</v>
      </c>
      <c r="H252" s="345">
        <f t="shared" ref="H252:R252" si="112">H155*(1-$R$1)</f>
        <v>0</v>
      </c>
      <c r="I252" s="345">
        <f t="shared" si="112"/>
        <v>0</v>
      </c>
      <c r="J252" s="345">
        <f t="shared" si="112"/>
        <v>0</v>
      </c>
      <c r="K252" s="345">
        <f t="shared" si="112"/>
        <v>0</v>
      </c>
      <c r="L252" s="345">
        <f t="shared" si="112"/>
        <v>0</v>
      </c>
      <c r="M252" s="345">
        <f t="shared" si="112"/>
        <v>0</v>
      </c>
      <c r="N252" s="345">
        <f t="shared" si="112"/>
        <v>0</v>
      </c>
      <c r="O252" s="345">
        <f t="shared" si="112"/>
        <v>0</v>
      </c>
      <c r="P252" s="345">
        <f t="shared" si="112"/>
        <v>0</v>
      </c>
      <c r="Q252" s="345">
        <f t="shared" si="112"/>
        <v>0</v>
      </c>
      <c r="R252" s="345">
        <f t="shared" si="112"/>
        <v>0</v>
      </c>
      <c r="S252" s="415">
        <f t="shared" si="94"/>
        <v>0</v>
      </c>
      <c r="T252" s="416">
        <f>SUM($G252:H252)</f>
        <v>0</v>
      </c>
      <c r="U252" s="416">
        <f>SUM($G252:I252)</f>
        <v>0</v>
      </c>
      <c r="V252" s="416">
        <f>SUM($G252:J252)</f>
        <v>0</v>
      </c>
      <c r="W252" s="416">
        <f>SUM($G252:K252)</f>
        <v>0</v>
      </c>
      <c r="X252" s="416">
        <f>SUM($G252:L252)</f>
        <v>0</v>
      </c>
      <c r="Y252" s="416">
        <f>SUM($G252:M252)</f>
        <v>0</v>
      </c>
      <c r="Z252" s="416">
        <f>SUM($G252:N252)</f>
        <v>0</v>
      </c>
      <c r="AA252" s="416">
        <f>SUM($G252:O252)</f>
        <v>0</v>
      </c>
      <c r="AB252" s="416">
        <f>SUM($G252:P252)</f>
        <v>0</v>
      </c>
      <c r="AC252" s="416">
        <f>SUM($G252:Q252)</f>
        <v>0</v>
      </c>
      <c r="AD252" s="417">
        <f>SUM($G252:R252)</f>
        <v>0</v>
      </c>
      <c r="AE252" s="349">
        <f t="shared" si="95"/>
        <v>0</v>
      </c>
      <c r="AF252" s="349">
        <f t="shared" si="96"/>
        <v>0</v>
      </c>
      <c r="AG252" s="349">
        <f t="shared" si="97"/>
        <v>0</v>
      </c>
      <c r="AH252" s="349">
        <f t="shared" si="98"/>
        <v>0</v>
      </c>
      <c r="AI252" s="349">
        <f t="shared" si="107"/>
        <v>0</v>
      </c>
      <c r="AJ252" s="349">
        <f t="shared" si="108"/>
        <v>0</v>
      </c>
      <c r="AK252" s="349">
        <f t="shared" si="109"/>
        <v>0</v>
      </c>
      <c r="AL252" s="350">
        <f t="shared" si="99"/>
        <v>0</v>
      </c>
    </row>
    <row r="253" spans="1:38" ht="24" customHeight="1">
      <c r="A253" s="343" t="s">
        <v>347</v>
      </c>
      <c r="B253" s="446" t="s">
        <v>348</v>
      </c>
      <c r="C253" s="33" t="s">
        <v>349</v>
      </c>
      <c r="D253" s="34"/>
      <c r="E253" s="34"/>
      <c r="F253" s="34"/>
      <c r="G253" s="344">
        <f>G222</f>
        <v>0</v>
      </c>
      <c r="H253" s="345">
        <f t="shared" ref="H253:R253" si="113">H222</f>
        <v>0</v>
      </c>
      <c r="I253" s="345">
        <f t="shared" si="113"/>
        <v>0</v>
      </c>
      <c r="J253" s="345">
        <f t="shared" si="113"/>
        <v>0</v>
      </c>
      <c r="K253" s="345">
        <f t="shared" si="113"/>
        <v>0</v>
      </c>
      <c r="L253" s="345">
        <f t="shared" si="113"/>
        <v>0</v>
      </c>
      <c r="M253" s="345">
        <f t="shared" si="113"/>
        <v>0</v>
      </c>
      <c r="N253" s="345">
        <f t="shared" si="113"/>
        <v>0</v>
      </c>
      <c r="O253" s="345">
        <f t="shared" si="113"/>
        <v>0</v>
      </c>
      <c r="P253" s="345">
        <f t="shared" si="113"/>
        <v>0</v>
      </c>
      <c r="Q253" s="345">
        <f t="shared" si="113"/>
        <v>0</v>
      </c>
      <c r="R253" s="345">
        <f t="shared" si="113"/>
        <v>0</v>
      </c>
      <c r="S253" s="415">
        <f t="shared" si="94"/>
        <v>0</v>
      </c>
      <c r="T253" s="416">
        <f>SUM($G253:H253)</f>
        <v>0</v>
      </c>
      <c r="U253" s="416">
        <f>SUM($G253:I253)</f>
        <v>0</v>
      </c>
      <c r="V253" s="416">
        <f>SUM($G253:J253)</f>
        <v>0</v>
      </c>
      <c r="W253" s="416">
        <f>SUM($G253:K253)</f>
        <v>0</v>
      </c>
      <c r="X253" s="416">
        <f>SUM($G253:L253)</f>
        <v>0</v>
      </c>
      <c r="Y253" s="416">
        <f>SUM($G253:M253)</f>
        <v>0</v>
      </c>
      <c r="Z253" s="416">
        <f>SUM($G253:N253)</f>
        <v>0</v>
      </c>
      <c r="AA253" s="416">
        <f>SUM($G253:O253)</f>
        <v>0</v>
      </c>
      <c r="AB253" s="416">
        <f>SUM($G253:P253)</f>
        <v>0</v>
      </c>
      <c r="AC253" s="416">
        <f>SUM($G253:Q253)</f>
        <v>0</v>
      </c>
      <c r="AD253" s="417">
        <f>SUM($G253:R253)</f>
        <v>0</v>
      </c>
      <c r="AE253" s="349">
        <f t="shared" si="95"/>
        <v>0</v>
      </c>
      <c r="AF253" s="349">
        <f t="shared" si="96"/>
        <v>0</v>
      </c>
      <c r="AG253" s="349">
        <f t="shared" si="97"/>
        <v>0</v>
      </c>
      <c r="AH253" s="349">
        <f t="shared" si="98"/>
        <v>0</v>
      </c>
      <c r="AI253" s="349">
        <f t="shared" si="107"/>
        <v>0</v>
      </c>
      <c r="AJ253" s="349">
        <f t="shared" si="108"/>
        <v>0</v>
      </c>
      <c r="AK253" s="349">
        <f t="shared" si="109"/>
        <v>0</v>
      </c>
      <c r="AL253" s="350">
        <f t="shared" si="99"/>
        <v>0</v>
      </c>
    </row>
    <row r="254" spans="1:38" ht="24" customHeight="1">
      <c r="A254" s="343" t="s">
        <v>350</v>
      </c>
      <c r="B254" s="446" t="s">
        <v>351</v>
      </c>
      <c r="C254" s="33" t="s">
        <v>352</v>
      </c>
      <c r="D254" s="34"/>
      <c r="E254" s="34"/>
      <c r="F254" s="34"/>
      <c r="G254" s="344"/>
      <c r="H254" s="345"/>
      <c r="I254" s="345"/>
      <c r="J254" s="345"/>
      <c r="K254" s="345"/>
      <c r="L254" s="345"/>
      <c r="M254" s="345"/>
      <c r="N254" s="345"/>
      <c r="O254" s="345"/>
      <c r="P254" s="345"/>
      <c r="Q254" s="345"/>
      <c r="R254" s="345"/>
      <c r="S254" s="415">
        <f t="shared" si="94"/>
        <v>0</v>
      </c>
      <c r="T254" s="416">
        <f>SUM($G254:H254)</f>
        <v>0</v>
      </c>
      <c r="U254" s="416">
        <f>SUM($G254:I254)</f>
        <v>0</v>
      </c>
      <c r="V254" s="416">
        <f>SUM($G254:J254)</f>
        <v>0</v>
      </c>
      <c r="W254" s="416">
        <f>SUM($G254:K254)</f>
        <v>0</v>
      </c>
      <c r="X254" s="416">
        <f>SUM($G254:L254)</f>
        <v>0</v>
      </c>
      <c r="Y254" s="416">
        <f>SUM($G254:M254)</f>
        <v>0</v>
      </c>
      <c r="Z254" s="416">
        <f>SUM($G254:N254)</f>
        <v>0</v>
      </c>
      <c r="AA254" s="416">
        <f>SUM($G254:O254)</f>
        <v>0</v>
      </c>
      <c r="AB254" s="416">
        <f>SUM($G254:P254)</f>
        <v>0</v>
      </c>
      <c r="AC254" s="416">
        <f>SUM($G254:Q254)</f>
        <v>0</v>
      </c>
      <c r="AD254" s="417">
        <f>SUM($G254:R254)</f>
        <v>0</v>
      </c>
      <c r="AE254" s="349">
        <f t="shared" si="95"/>
        <v>0</v>
      </c>
      <c r="AF254" s="349">
        <f t="shared" si="96"/>
        <v>0</v>
      </c>
      <c r="AG254" s="349">
        <f t="shared" si="97"/>
        <v>0</v>
      </c>
      <c r="AH254" s="349">
        <f t="shared" si="98"/>
        <v>0</v>
      </c>
      <c r="AI254" s="349">
        <f t="shared" si="107"/>
        <v>0</v>
      </c>
      <c r="AJ254" s="349">
        <f t="shared" si="108"/>
        <v>0</v>
      </c>
      <c r="AK254" s="349">
        <f t="shared" si="109"/>
        <v>0</v>
      </c>
      <c r="AL254" s="350">
        <f t="shared" si="99"/>
        <v>0</v>
      </c>
    </row>
    <row r="255" spans="1:38" ht="24" hidden="1" customHeight="1" outlineLevel="1">
      <c r="A255" s="343" t="s">
        <v>257</v>
      </c>
      <c r="B255" s="446" t="s">
        <v>353</v>
      </c>
      <c r="C255" s="33"/>
      <c r="D255" s="34"/>
      <c r="E255" s="34"/>
      <c r="F255" s="34"/>
      <c r="G255" s="344"/>
      <c r="H255" s="345"/>
      <c r="I255" s="345"/>
      <c r="J255" s="345"/>
      <c r="K255" s="345"/>
      <c r="L255" s="345"/>
      <c r="M255" s="345"/>
      <c r="N255" s="345"/>
      <c r="O255" s="345"/>
      <c r="P255" s="345"/>
      <c r="Q255" s="345"/>
      <c r="R255" s="345"/>
      <c r="S255" s="415">
        <f t="shared" si="94"/>
        <v>0</v>
      </c>
      <c r="T255" s="416">
        <f>SUM($G255:H255)</f>
        <v>0</v>
      </c>
      <c r="U255" s="416">
        <f>SUM($G255:I255)</f>
        <v>0</v>
      </c>
      <c r="V255" s="416">
        <f>SUM($G255:J255)</f>
        <v>0</v>
      </c>
      <c r="W255" s="416">
        <f>SUM($G255:K255)</f>
        <v>0</v>
      </c>
      <c r="X255" s="416">
        <f>SUM($G255:L255)</f>
        <v>0</v>
      </c>
      <c r="Y255" s="416">
        <f>SUM($G255:M255)</f>
        <v>0</v>
      </c>
      <c r="Z255" s="416">
        <f>SUM($G255:N255)</f>
        <v>0</v>
      </c>
      <c r="AA255" s="416">
        <f>SUM($G255:O255)</f>
        <v>0</v>
      </c>
      <c r="AB255" s="416">
        <f>SUM($G255:P255)</f>
        <v>0</v>
      </c>
      <c r="AC255" s="416">
        <f>SUM($G255:Q255)</f>
        <v>0</v>
      </c>
      <c r="AD255" s="417">
        <f>SUM($G255:R255)</f>
        <v>0</v>
      </c>
      <c r="AE255" s="349">
        <f t="shared" si="95"/>
        <v>0</v>
      </c>
      <c r="AF255" s="349">
        <f t="shared" si="96"/>
        <v>0</v>
      </c>
      <c r="AG255" s="349">
        <f t="shared" si="97"/>
        <v>0</v>
      </c>
      <c r="AH255" s="349">
        <f t="shared" si="98"/>
        <v>0</v>
      </c>
      <c r="AI255" s="349">
        <f t="shared" si="107"/>
        <v>0</v>
      </c>
      <c r="AJ255" s="349">
        <f t="shared" si="108"/>
        <v>0</v>
      </c>
      <c r="AK255" s="349">
        <f t="shared" si="109"/>
        <v>0</v>
      </c>
      <c r="AL255" s="350">
        <f t="shared" ref="AL255:AL259" si="114">SUM(G255:R255)-AK255</f>
        <v>0</v>
      </c>
    </row>
    <row r="256" spans="1:38" ht="24" hidden="1" customHeight="1" outlineLevel="1">
      <c r="A256" s="343" t="s">
        <v>257</v>
      </c>
      <c r="B256" s="446" t="s">
        <v>354</v>
      </c>
      <c r="C256" s="33"/>
      <c r="D256" s="34"/>
      <c r="E256" s="34"/>
      <c r="F256" s="34"/>
      <c r="G256" s="344"/>
      <c r="H256" s="345"/>
      <c r="I256" s="345"/>
      <c r="J256" s="345"/>
      <c r="K256" s="345"/>
      <c r="L256" s="345"/>
      <c r="M256" s="345"/>
      <c r="N256" s="345"/>
      <c r="O256" s="345"/>
      <c r="P256" s="345"/>
      <c r="Q256" s="345"/>
      <c r="R256" s="345"/>
      <c r="S256" s="415">
        <f t="shared" si="94"/>
        <v>0</v>
      </c>
      <c r="T256" s="416">
        <f>SUM($G256:H256)</f>
        <v>0</v>
      </c>
      <c r="U256" s="416">
        <f>SUM($G256:I256)</f>
        <v>0</v>
      </c>
      <c r="V256" s="416">
        <f>SUM($G256:J256)</f>
        <v>0</v>
      </c>
      <c r="W256" s="416">
        <f>SUM($G256:K256)</f>
        <v>0</v>
      </c>
      <c r="X256" s="416">
        <f>SUM($G256:L256)</f>
        <v>0</v>
      </c>
      <c r="Y256" s="416">
        <f>SUM($G256:M256)</f>
        <v>0</v>
      </c>
      <c r="Z256" s="416">
        <f>SUM($G256:N256)</f>
        <v>0</v>
      </c>
      <c r="AA256" s="416">
        <f>SUM($G256:O256)</f>
        <v>0</v>
      </c>
      <c r="AB256" s="416">
        <f>SUM($G256:P256)</f>
        <v>0</v>
      </c>
      <c r="AC256" s="416">
        <f>SUM($G256:Q256)</f>
        <v>0</v>
      </c>
      <c r="AD256" s="417">
        <f>SUM($G256:R256)</f>
        <v>0</v>
      </c>
      <c r="AE256" s="349">
        <f t="shared" si="95"/>
        <v>0</v>
      </c>
      <c r="AF256" s="349">
        <f t="shared" si="96"/>
        <v>0</v>
      </c>
      <c r="AG256" s="349">
        <f t="shared" si="97"/>
        <v>0</v>
      </c>
      <c r="AH256" s="349">
        <f t="shared" si="98"/>
        <v>0</v>
      </c>
      <c r="AI256" s="349">
        <f t="shared" si="107"/>
        <v>0</v>
      </c>
      <c r="AJ256" s="349">
        <f t="shared" si="108"/>
        <v>0</v>
      </c>
      <c r="AK256" s="349">
        <f t="shared" si="109"/>
        <v>0</v>
      </c>
      <c r="AL256" s="350">
        <f t="shared" si="114"/>
        <v>0</v>
      </c>
    </row>
    <row r="257" spans="1:38" ht="24" hidden="1" customHeight="1" outlineLevel="1">
      <c r="A257" s="343" t="s">
        <v>257</v>
      </c>
      <c r="B257" s="446" t="s">
        <v>355</v>
      </c>
      <c r="C257" s="33"/>
      <c r="D257" s="34"/>
      <c r="E257" s="34"/>
      <c r="F257" s="34"/>
      <c r="G257" s="344"/>
      <c r="H257" s="345"/>
      <c r="I257" s="345"/>
      <c r="J257" s="345"/>
      <c r="K257" s="345"/>
      <c r="L257" s="345"/>
      <c r="M257" s="345"/>
      <c r="N257" s="345"/>
      <c r="O257" s="345"/>
      <c r="P257" s="345"/>
      <c r="Q257" s="345"/>
      <c r="R257" s="345"/>
      <c r="S257" s="415">
        <f t="shared" si="94"/>
        <v>0</v>
      </c>
      <c r="T257" s="416">
        <f>SUM($G257:H257)</f>
        <v>0</v>
      </c>
      <c r="U257" s="416">
        <f>SUM($G257:I257)</f>
        <v>0</v>
      </c>
      <c r="V257" s="416">
        <f>SUM($G257:J257)</f>
        <v>0</v>
      </c>
      <c r="W257" s="416">
        <f>SUM($G257:K257)</f>
        <v>0</v>
      </c>
      <c r="X257" s="416">
        <f>SUM($G257:L257)</f>
        <v>0</v>
      </c>
      <c r="Y257" s="416">
        <f>SUM($G257:M257)</f>
        <v>0</v>
      </c>
      <c r="Z257" s="416">
        <f>SUM($G257:N257)</f>
        <v>0</v>
      </c>
      <c r="AA257" s="416">
        <f>SUM($G257:O257)</f>
        <v>0</v>
      </c>
      <c r="AB257" s="416">
        <f>SUM($G257:P257)</f>
        <v>0</v>
      </c>
      <c r="AC257" s="416">
        <f>SUM($G257:Q257)</f>
        <v>0</v>
      </c>
      <c r="AD257" s="417">
        <f>SUM($G257:R257)</f>
        <v>0</v>
      </c>
      <c r="AE257" s="349">
        <f t="shared" si="95"/>
        <v>0</v>
      </c>
      <c r="AF257" s="349">
        <f t="shared" si="96"/>
        <v>0</v>
      </c>
      <c r="AG257" s="349">
        <f t="shared" si="97"/>
        <v>0</v>
      </c>
      <c r="AH257" s="349">
        <f t="shared" si="98"/>
        <v>0</v>
      </c>
      <c r="AI257" s="349">
        <f t="shared" si="107"/>
        <v>0</v>
      </c>
      <c r="AJ257" s="349">
        <f t="shared" si="108"/>
        <v>0</v>
      </c>
      <c r="AK257" s="349">
        <f t="shared" si="109"/>
        <v>0</v>
      </c>
      <c r="AL257" s="350">
        <f t="shared" si="114"/>
        <v>0</v>
      </c>
    </row>
    <row r="258" spans="1:38" ht="24" hidden="1" customHeight="1" outlineLevel="1">
      <c r="A258" s="343" t="s">
        <v>257</v>
      </c>
      <c r="B258" s="446" t="s">
        <v>356</v>
      </c>
      <c r="C258" s="33"/>
      <c r="D258" s="34"/>
      <c r="E258" s="34"/>
      <c r="F258" s="34"/>
      <c r="G258" s="344"/>
      <c r="H258" s="345"/>
      <c r="I258" s="345"/>
      <c r="J258" s="345"/>
      <c r="K258" s="345"/>
      <c r="L258" s="345"/>
      <c r="M258" s="345"/>
      <c r="N258" s="345"/>
      <c r="O258" s="345"/>
      <c r="P258" s="345"/>
      <c r="Q258" s="345"/>
      <c r="R258" s="345"/>
      <c r="S258" s="415">
        <f t="shared" si="94"/>
        <v>0</v>
      </c>
      <c r="T258" s="416">
        <f>SUM($G258:H258)</f>
        <v>0</v>
      </c>
      <c r="U258" s="416">
        <f>SUM($G258:I258)</f>
        <v>0</v>
      </c>
      <c r="V258" s="416">
        <f>SUM($G258:J258)</f>
        <v>0</v>
      </c>
      <c r="W258" s="416">
        <f>SUM($G258:K258)</f>
        <v>0</v>
      </c>
      <c r="X258" s="416">
        <f>SUM($G258:L258)</f>
        <v>0</v>
      </c>
      <c r="Y258" s="416">
        <f>SUM($G258:M258)</f>
        <v>0</v>
      </c>
      <c r="Z258" s="416">
        <f>SUM($G258:N258)</f>
        <v>0</v>
      </c>
      <c r="AA258" s="416">
        <f>SUM($G258:O258)</f>
        <v>0</v>
      </c>
      <c r="AB258" s="416">
        <f>SUM($G258:P258)</f>
        <v>0</v>
      </c>
      <c r="AC258" s="416">
        <f>SUM($G258:Q258)</f>
        <v>0</v>
      </c>
      <c r="AD258" s="417">
        <f>SUM($G258:R258)</f>
        <v>0</v>
      </c>
      <c r="AE258" s="349">
        <f t="shared" si="95"/>
        <v>0</v>
      </c>
      <c r="AF258" s="349">
        <f t="shared" si="96"/>
        <v>0</v>
      </c>
      <c r="AG258" s="349">
        <f t="shared" si="97"/>
        <v>0</v>
      </c>
      <c r="AH258" s="349">
        <f t="shared" si="98"/>
        <v>0</v>
      </c>
      <c r="AI258" s="349">
        <f t="shared" si="107"/>
        <v>0</v>
      </c>
      <c r="AJ258" s="349">
        <f t="shared" si="108"/>
        <v>0</v>
      </c>
      <c r="AK258" s="349">
        <f t="shared" si="109"/>
        <v>0</v>
      </c>
      <c r="AL258" s="350">
        <f t="shared" si="114"/>
        <v>0</v>
      </c>
    </row>
    <row r="259" spans="1:38" ht="24" hidden="1" customHeight="1" outlineLevel="1">
      <c r="A259" s="343" t="s">
        <v>257</v>
      </c>
      <c r="B259" s="446" t="s">
        <v>357</v>
      </c>
      <c r="C259" s="33"/>
      <c r="D259" s="34"/>
      <c r="E259" s="34"/>
      <c r="F259" s="34"/>
      <c r="G259" s="344"/>
      <c r="H259" s="345"/>
      <c r="I259" s="345"/>
      <c r="J259" s="345"/>
      <c r="K259" s="345"/>
      <c r="L259" s="345"/>
      <c r="M259" s="345"/>
      <c r="N259" s="345"/>
      <c r="O259" s="345"/>
      <c r="P259" s="345"/>
      <c r="Q259" s="345"/>
      <c r="R259" s="345"/>
      <c r="S259" s="415">
        <f t="shared" si="94"/>
        <v>0</v>
      </c>
      <c r="T259" s="416">
        <f>SUM($G259:H259)</f>
        <v>0</v>
      </c>
      <c r="U259" s="416">
        <f>SUM($G259:I259)</f>
        <v>0</v>
      </c>
      <c r="V259" s="416">
        <f>SUM($G259:J259)</f>
        <v>0</v>
      </c>
      <c r="W259" s="416">
        <f>SUM($G259:K259)</f>
        <v>0</v>
      </c>
      <c r="X259" s="416">
        <f>SUM($G259:L259)</f>
        <v>0</v>
      </c>
      <c r="Y259" s="416">
        <f>SUM($G259:M259)</f>
        <v>0</v>
      </c>
      <c r="Z259" s="416">
        <f>SUM($G259:N259)</f>
        <v>0</v>
      </c>
      <c r="AA259" s="416">
        <f>SUM($G259:O259)</f>
        <v>0</v>
      </c>
      <c r="AB259" s="416">
        <f>SUM($G259:P259)</f>
        <v>0</v>
      </c>
      <c r="AC259" s="416">
        <f>SUM($G259:Q259)</f>
        <v>0</v>
      </c>
      <c r="AD259" s="417">
        <f>SUM($G259:R259)</f>
        <v>0</v>
      </c>
      <c r="AE259" s="349">
        <f t="shared" si="95"/>
        <v>0</v>
      </c>
      <c r="AF259" s="349">
        <f t="shared" si="96"/>
        <v>0</v>
      </c>
      <c r="AG259" s="349">
        <f t="shared" si="97"/>
        <v>0</v>
      </c>
      <c r="AH259" s="349">
        <f t="shared" si="98"/>
        <v>0</v>
      </c>
      <c r="AI259" s="349">
        <f t="shared" si="107"/>
        <v>0</v>
      </c>
      <c r="AJ259" s="349">
        <f t="shared" si="108"/>
        <v>0</v>
      </c>
      <c r="AK259" s="349">
        <f t="shared" si="109"/>
        <v>0</v>
      </c>
      <c r="AL259" s="350">
        <f t="shared" si="114"/>
        <v>0</v>
      </c>
    </row>
    <row r="260" spans="1:38" ht="24" hidden="1" customHeight="1" outlineLevel="1">
      <c r="A260" s="343" t="s">
        <v>257</v>
      </c>
      <c r="B260" s="446" t="s">
        <v>358</v>
      </c>
      <c r="C260" s="33"/>
      <c r="D260" s="34"/>
      <c r="E260" s="34"/>
      <c r="F260" s="34"/>
      <c r="G260" s="344"/>
      <c r="H260" s="345"/>
      <c r="I260" s="345"/>
      <c r="J260" s="345"/>
      <c r="K260" s="345"/>
      <c r="L260" s="345"/>
      <c r="M260" s="345"/>
      <c r="N260" s="345"/>
      <c r="O260" s="345"/>
      <c r="P260" s="345"/>
      <c r="Q260" s="345"/>
      <c r="R260" s="345"/>
      <c r="S260" s="415">
        <f t="shared" si="94"/>
        <v>0</v>
      </c>
      <c r="T260" s="416">
        <f>SUM($G260:H260)</f>
        <v>0</v>
      </c>
      <c r="U260" s="416">
        <f>SUM($G260:I260)</f>
        <v>0</v>
      </c>
      <c r="V260" s="416">
        <f>SUM($G260:J260)</f>
        <v>0</v>
      </c>
      <c r="W260" s="416">
        <f>SUM($G260:K260)</f>
        <v>0</v>
      </c>
      <c r="X260" s="416">
        <f>SUM($G260:L260)</f>
        <v>0</v>
      </c>
      <c r="Y260" s="416">
        <f>SUM($G260:M260)</f>
        <v>0</v>
      </c>
      <c r="Z260" s="416">
        <f>SUM($G260:N260)</f>
        <v>0</v>
      </c>
      <c r="AA260" s="416">
        <f>SUM($G260:O260)</f>
        <v>0</v>
      </c>
      <c r="AB260" s="416">
        <f>SUM($G260:P260)</f>
        <v>0</v>
      </c>
      <c r="AC260" s="416">
        <f>SUM($G260:Q260)</f>
        <v>0</v>
      </c>
      <c r="AD260" s="417">
        <f>SUM($G260:R260)</f>
        <v>0</v>
      </c>
      <c r="AE260" s="349">
        <f t="shared" si="95"/>
        <v>0</v>
      </c>
      <c r="AF260" s="349">
        <f t="shared" si="96"/>
        <v>0</v>
      </c>
      <c r="AG260" s="349">
        <f t="shared" si="97"/>
        <v>0</v>
      </c>
      <c r="AH260" s="349">
        <f t="shared" si="98"/>
        <v>0</v>
      </c>
      <c r="AI260" s="349">
        <f t="shared" si="107"/>
        <v>0</v>
      </c>
      <c r="AJ260" s="349">
        <f t="shared" si="108"/>
        <v>0</v>
      </c>
      <c r="AK260" s="349">
        <f t="shared" si="109"/>
        <v>0</v>
      </c>
      <c r="AL260" s="350">
        <f t="shared" si="99"/>
        <v>0</v>
      </c>
    </row>
    <row r="261" spans="1:38" ht="24" hidden="1" customHeight="1" outlineLevel="1">
      <c r="A261" s="343" t="s">
        <v>257</v>
      </c>
      <c r="B261" s="446" t="s">
        <v>359</v>
      </c>
      <c r="C261" s="33"/>
      <c r="D261" s="34"/>
      <c r="E261" s="34"/>
      <c r="F261" s="34"/>
      <c r="G261" s="344"/>
      <c r="H261" s="345"/>
      <c r="I261" s="345"/>
      <c r="J261" s="345"/>
      <c r="K261" s="345"/>
      <c r="L261" s="345"/>
      <c r="M261" s="345"/>
      <c r="N261" s="345"/>
      <c r="O261" s="345"/>
      <c r="P261" s="345"/>
      <c r="Q261" s="345"/>
      <c r="R261" s="345"/>
      <c r="S261" s="415">
        <f t="shared" si="94"/>
        <v>0</v>
      </c>
      <c r="T261" s="416">
        <f>SUM($G261:H261)</f>
        <v>0</v>
      </c>
      <c r="U261" s="416">
        <f>SUM($G261:I261)</f>
        <v>0</v>
      </c>
      <c r="V261" s="416">
        <f>SUM($G261:J261)</f>
        <v>0</v>
      </c>
      <c r="W261" s="416">
        <f>SUM($G261:K261)</f>
        <v>0</v>
      </c>
      <c r="X261" s="416">
        <f>SUM($G261:L261)</f>
        <v>0</v>
      </c>
      <c r="Y261" s="416">
        <f>SUM($G261:M261)</f>
        <v>0</v>
      </c>
      <c r="Z261" s="416">
        <f>SUM($G261:N261)</f>
        <v>0</v>
      </c>
      <c r="AA261" s="416">
        <f>SUM($G261:O261)</f>
        <v>0</v>
      </c>
      <c r="AB261" s="416">
        <f>SUM($G261:P261)</f>
        <v>0</v>
      </c>
      <c r="AC261" s="416">
        <f>SUM($G261:Q261)</f>
        <v>0</v>
      </c>
      <c r="AD261" s="417">
        <f>SUM($G261:R261)</f>
        <v>0</v>
      </c>
      <c r="AE261" s="349">
        <f t="shared" si="95"/>
        <v>0</v>
      </c>
      <c r="AF261" s="349">
        <f t="shared" si="96"/>
        <v>0</v>
      </c>
      <c r="AG261" s="349">
        <f t="shared" si="97"/>
        <v>0</v>
      </c>
      <c r="AH261" s="349">
        <f t="shared" si="98"/>
        <v>0</v>
      </c>
      <c r="AI261" s="349">
        <f t="shared" si="107"/>
        <v>0</v>
      </c>
      <c r="AJ261" s="349">
        <f t="shared" si="108"/>
        <v>0</v>
      </c>
      <c r="AK261" s="349">
        <f t="shared" si="109"/>
        <v>0</v>
      </c>
      <c r="AL261" s="350">
        <f t="shared" si="99"/>
        <v>0</v>
      </c>
    </row>
    <row r="262" spans="1:38" ht="24" hidden="1" customHeight="1" outlineLevel="1">
      <c r="A262" s="343" t="s">
        <v>257</v>
      </c>
      <c r="B262" s="446" t="s">
        <v>360</v>
      </c>
      <c r="C262" s="33"/>
      <c r="D262" s="34"/>
      <c r="E262" s="34"/>
      <c r="F262" s="34"/>
      <c r="G262" s="344"/>
      <c r="H262" s="345"/>
      <c r="I262" s="345"/>
      <c r="J262" s="345"/>
      <c r="K262" s="345"/>
      <c r="L262" s="345"/>
      <c r="M262" s="345"/>
      <c r="N262" s="345"/>
      <c r="O262" s="345"/>
      <c r="P262" s="345"/>
      <c r="Q262" s="345"/>
      <c r="R262" s="345"/>
      <c r="S262" s="415">
        <f t="shared" si="94"/>
        <v>0</v>
      </c>
      <c r="T262" s="416">
        <f>SUM($G262:H262)</f>
        <v>0</v>
      </c>
      <c r="U262" s="416">
        <f>SUM($G262:I262)</f>
        <v>0</v>
      </c>
      <c r="V262" s="416">
        <f>SUM($G262:J262)</f>
        <v>0</v>
      </c>
      <c r="W262" s="416">
        <f>SUM($G262:K262)</f>
        <v>0</v>
      </c>
      <c r="X262" s="416">
        <f>SUM($G262:L262)</f>
        <v>0</v>
      </c>
      <c r="Y262" s="416">
        <f>SUM($G262:M262)</f>
        <v>0</v>
      </c>
      <c r="Z262" s="416">
        <f>SUM($G262:N262)</f>
        <v>0</v>
      </c>
      <c r="AA262" s="416">
        <f>SUM($G262:O262)</f>
        <v>0</v>
      </c>
      <c r="AB262" s="416">
        <f>SUM($G262:P262)</f>
        <v>0</v>
      </c>
      <c r="AC262" s="416">
        <f>SUM($G262:Q262)</f>
        <v>0</v>
      </c>
      <c r="AD262" s="417">
        <f>SUM($G262:R262)</f>
        <v>0</v>
      </c>
      <c r="AE262" s="349">
        <f t="shared" si="95"/>
        <v>0</v>
      </c>
      <c r="AF262" s="349">
        <f t="shared" si="96"/>
        <v>0</v>
      </c>
      <c r="AG262" s="349">
        <f t="shared" si="97"/>
        <v>0</v>
      </c>
      <c r="AH262" s="349">
        <f t="shared" si="98"/>
        <v>0</v>
      </c>
      <c r="AI262" s="349">
        <f t="shared" si="107"/>
        <v>0</v>
      </c>
      <c r="AJ262" s="349">
        <f t="shared" si="108"/>
        <v>0</v>
      </c>
      <c r="AK262" s="349">
        <f t="shared" si="109"/>
        <v>0</v>
      </c>
      <c r="AL262" s="350">
        <f t="shared" si="99"/>
        <v>0</v>
      </c>
    </row>
    <row r="263" spans="1:38" ht="24" hidden="1" customHeight="1" outlineLevel="1">
      <c r="A263" s="343" t="s">
        <v>257</v>
      </c>
      <c r="B263" s="446" t="s">
        <v>361</v>
      </c>
      <c r="C263" s="33"/>
      <c r="D263" s="34"/>
      <c r="E263" s="34"/>
      <c r="F263" s="34"/>
      <c r="G263" s="344"/>
      <c r="H263" s="345"/>
      <c r="I263" s="345"/>
      <c r="J263" s="345"/>
      <c r="K263" s="345"/>
      <c r="L263" s="345"/>
      <c r="M263" s="345"/>
      <c r="N263" s="345"/>
      <c r="O263" s="345"/>
      <c r="P263" s="345"/>
      <c r="Q263" s="345"/>
      <c r="R263" s="345"/>
      <c r="S263" s="415">
        <f t="shared" ref="S263:S328" si="115">G263</f>
        <v>0</v>
      </c>
      <c r="T263" s="416">
        <f>SUM($G263:H263)</f>
        <v>0</v>
      </c>
      <c r="U263" s="416">
        <f>SUM($G263:I263)</f>
        <v>0</v>
      </c>
      <c r="V263" s="416">
        <f>SUM($G263:J263)</f>
        <v>0</v>
      </c>
      <c r="W263" s="416">
        <f>SUM($G263:K263)</f>
        <v>0</v>
      </c>
      <c r="X263" s="416">
        <f>SUM($G263:L263)</f>
        <v>0</v>
      </c>
      <c r="Y263" s="416">
        <f>SUM($G263:M263)</f>
        <v>0</v>
      </c>
      <c r="Z263" s="416">
        <f>SUM($G263:N263)</f>
        <v>0</v>
      </c>
      <c r="AA263" s="416">
        <f>SUM($G263:O263)</f>
        <v>0</v>
      </c>
      <c r="AB263" s="416">
        <f>SUM($G263:P263)</f>
        <v>0</v>
      </c>
      <c r="AC263" s="416">
        <f>SUM($G263:Q263)</f>
        <v>0</v>
      </c>
      <c r="AD263" s="417">
        <f>SUM($G263:R263)</f>
        <v>0</v>
      </c>
      <c r="AE263" s="349">
        <f t="shared" ref="AE263:AE328" si="116">U263</f>
        <v>0</v>
      </c>
      <c r="AF263" s="349">
        <f t="shared" ref="AF263:AF328" si="117">X263-AE263</f>
        <v>0</v>
      </c>
      <c r="AG263" s="349">
        <f t="shared" ref="AG263:AG328" si="118">AA263-AF263-AE263</f>
        <v>0</v>
      </c>
      <c r="AH263" s="349">
        <f t="shared" ref="AH263:AH328" si="119">AD263-AG263-AF263-AE263</f>
        <v>0</v>
      </c>
      <c r="AI263" s="349">
        <f t="shared" si="107"/>
        <v>0</v>
      </c>
      <c r="AJ263" s="349">
        <f t="shared" si="108"/>
        <v>0</v>
      </c>
      <c r="AK263" s="349">
        <f t="shared" si="109"/>
        <v>0</v>
      </c>
      <c r="AL263" s="350">
        <f t="shared" si="99"/>
        <v>0</v>
      </c>
    </row>
    <row r="264" spans="1:38" ht="24" hidden="1" customHeight="1" outlineLevel="1">
      <c r="A264" s="343" t="s">
        <v>257</v>
      </c>
      <c r="B264" s="446" t="s">
        <v>362</v>
      </c>
      <c r="C264" s="33"/>
      <c r="D264" s="34"/>
      <c r="E264" s="34"/>
      <c r="F264" s="34"/>
      <c r="G264" s="344"/>
      <c r="H264" s="345"/>
      <c r="I264" s="345"/>
      <c r="J264" s="345"/>
      <c r="K264" s="345"/>
      <c r="L264" s="345"/>
      <c r="M264" s="345"/>
      <c r="N264" s="345"/>
      <c r="O264" s="345"/>
      <c r="P264" s="345"/>
      <c r="Q264" s="345"/>
      <c r="R264" s="345"/>
      <c r="S264" s="415">
        <f t="shared" si="115"/>
        <v>0</v>
      </c>
      <c r="T264" s="416">
        <f>SUM($G264:H264)</f>
        <v>0</v>
      </c>
      <c r="U264" s="416">
        <f>SUM($G264:I264)</f>
        <v>0</v>
      </c>
      <c r="V264" s="416">
        <f>SUM($G264:J264)</f>
        <v>0</v>
      </c>
      <c r="W264" s="416">
        <f>SUM($G264:K264)</f>
        <v>0</v>
      </c>
      <c r="X264" s="416">
        <f>SUM($G264:L264)</f>
        <v>0</v>
      </c>
      <c r="Y264" s="416">
        <f>SUM($G264:M264)</f>
        <v>0</v>
      </c>
      <c r="Z264" s="416">
        <f>SUM($G264:N264)</f>
        <v>0</v>
      </c>
      <c r="AA264" s="416">
        <f>SUM($G264:O264)</f>
        <v>0</v>
      </c>
      <c r="AB264" s="416">
        <f>SUM($G264:P264)</f>
        <v>0</v>
      </c>
      <c r="AC264" s="416">
        <f>SUM($G264:Q264)</f>
        <v>0</v>
      </c>
      <c r="AD264" s="417">
        <f>SUM($G264:R264)</f>
        <v>0</v>
      </c>
      <c r="AE264" s="349">
        <f t="shared" si="116"/>
        <v>0</v>
      </c>
      <c r="AF264" s="349">
        <f t="shared" si="117"/>
        <v>0</v>
      </c>
      <c r="AG264" s="349">
        <f t="shared" si="118"/>
        <v>0</v>
      </c>
      <c r="AH264" s="349">
        <f t="shared" si="119"/>
        <v>0</v>
      </c>
      <c r="AI264" s="349">
        <f t="shared" si="107"/>
        <v>0</v>
      </c>
      <c r="AJ264" s="349">
        <f t="shared" si="108"/>
        <v>0</v>
      </c>
      <c r="AK264" s="349">
        <f t="shared" si="109"/>
        <v>0</v>
      </c>
      <c r="AL264" s="350">
        <f t="shared" si="99"/>
        <v>0</v>
      </c>
    </row>
    <row r="265" spans="1:38" ht="24" hidden="1" customHeight="1" outlineLevel="1">
      <c r="A265" s="343" t="s">
        <v>257</v>
      </c>
      <c r="B265" s="446" t="s">
        <v>363</v>
      </c>
      <c r="C265" s="33"/>
      <c r="D265" s="34"/>
      <c r="E265" s="34"/>
      <c r="F265" s="34"/>
      <c r="G265" s="344"/>
      <c r="H265" s="345"/>
      <c r="I265" s="345"/>
      <c r="J265" s="345"/>
      <c r="K265" s="345"/>
      <c r="L265" s="345"/>
      <c r="M265" s="345"/>
      <c r="N265" s="345"/>
      <c r="O265" s="345"/>
      <c r="P265" s="345"/>
      <c r="Q265" s="345"/>
      <c r="R265" s="345"/>
      <c r="S265" s="415">
        <f t="shared" si="115"/>
        <v>0</v>
      </c>
      <c r="T265" s="416">
        <f>SUM($G265:H265)</f>
        <v>0</v>
      </c>
      <c r="U265" s="416">
        <f>SUM($G265:I265)</f>
        <v>0</v>
      </c>
      <c r="V265" s="416">
        <f>SUM($G265:J265)</f>
        <v>0</v>
      </c>
      <c r="W265" s="416">
        <f>SUM($G265:K265)</f>
        <v>0</v>
      </c>
      <c r="X265" s="416">
        <f>SUM($G265:L265)</f>
        <v>0</v>
      </c>
      <c r="Y265" s="416">
        <f>SUM($G265:M265)</f>
        <v>0</v>
      </c>
      <c r="Z265" s="416">
        <f>SUM($G265:N265)</f>
        <v>0</v>
      </c>
      <c r="AA265" s="416">
        <f>SUM($G265:O265)</f>
        <v>0</v>
      </c>
      <c r="AB265" s="416">
        <f>SUM($G265:P265)</f>
        <v>0</v>
      </c>
      <c r="AC265" s="416">
        <f>SUM($G265:Q265)</f>
        <v>0</v>
      </c>
      <c r="AD265" s="417">
        <f>SUM($G265:R265)</f>
        <v>0</v>
      </c>
      <c r="AE265" s="349">
        <f t="shared" si="116"/>
        <v>0</v>
      </c>
      <c r="AF265" s="349">
        <f t="shared" si="117"/>
        <v>0</v>
      </c>
      <c r="AG265" s="349">
        <f t="shared" si="118"/>
        <v>0</v>
      </c>
      <c r="AH265" s="349">
        <f t="shared" si="119"/>
        <v>0</v>
      </c>
      <c r="AI265" s="349">
        <f t="shared" si="107"/>
        <v>0</v>
      </c>
      <c r="AJ265" s="349">
        <f t="shared" si="108"/>
        <v>0</v>
      </c>
      <c r="AK265" s="349">
        <f t="shared" si="109"/>
        <v>0</v>
      </c>
      <c r="AL265" s="350">
        <f t="shared" si="99"/>
        <v>0</v>
      </c>
    </row>
    <row r="266" spans="1:38" ht="24" hidden="1" customHeight="1" outlineLevel="1">
      <c r="A266" s="343" t="s">
        <v>257</v>
      </c>
      <c r="B266" s="446" t="s">
        <v>364</v>
      </c>
      <c r="C266" s="33"/>
      <c r="D266" s="34"/>
      <c r="E266" s="34"/>
      <c r="F266" s="34"/>
      <c r="G266" s="344"/>
      <c r="H266" s="345"/>
      <c r="I266" s="345"/>
      <c r="J266" s="345"/>
      <c r="K266" s="345"/>
      <c r="L266" s="345"/>
      <c r="M266" s="345"/>
      <c r="N266" s="345"/>
      <c r="O266" s="345"/>
      <c r="P266" s="345"/>
      <c r="Q266" s="345"/>
      <c r="R266" s="345"/>
      <c r="S266" s="415">
        <f t="shared" si="115"/>
        <v>0</v>
      </c>
      <c r="T266" s="416">
        <f>SUM($G266:H266)</f>
        <v>0</v>
      </c>
      <c r="U266" s="416">
        <f>SUM($G266:I266)</f>
        <v>0</v>
      </c>
      <c r="V266" s="416">
        <f>SUM($G266:J266)</f>
        <v>0</v>
      </c>
      <c r="W266" s="416">
        <f>SUM($G266:K266)</f>
        <v>0</v>
      </c>
      <c r="X266" s="416">
        <f>SUM($G266:L266)</f>
        <v>0</v>
      </c>
      <c r="Y266" s="416">
        <f>SUM($G266:M266)</f>
        <v>0</v>
      </c>
      <c r="Z266" s="416">
        <f>SUM($G266:N266)</f>
        <v>0</v>
      </c>
      <c r="AA266" s="416">
        <f>SUM($G266:O266)</f>
        <v>0</v>
      </c>
      <c r="AB266" s="416">
        <f>SUM($G266:P266)</f>
        <v>0</v>
      </c>
      <c r="AC266" s="416">
        <f>SUM($G266:Q266)</f>
        <v>0</v>
      </c>
      <c r="AD266" s="417">
        <f>SUM($G266:R266)</f>
        <v>0</v>
      </c>
      <c r="AE266" s="349">
        <f t="shared" si="116"/>
        <v>0</v>
      </c>
      <c r="AF266" s="349">
        <f t="shared" si="117"/>
        <v>0</v>
      </c>
      <c r="AG266" s="349">
        <f t="shared" si="118"/>
        <v>0</v>
      </c>
      <c r="AH266" s="349">
        <f t="shared" si="119"/>
        <v>0</v>
      </c>
      <c r="AI266" s="349">
        <f t="shared" si="107"/>
        <v>0</v>
      </c>
      <c r="AJ266" s="349">
        <f t="shared" si="108"/>
        <v>0</v>
      </c>
      <c r="AK266" s="349">
        <f t="shared" si="109"/>
        <v>0</v>
      </c>
      <c r="AL266" s="350">
        <f t="shared" si="99"/>
        <v>0</v>
      </c>
    </row>
    <row r="267" spans="1:38" ht="24" customHeight="1" collapsed="1">
      <c r="A267" s="343" t="s">
        <v>365</v>
      </c>
      <c r="B267" s="446" t="s">
        <v>366</v>
      </c>
      <c r="C267" s="33" t="s">
        <v>367</v>
      </c>
      <c r="D267" s="34"/>
      <c r="E267" s="34"/>
      <c r="F267" s="34"/>
      <c r="G267" s="344">
        <f>G166</f>
        <v>0</v>
      </c>
      <c r="H267" s="345">
        <f t="shared" ref="H267:R267" si="120">H166</f>
        <v>0</v>
      </c>
      <c r="I267" s="345">
        <f t="shared" si="120"/>
        <v>0</v>
      </c>
      <c r="J267" s="345">
        <f t="shared" si="120"/>
        <v>0</v>
      </c>
      <c r="K267" s="345">
        <f t="shared" si="120"/>
        <v>0</v>
      </c>
      <c r="L267" s="345">
        <f t="shared" si="120"/>
        <v>0</v>
      </c>
      <c r="M267" s="345">
        <f t="shared" si="120"/>
        <v>0</v>
      </c>
      <c r="N267" s="345">
        <f t="shared" si="120"/>
        <v>0</v>
      </c>
      <c r="O267" s="345">
        <f t="shared" si="120"/>
        <v>0</v>
      </c>
      <c r="P267" s="345">
        <f t="shared" si="120"/>
        <v>0</v>
      </c>
      <c r="Q267" s="345">
        <f t="shared" si="120"/>
        <v>0</v>
      </c>
      <c r="R267" s="345">
        <f t="shared" si="120"/>
        <v>0</v>
      </c>
      <c r="S267" s="415">
        <f t="shared" si="115"/>
        <v>0</v>
      </c>
      <c r="T267" s="416">
        <f>SUM($G267:H267)</f>
        <v>0</v>
      </c>
      <c r="U267" s="416">
        <f>SUM($G267:I267)</f>
        <v>0</v>
      </c>
      <c r="V267" s="416">
        <f>SUM($G267:J267)</f>
        <v>0</v>
      </c>
      <c r="W267" s="416">
        <f>SUM($G267:K267)</f>
        <v>0</v>
      </c>
      <c r="X267" s="416">
        <f>SUM($G267:L267)</f>
        <v>0</v>
      </c>
      <c r="Y267" s="416">
        <f>SUM($G267:M267)</f>
        <v>0</v>
      </c>
      <c r="Z267" s="416">
        <f>SUM($G267:N267)</f>
        <v>0</v>
      </c>
      <c r="AA267" s="416">
        <f>SUM($G267:O267)</f>
        <v>0</v>
      </c>
      <c r="AB267" s="416">
        <f>SUM($G267:P267)</f>
        <v>0</v>
      </c>
      <c r="AC267" s="416">
        <f>SUM($G267:Q267)</f>
        <v>0</v>
      </c>
      <c r="AD267" s="417">
        <f>SUM($G267:R267)</f>
        <v>0</v>
      </c>
      <c r="AE267" s="349">
        <f t="shared" si="116"/>
        <v>0</v>
      </c>
      <c r="AF267" s="349">
        <f t="shared" si="117"/>
        <v>0</v>
      </c>
      <c r="AG267" s="349">
        <f t="shared" si="118"/>
        <v>0</v>
      </c>
      <c r="AH267" s="349">
        <f t="shared" si="119"/>
        <v>0</v>
      </c>
      <c r="AI267" s="349">
        <f t="shared" si="107"/>
        <v>0</v>
      </c>
      <c r="AJ267" s="349">
        <f t="shared" si="108"/>
        <v>0</v>
      </c>
      <c r="AK267" s="349">
        <f t="shared" si="109"/>
        <v>0</v>
      </c>
      <c r="AL267" s="350">
        <f t="shared" ref="AL267:AL328" si="121">SUM(G267:R267)-AK267</f>
        <v>0</v>
      </c>
    </row>
    <row r="268" spans="1:38" ht="24" customHeight="1">
      <c r="A268" s="343" t="s">
        <v>368</v>
      </c>
      <c r="B268" s="446" t="s">
        <v>369</v>
      </c>
      <c r="C268" s="33" t="s">
        <v>370</v>
      </c>
      <c r="D268" s="34"/>
      <c r="E268" s="34"/>
      <c r="F268" s="34"/>
      <c r="G268" s="344">
        <f>G228</f>
        <v>0</v>
      </c>
      <c r="H268" s="345">
        <f t="shared" ref="H268:R268" si="122">H228</f>
        <v>0</v>
      </c>
      <c r="I268" s="345">
        <f t="shared" si="122"/>
        <v>0</v>
      </c>
      <c r="J268" s="345">
        <f t="shared" si="122"/>
        <v>0</v>
      </c>
      <c r="K268" s="345">
        <f t="shared" si="122"/>
        <v>0</v>
      </c>
      <c r="L268" s="345">
        <f t="shared" si="122"/>
        <v>0</v>
      </c>
      <c r="M268" s="345">
        <f t="shared" si="122"/>
        <v>0</v>
      </c>
      <c r="N268" s="345">
        <f t="shared" si="122"/>
        <v>0</v>
      </c>
      <c r="O268" s="345">
        <f t="shared" si="122"/>
        <v>0</v>
      </c>
      <c r="P268" s="345">
        <f t="shared" si="122"/>
        <v>0</v>
      </c>
      <c r="Q268" s="345">
        <f t="shared" si="122"/>
        <v>0</v>
      </c>
      <c r="R268" s="345">
        <f t="shared" si="122"/>
        <v>0</v>
      </c>
      <c r="S268" s="415">
        <f t="shared" si="115"/>
        <v>0</v>
      </c>
      <c r="T268" s="416">
        <f>SUM($G268:H268)</f>
        <v>0</v>
      </c>
      <c r="U268" s="416">
        <f>SUM($G268:I268)</f>
        <v>0</v>
      </c>
      <c r="V268" s="416">
        <f>SUM($G268:J268)</f>
        <v>0</v>
      </c>
      <c r="W268" s="416">
        <f>SUM($G268:K268)</f>
        <v>0</v>
      </c>
      <c r="X268" s="416">
        <f>SUM($G268:L268)</f>
        <v>0</v>
      </c>
      <c r="Y268" s="416">
        <f>SUM($G268:M268)</f>
        <v>0</v>
      </c>
      <c r="Z268" s="416">
        <f>SUM($G268:N268)</f>
        <v>0</v>
      </c>
      <c r="AA268" s="416">
        <f>SUM($G268:O268)</f>
        <v>0</v>
      </c>
      <c r="AB268" s="416">
        <f>SUM($G268:P268)</f>
        <v>0</v>
      </c>
      <c r="AC268" s="416">
        <f>SUM($G268:Q268)</f>
        <v>0</v>
      </c>
      <c r="AD268" s="417">
        <f>SUM($G268:R268)</f>
        <v>0</v>
      </c>
      <c r="AE268" s="349">
        <f t="shared" si="116"/>
        <v>0</v>
      </c>
      <c r="AF268" s="349">
        <f t="shared" si="117"/>
        <v>0</v>
      </c>
      <c r="AG268" s="349">
        <f t="shared" si="118"/>
        <v>0</v>
      </c>
      <c r="AH268" s="349">
        <f t="shared" si="119"/>
        <v>0</v>
      </c>
      <c r="AI268" s="349">
        <f t="shared" si="107"/>
        <v>0</v>
      </c>
      <c r="AJ268" s="349">
        <f t="shared" si="108"/>
        <v>0</v>
      </c>
      <c r="AK268" s="349">
        <f t="shared" si="109"/>
        <v>0</v>
      </c>
      <c r="AL268" s="350">
        <f t="shared" si="121"/>
        <v>0</v>
      </c>
    </row>
    <row r="269" spans="1:38" ht="24" customHeight="1">
      <c r="A269" s="343" t="s">
        <v>371</v>
      </c>
      <c r="B269" s="446" t="s">
        <v>372</v>
      </c>
      <c r="C269" s="33" t="s">
        <v>373</v>
      </c>
      <c r="D269" s="34"/>
      <c r="E269" s="34"/>
      <c r="F269" s="34"/>
      <c r="G269" s="344">
        <f>G224</f>
        <v>0</v>
      </c>
      <c r="H269" s="345">
        <f t="shared" ref="H269:R269" si="123">H224</f>
        <v>0</v>
      </c>
      <c r="I269" s="345">
        <f t="shared" si="123"/>
        <v>0</v>
      </c>
      <c r="J269" s="345">
        <f t="shared" si="123"/>
        <v>0</v>
      </c>
      <c r="K269" s="345">
        <f t="shared" si="123"/>
        <v>0</v>
      </c>
      <c r="L269" s="345">
        <f t="shared" si="123"/>
        <v>0</v>
      </c>
      <c r="M269" s="345">
        <f t="shared" si="123"/>
        <v>0</v>
      </c>
      <c r="N269" s="345">
        <f t="shared" si="123"/>
        <v>0</v>
      </c>
      <c r="O269" s="345">
        <f t="shared" si="123"/>
        <v>0</v>
      </c>
      <c r="P269" s="345">
        <f t="shared" si="123"/>
        <v>0</v>
      </c>
      <c r="Q269" s="345">
        <f t="shared" si="123"/>
        <v>0</v>
      </c>
      <c r="R269" s="345">
        <f t="shared" si="123"/>
        <v>0</v>
      </c>
      <c r="S269" s="415">
        <f t="shared" si="115"/>
        <v>0</v>
      </c>
      <c r="T269" s="416">
        <f>SUM($G269:H269)</f>
        <v>0</v>
      </c>
      <c r="U269" s="416">
        <f>SUM($G269:I269)</f>
        <v>0</v>
      </c>
      <c r="V269" s="416">
        <f>SUM($G269:J269)</f>
        <v>0</v>
      </c>
      <c r="W269" s="416">
        <f>SUM($G269:K269)</f>
        <v>0</v>
      </c>
      <c r="X269" s="416">
        <f>SUM($G269:L269)</f>
        <v>0</v>
      </c>
      <c r="Y269" s="416">
        <f>SUM($G269:M269)</f>
        <v>0</v>
      </c>
      <c r="Z269" s="416">
        <f>SUM($G269:N269)</f>
        <v>0</v>
      </c>
      <c r="AA269" s="416">
        <f>SUM($G269:O269)</f>
        <v>0</v>
      </c>
      <c r="AB269" s="416">
        <f>SUM($G269:P269)</f>
        <v>0</v>
      </c>
      <c r="AC269" s="416">
        <f>SUM($G269:Q269)</f>
        <v>0</v>
      </c>
      <c r="AD269" s="417">
        <f>SUM($G269:R269)</f>
        <v>0</v>
      </c>
      <c r="AE269" s="349">
        <f t="shared" si="116"/>
        <v>0</v>
      </c>
      <c r="AF269" s="349">
        <f t="shared" si="117"/>
        <v>0</v>
      </c>
      <c r="AG269" s="349">
        <f t="shared" si="118"/>
        <v>0</v>
      </c>
      <c r="AH269" s="349">
        <f t="shared" si="119"/>
        <v>0</v>
      </c>
      <c r="AI269" s="349">
        <f t="shared" si="107"/>
        <v>0</v>
      </c>
      <c r="AJ269" s="349">
        <f t="shared" si="108"/>
        <v>0</v>
      </c>
      <c r="AK269" s="349">
        <f t="shared" si="109"/>
        <v>0</v>
      </c>
      <c r="AL269" s="350">
        <f t="shared" si="121"/>
        <v>0</v>
      </c>
    </row>
    <row r="270" spans="1:38" ht="24" hidden="1" customHeight="1" outlineLevel="1">
      <c r="A270" s="343" t="s">
        <v>257</v>
      </c>
      <c r="B270" s="446" t="s">
        <v>374</v>
      </c>
      <c r="C270" s="33"/>
      <c r="D270" s="34"/>
      <c r="E270" s="34"/>
      <c r="F270" s="34"/>
      <c r="G270" s="344"/>
      <c r="H270" s="345"/>
      <c r="I270" s="345"/>
      <c r="J270" s="345"/>
      <c r="K270" s="345"/>
      <c r="L270" s="345"/>
      <c r="M270" s="345"/>
      <c r="N270" s="345"/>
      <c r="O270" s="345"/>
      <c r="P270" s="345"/>
      <c r="Q270" s="345"/>
      <c r="R270" s="345"/>
      <c r="S270" s="415">
        <f t="shared" si="115"/>
        <v>0</v>
      </c>
      <c r="T270" s="416">
        <f>SUM($G270:H270)</f>
        <v>0</v>
      </c>
      <c r="U270" s="416">
        <f>SUM($G270:I270)</f>
        <v>0</v>
      </c>
      <c r="V270" s="416">
        <f>SUM($G270:J270)</f>
        <v>0</v>
      </c>
      <c r="W270" s="416">
        <f>SUM($G270:K270)</f>
        <v>0</v>
      </c>
      <c r="X270" s="416">
        <f>SUM($G270:L270)</f>
        <v>0</v>
      </c>
      <c r="Y270" s="416">
        <f>SUM($G270:M270)</f>
        <v>0</v>
      </c>
      <c r="Z270" s="416">
        <f>SUM($G270:N270)</f>
        <v>0</v>
      </c>
      <c r="AA270" s="416">
        <f>SUM($G270:O270)</f>
        <v>0</v>
      </c>
      <c r="AB270" s="416">
        <f>SUM($G270:P270)</f>
        <v>0</v>
      </c>
      <c r="AC270" s="416">
        <f>SUM($G270:Q270)</f>
        <v>0</v>
      </c>
      <c r="AD270" s="417">
        <f>SUM($G270:R270)</f>
        <v>0</v>
      </c>
      <c r="AE270" s="349">
        <f t="shared" si="116"/>
        <v>0</v>
      </c>
      <c r="AF270" s="349">
        <f t="shared" si="117"/>
        <v>0</v>
      </c>
      <c r="AG270" s="349">
        <f t="shared" si="118"/>
        <v>0</v>
      </c>
      <c r="AH270" s="349">
        <f t="shared" si="119"/>
        <v>0</v>
      </c>
      <c r="AI270" s="349">
        <f t="shared" si="107"/>
        <v>0</v>
      </c>
      <c r="AJ270" s="349">
        <f t="shared" si="108"/>
        <v>0</v>
      </c>
      <c r="AK270" s="349">
        <f t="shared" si="109"/>
        <v>0</v>
      </c>
      <c r="AL270" s="350">
        <f t="shared" ref="AL270:AL274" si="124">SUM(G270:R270)-AK270</f>
        <v>0</v>
      </c>
    </row>
    <row r="271" spans="1:38" ht="24" hidden="1" customHeight="1" outlineLevel="1">
      <c r="A271" s="343" t="s">
        <v>257</v>
      </c>
      <c r="B271" s="446" t="s">
        <v>375</v>
      </c>
      <c r="C271" s="33"/>
      <c r="D271" s="34"/>
      <c r="E271" s="34"/>
      <c r="F271" s="34"/>
      <c r="G271" s="344"/>
      <c r="H271" s="345"/>
      <c r="I271" s="345"/>
      <c r="J271" s="345"/>
      <c r="K271" s="345"/>
      <c r="L271" s="345"/>
      <c r="M271" s="345"/>
      <c r="N271" s="345"/>
      <c r="O271" s="345"/>
      <c r="P271" s="345"/>
      <c r="Q271" s="345"/>
      <c r="R271" s="345"/>
      <c r="S271" s="415">
        <f t="shared" si="115"/>
        <v>0</v>
      </c>
      <c r="T271" s="416">
        <f>SUM($G271:H271)</f>
        <v>0</v>
      </c>
      <c r="U271" s="416">
        <f>SUM($G271:I271)</f>
        <v>0</v>
      </c>
      <c r="V271" s="416">
        <f>SUM($G271:J271)</f>
        <v>0</v>
      </c>
      <c r="W271" s="416">
        <f>SUM($G271:K271)</f>
        <v>0</v>
      </c>
      <c r="X271" s="416">
        <f>SUM($G271:L271)</f>
        <v>0</v>
      </c>
      <c r="Y271" s="416">
        <f>SUM($G271:M271)</f>
        <v>0</v>
      </c>
      <c r="Z271" s="416">
        <f>SUM($G271:N271)</f>
        <v>0</v>
      </c>
      <c r="AA271" s="416">
        <f>SUM($G271:O271)</f>
        <v>0</v>
      </c>
      <c r="AB271" s="416">
        <f>SUM($G271:P271)</f>
        <v>0</v>
      </c>
      <c r="AC271" s="416">
        <f>SUM($G271:Q271)</f>
        <v>0</v>
      </c>
      <c r="AD271" s="417">
        <f>SUM($G271:R271)</f>
        <v>0</v>
      </c>
      <c r="AE271" s="349">
        <f t="shared" si="116"/>
        <v>0</v>
      </c>
      <c r="AF271" s="349">
        <f t="shared" si="117"/>
        <v>0</v>
      </c>
      <c r="AG271" s="349">
        <f t="shared" si="118"/>
        <v>0</v>
      </c>
      <c r="AH271" s="349">
        <f t="shared" si="119"/>
        <v>0</v>
      </c>
      <c r="AI271" s="349">
        <f t="shared" si="107"/>
        <v>0</v>
      </c>
      <c r="AJ271" s="349">
        <f t="shared" si="108"/>
        <v>0</v>
      </c>
      <c r="AK271" s="349">
        <f t="shared" si="109"/>
        <v>0</v>
      </c>
      <c r="AL271" s="350">
        <f t="shared" si="124"/>
        <v>0</v>
      </c>
    </row>
    <row r="272" spans="1:38" ht="24" hidden="1" customHeight="1" outlineLevel="1">
      <c r="A272" s="343" t="s">
        <v>257</v>
      </c>
      <c r="B272" s="446" t="s">
        <v>376</v>
      </c>
      <c r="C272" s="33"/>
      <c r="D272" s="34"/>
      <c r="E272" s="34"/>
      <c r="F272" s="34"/>
      <c r="G272" s="344"/>
      <c r="H272" s="345"/>
      <c r="I272" s="345"/>
      <c r="J272" s="345"/>
      <c r="K272" s="345"/>
      <c r="L272" s="345"/>
      <c r="M272" s="345"/>
      <c r="N272" s="345"/>
      <c r="O272" s="345"/>
      <c r="P272" s="345"/>
      <c r="Q272" s="345"/>
      <c r="R272" s="345"/>
      <c r="S272" s="415">
        <f t="shared" si="115"/>
        <v>0</v>
      </c>
      <c r="T272" s="416">
        <f>SUM($G272:H272)</f>
        <v>0</v>
      </c>
      <c r="U272" s="416">
        <f>SUM($G272:I272)</f>
        <v>0</v>
      </c>
      <c r="V272" s="416">
        <f>SUM($G272:J272)</f>
        <v>0</v>
      </c>
      <c r="W272" s="416">
        <f>SUM($G272:K272)</f>
        <v>0</v>
      </c>
      <c r="X272" s="416">
        <f>SUM($G272:L272)</f>
        <v>0</v>
      </c>
      <c r="Y272" s="416">
        <f>SUM($G272:M272)</f>
        <v>0</v>
      </c>
      <c r="Z272" s="416">
        <f>SUM($G272:N272)</f>
        <v>0</v>
      </c>
      <c r="AA272" s="416">
        <f>SUM($G272:O272)</f>
        <v>0</v>
      </c>
      <c r="AB272" s="416">
        <f>SUM($G272:P272)</f>
        <v>0</v>
      </c>
      <c r="AC272" s="416">
        <f>SUM($G272:Q272)</f>
        <v>0</v>
      </c>
      <c r="AD272" s="417">
        <f>SUM($G272:R272)</f>
        <v>0</v>
      </c>
      <c r="AE272" s="349">
        <f t="shared" si="116"/>
        <v>0</v>
      </c>
      <c r="AF272" s="349">
        <f t="shared" si="117"/>
        <v>0</v>
      </c>
      <c r="AG272" s="349">
        <f t="shared" si="118"/>
        <v>0</v>
      </c>
      <c r="AH272" s="349">
        <f t="shared" si="119"/>
        <v>0</v>
      </c>
      <c r="AI272" s="349">
        <f t="shared" si="107"/>
        <v>0</v>
      </c>
      <c r="AJ272" s="349">
        <f t="shared" si="108"/>
        <v>0</v>
      </c>
      <c r="AK272" s="349">
        <f t="shared" si="109"/>
        <v>0</v>
      </c>
      <c r="AL272" s="350">
        <f t="shared" si="124"/>
        <v>0</v>
      </c>
    </row>
    <row r="273" spans="1:38" ht="24" hidden="1" customHeight="1" outlineLevel="1">
      <c r="A273" s="343" t="s">
        <v>257</v>
      </c>
      <c r="B273" s="446" t="s">
        <v>377</v>
      </c>
      <c r="C273" s="33"/>
      <c r="D273" s="34"/>
      <c r="E273" s="34"/>
      <c r="F273" s="34"/>
      <c r="G273" s="344"/>
      <c r="H273" s="345"/>
      <c r="I273" s="345"/>
      <c r="J273" s="345"/>
      <c r="K273" s="345"/>
      <c r="L273" s="345"/>
      <c r="M273" s="345"/>
      <c r="N273" s="345"/>
      <c r="O273" s="345"/>
      <c r="P273" s="345"/>
      <c r="Q273" s="345"/>
      <c r="R273" s="345"/>
      <c r="S273" s="415">
        <f t="shared" si="115"/>
        <v>0</v>
      </c>
      <c r="T273" s="416">
        <f>SUM($G273:H273)</f>
        <v>0</v>
      </c>
      <c r="U273" s="416">
        <f>SUM($G273:I273)</f>
        <v>0</v>
      </c>
      <c r="V273" s="416">
        <f>SUM($G273:J273)</f>
        <v>0</v>
      </c>
      <c r="W273" s="416">
        <f>SUM($G273:K273)</f>
        <v>0</v>
      </c>
      <c r="X273" s="416">
        <f>SUM($G273:L273)</f>
        <v>0</v>
      </c>
      <c r="Y273" s="416">
        <f>SUM($G273:M273)</f>
        <v>0</v>
      </c>
      <c r="Z273" s="416">
        <f>SUM($G273:N273)</f>
        <v>0</v>
      </c>
      <c r="AA273" s="416">
        <f>SUM($G273:O273)</f>
        <v>0</v>
      </c>
      <c r="AB273" s="416">
        <f>SUM($G273:P273)</f>
        <v>0</v>
      </c>
      <c r="AC273" s="416">
        <f>SUM($G273:Q273)</f>
        <v>0</v>
      </c>
      <c r="AD273" s="417">
        <f>SUM($G273:R273)</f>
        <v>0</v>
      </c>
      <c r="AE273" s="349">
        <f t="shared" si="116"/>
        <v>0</v>
      </c>
      <c r="AF273" s="349">
        <f t="shared" si="117"/>
        <v>0</v>
      </c>
      <c r="AG273" s="349">
        <f t="shared" si="118"/>
        <v>0</v>
      </c>
      <c r="AH273" s="349">
        <f t="shared" si="119"/>
        <v>0</v>
      </c>
      <c r="AI273" s="349">
        <f t="shared" si="107"/>
        <v>0</v>
      </c>
      <c r="AJ273" s="349">
        <f t="shared" si="108"/>
        <v>0</v>
      </c>
      <c r="AK273" s="349">
        <f t="shared" si="109"/>
        <v>0</v>
      </c>
      <c r="AL273" s="350">
        <f t="shared" si="124"/>
        <v>0</v>
      </c>
    </row>
    <row r="274" spans="1:38" ht="24" hidden="1" customHeight="1" outlineLevel="1">
      <c r="A274" s="343" t="s">
        <v>257</v>
      </c>
      <c r="B274" s="446" t="s">
        <v>378</v>
      </c>
      <c r="C274" s="33"/>
      <c r="D274" s="34"/>
      <c r="E274" s="34"/>
      <c r="F274" s="34"/>
      <c r="G274" s="344"/>
      <c r="H274" s="345"/>
      <c r="I274" s="345"/>
      <c r="J274" s="345"/>
      <c r="K274" s="345"/>
      <c r="L274" s="345"/>
      <c r="M274" s="345"/>
      <c r="N274" s="345"/>
      <c r="O274" s="345"/>
      <c r="P274" s="345"/>
      <c r="Q274" s="345"/>
      <c r="R274" s="345"/>
      <c r="S274" s="415">
        <f t="shared" si="115"/>
        <v>0</v>
      </c>
      <c r="T274" s="416">
        <f>SUM($G274:H274)</f>
        <v>0</v>
      </c>
      <c r="U274" s="416">
        <f>SUM($G274:I274)</f>
        <v>0</v>
      </c>
      <c r="V274" s="416">
        <f>SUM($G274:J274)</f>
        <v>0</v>
      </c>
      <c r="W274" s="416">
        <f>SUM($G274:K274)</f>
        <v>0</v>
      </c>
      <c r="X274" s="416">
        <f>SUM($G274:L274)</f>
        <v>0</v>
      </c>
      <c r="Y274" s="416">
        <f>SUM($G274:M274)</f>
        <v>0</v>
      </c>
      <c r="Z274" s="416">
        <f>SUM($G274:N274)</f>
        <v>0</v>
      </c>
      <c r="AA274" s="416">
        <f>SUM($G274:O274)</f>
        <v>0</v>
      </c>
      <c r="AB274" s="416">
        <f>SUM($G274:P274)</f>
        <v>0</v>
      </c>
      <c r="AC274" s="416">
        <f>SUM($G274:Q274)</f>
        <v>0</v>
      </c>
      <c r="AD274" s="417">
        <f>SUM($G274:R274)</f>
        <v>0</v>
      </c>
      <c r="AE274" s="349">
        <f t="shared" si="116"/>
        <v>0</v>
      </c>
      <c r="AF274" s="349">
        <f t="shared" si="117"/>
        <v>0</v>
      </c>
      <c r="AG274" s="349">
        <f t="shared" si="118"/>
        <v>0</v>
      </c>
      <c r="AH274" s="349">
        <f t="shared" si="119"/>
        <v>0</v>
      </c>
      <c r="AI274" s="349">
        <f t="shared" si="107"/>
        <v>0</v>
      </c>
      <c r="AJ274" s="349">
        <f t="shared" si="108"/>
        <v>0</v>
      </c>
      <c r="AK274" s="349">
        <f t="shared" si="109"/>
        <v>0</v>
      </c>
      <c r="AL274" s="350">
        <f t="shared" si="124"/>
        <v>0</v>
      </c>
    </row>
    <row r="275" spans="1:38" ht="24" hidden="1" customHeight="1" outlineLevel="1">
      <c r="A275" s="343" t="s">
        <v>257</v>
      </c>
      <c r="B275" s="446" t="s">
        <v>379</v>
      </c>
      <c r="C275" s="33"/>
      <c r="D275" s="34"/>
      <c r="E275" s="34"/>
      <c r="F275" s="34"/>
      <c r="G275" s="344"/>
      <c r="H275" s="345"/>
      <c r="I275" s="345"/>
      <c r="J275" s="345"/>
      <c r="K275" s="345"/>
      <c r="L275" s="345"/>
      <c r="M275" s="345"/>
      <c r="N275" s="345"/>
      <c r="O275" s="345"/>
      <c r="P275" s="345"/>
      <c r="Q275" s="345"/>
      <c r="R275" s="345"/>
      <c r="S275" s="415">
        <f t="shared" si="115"/>
        <v>0</v>
      </c>
      <c r="T275" s="416">
        <f>SUM($G275:H275)</f>
        <v>0</v>
      </c>
      <c r="U275" s="416">
        <f>SUM($G275:I275)</f>
        <v>0</v>
      </c>
      <c r="V275" s="416">
        <f>SUM($G275:J275)</f>
        <v>0</v>
      </c>
      <c r="W275" s="416">
        <f>SUM($G275:K275)</f>
        <v>0</v>
      </c>
      <c r="X275" s="416">
        <f>SUM($G275:L275)</f>
        <v>0</v>
      </c>
      <c r="Y275" s="416">
        <f>SUM($G275:M275)</f>
        <v>0</v>
      </c>
      <c r="Z275" s="416">
        <f>SUM($G275:N275)</f>
        <v>0</v>
      </c>
      <c r="AA275" s="416">
        <f>SUM($G275:O275)</f>
        <v>0</v>
      </c>
      <c r="AB275" s="416">
        <f>SUM($G275:P275)</f>
        <v>0</v>
      </c>
      <c r="AC275" s="416">
        <f>SUM($G275:Q275)</f>
        <v>0</v>
      </c>
      <c r="AD275" s="417">
        <f>SUM($G275:R275)</f>
        <v>0</v>
      </c>
      <c r="AE275" s="349">
        <f t="shared" si="116"/>
        <v>0</v>
      </c>
      <c r="AF275" s="349">
        <f t="shared" si="117"/>
        <v>0</v>
      </c>
      <c r="AG275" s="349">
        <f t="shared" si="118"/>
        <v>0</v>
      </c>
      <c r="AH275" s="349">
        <f t="shared" si="119"/>
        <v>0</v>
      </c>
      <c r="AI275" s="349">
        <f t="shared" si="107"/>
        <v>0</v>
      </c>
      <c r="AJ275" s="349">
        <f t="shared" si="108"/>
        <v>0</v>
      </c>
      <c r="AK275" s="349">
        <f t="shared" si="109"/>
        <v>0</v>
      </c>
      <c r="AL275" s="350">
        <f t="shared" si="121"/>
        <v>0</v>
      </c>
    </row>
    <row r="276" spans="1:38" ht="24" hidden="1" customHeight="1" outlineLevel="1">
      <c r="A276" s="343" t="s">
        <v>257</v>
      </c>
      <c r="B276" s="446" t="s">
        <v>380</v>
      </c>
      <c r="C276" s="33"/>
      <c r="D276" s="34"/>
      <c r="E276" s="34"/>
      <c r="F276" s="34"/>
      <c r="G276" s="344"/>
      <c r="H276" s="345"/>
      <c r="I276" s="345"/>
      <c r="J276" s="345"/>
      <c r="K276" s="345"/>
      <c r="L276" s="345"/>
      <c r="M276" s="345"/>
      <c r="N276" s="345"/>
      <c r="O276" s="345"/>
      <c r="P276" s="345"/>
      <c r="Q276" s="345"/>
      <c r="R276" s="345"/>
      <c r="S276" s="415">
        <f t="shared" si="115"/>
        <v>0</v>
      </c>
      <c r="T276" s="416">
        <f>SUM($G276:H276)</f>
        <v>0</v>
      </c>
      <c r="U276" s="416">
        <f>SUM($G276:I276)</f>
        <v>0</v>
      </c>
      <c r="V276" s="416">
        <f>SUM($G276:J276)</f>
        <v>0</v>
      </c>
      <c r="W276" s="416">
        <f>SUM($G276:K276)</f>
        <v>0</v>
      </c>
      <c r="X276" s="416">
        <f>SUM($G276:L276)</f>
        <v>0</v>
      </c>
      <c r="Y276" s="416">
        <f>SUM($G276:M276)</f>
        <v>0</v>
      </c>
      <c r="Z276" s="416">
        <f>SUM($G276:N276)</f>
        <v>0</v>
      </c>
      <c r="AA276" s="416">
        <f>SUM($G276:O276)</f>
        <v>0</v>
      </c>
      <c r="AB276" s="416">
        <f>SUM($G276:P276)</f>
        <v>0</v>
      </c>
      <c r="AC276" s="416">
        <f>SUM($G276:Q276)</f>
        <v>0</v>
      </c>
      <c r="AD276" s="417">
        <f>SUM($G276:R276)</f>
        <v>0</v>
      </c>
      <c r="AE276" s="349">
        <f t="shared" si="116"/>
        <v>0</v>
      </c>
      <c r="AF276" s="349">
        <f t="shared" si="117"/>
        <v>0</v>
      </c>
      <c r="AG276" s="349">
        <f t="shared" si="118"/>
        <v>0</v>
      </c>
      <c r="AH276" s="349">
        <f t="shared" si="119"/>
        <v>0</v>
      </c>
      <c r="AI276" s="349">
        <f t="shared" si="107"/>
        <v>0</v>
      </c>
      <c r="AJ276" s="349">
        <f t="shared" si="108"/>
        <v>0</v>
      </c>
      <c r="AK276" s="349">
        <f t="shared" si="109"/>
        <v>0</v>
      </c>
      <c r="AL276" s="350">
        <f t="shared" si="121"/>
        <v>0</v>
      </c>
    </row>
    <row r="277" spans="1:38" ht="24" hidden="1" customHeight="1" outlineLevel="1">
      <c r="A277" s="343" t="s">
        <v>257</v>
      </c>
      <c r="B277" s="446" t="s">
        <v>381</v>
      </c>
      <c r="C277" s="33"/>
      <c r="D277" s="34"/>
      <c r="E277" s="34"/>
      <c r="F277" s="34"/>
      <c r="G277" s="344"/>
      <c r="H277" s="345"/>
      <c r="I277" s="345"/>
      <c r="J277" s="345"/>
      <c r="K277" s="345"/>
      <c r="L277" s="345"/>
      <c r="M277" s="345"/>
      <c r="N277" s="345"/>
      <c r="O277" s="345"/>
      <c r="P277" s="345"/>
      <c r="Q277" s="345"/>
      <c r="R277" s="345"/>
      <c r="S277" s="415">
        <f t="shared" si="115"/>
        <v>0</v>
      </c>
      <c r="T277" s="416">
        <f>SUM($G277:H277)</f>
        <v>0</v>
      </c>
      <c r="U277" s="416">
        <f>SUM($G277:I277)</f>
        <v>0</v>
      </c>
      <c r="V277" s="416">
        <f>SUM($G277:J277)</f>
        <v>0</v>
      </c>
      <c r="W277" s="416">
        <f>SUM($G277:K277)</f>
        <v>0</v>
      </c>
      <c r="X277" s="416">
        <f>SUM($G277:L277)</f>
        <v>0</v>
      </c>
      <c r="Y277" s="416">
        <f>SUM($G277:M277)</f>
        <v>0</v>
      </c>
      <c r="Z277" s="416">
        <f>SUM($G277:N277)</f>
        <v>0</v>
      </c>
      <c r="AA277" s="416">
        <f>SUM($G277:O277)</f>
        <v>0</v>
      </c>
      <c r="AB277" s="416">
        <f>SUM($G277:P277)</f>
        <v>0</v>
      </c>
      <c r="AC277" s="416">
        <f>SUM($G277:Q277)</f>
        <v>0</v>
      </c>
      <c r="AD277" s="417">
        <f>SUM($G277:R277)</f>
        <v>0</v>
      </c>
      <c r="AE277" s="349">
        <f t="shared" si="116"/>
        <v>0</v>
      </c>
      <c r="AF277" s="349">
        <f t="shared" si="117"/>
        <v>0</v>
      </c>
      <c r="AG277" s="349">
        <f t="shared" si="118"/>
        <v>0</v>
      </c>
      <c r="AH277" s="349">
        <f t="shared" si="119"/>
        <v>0</v>
      </c>
      <c r="AI277" s="349">
        <f t="shared" si="107"/>
        <v>0</v>
      </c>
      <c r="AJ277" s="349">
        <f t="shared" si="108"/>
        <v>0</v>
      </c>
      <c r="AK277" s="349">
        <f t="shared" si="109"/>
        <v>0</v>
      </c>
      <c r="AL277" s="350">
        <f t="shared" si="121"/>
        <v>0</v>
      </c>
    </row>
    <row r="278" spans="1:38" ht="24" hidden="1" customHeight="1" outlineLevel="1">
      <c r="A278" s="343" t="s">
        <v>257</v>
      </c>
      <c r="B278" s="446" t="s">
        <v>382</v>
      </c>
      <c r="C278" s="33"/>
      <c r="D278" s="34"/>
      <c r="E278" s="34"/>
      <c r="F278" s="34"/>
      <c r="G278" s="344"/>
      <c r="H278" s="345"/>
      <c r="I278" s="345"/>
      <c r="J278" s="345"/>
      <c r="K278" s="345"/>
      <c r="L278" s="345"/>
      <c r="M278" s="345"/>
      <c r="N278" s="345"/>
      <c r="O278" s="345"/>
      <c r="P278" s="345"/>
      <c r="Q278" s="345"/>
      <c r="R278" s="345"/>
      <c r="S278" s="415">
        <f t="shared" si="115"/>
        <v>0</v>
      </c>
      <c r="T278" s="416">
        <f>SUM($G278:H278)</f>
        <v>0</v>
      </c>
      <c r="U278" s="416">
        <f>SUM($G278:I278)</f>
        <v>0</v>
      </c>
      <c r="V278" s="416">
        <f>SUM($G278:J278)</f>
        <v>0</v>
      </c>
      <c r="W278" s="416">
        <f>SUM($G278:K278)</f>
        <v>0</v>
      </c>
      <c r="X278" s="416">
        <f>SUM($G278:L278)</f>
        <v>0</v>
      </c>
      <c r="Y278" s="416">
        <f>SUM($G278:M278)</f>
        <v>0</v>
      </c>
      <c r="Z278" s="416">
        <f>SUM($G278:N278)</f>
        <v>0</v>
      </c>
      <c r="AA278" s="416">
        <f>SUM($G278:O278)</f>
        <v>0</v>
      </c>
      <c r="AB278" s="416">
        <f>SUM($G278:P278)</f>
        <v>0</v>
      </c>
      <c r="AC278" s="416">
        <f>SUM($G278:Q278)</f>
        <v>0</v>
      </c>
      <c r="AD278" s="417">
        <f>SUM($G278:R278)</f>
        <v>0</v>
      </c>
      <c r="AE278" s="349">
        <f t="shared" si="116"/>
        <v>0</v>
      </c>
      <c r="AF278" s="349">
        <f t="shared" si="117"/>
        <v>0</v>
      </c>
      <c r="AG278" s="349">
        <f t="shared" si="118"/>
        <v>0</v>
      </c>
      <c r="AH278" s="349">
        <f t="shared" si="119"/>
        <v>0</v>
      </c>
      <c r="AI278" s="349">
        <f t="shared" si="107"/>
        <v>0</v>
      </c>
      <c r="AJ278" s="349">
        <f t="shared" si="108"/>
        <v>0</v>
      </c>
      <c r="AK278" s="349">
        <f t="shared" si="109"/>
        <v>0</v>
      </c>
      <c r="AL278" s="350">
        <f t="shared" si="121"/>
        <v>0</v>
      </c>
    </row>
    <row r="279" spans="1:38" ht="24" hidden="1" customHeight="1" outlineLevel="1">
      <c r="A279" s="343" t="s">
        <v>257</v>
      </c>
      <c r="B279" s="446" t="s">
        <v>383</v>
      </c>
      <c r="C279" s="33"/>
      <c r="D279" s="34"/>
      <c r="E279" s="34"/>
      <c r="F279" s="34"/>
      <c r="G279" s="344"/>
      <c r="H279" s="345"/>
      <c r="I279" s="345"/>
      <c r="J279" s="345"/>
      <c r="K279" s="345"/>
      <c r="L279" s="345"/>
      <c r="M279" s="345"/>
      <c r="N279" s="345"/>
      <c r="O279" s="345"/>
      <c r="P279" s="345"/>
      <c r="Q279" s="345"/>
      <c r="R279" s="345"/>
      <c r="S279" s="415">
        <f t="shared" si="115"/>
        <v>0</v>
      </c>
      <c r="T279" s="416">
        <f>SUM($G279:H279)</f>
        <v>0</v>
      </c>
      <c r="U279" s="416">
        <f>SUM($G279:I279)</f>
        <v>0</v>
      </c>
      <c r="V279" s="416">
        <f>SUM($G279:J279)</f>
        <v>0</v>
      </c>
      <c r="W279" s="416">
        <f>SUM($G279:K279)</f>
        <v>0</v>
      </c>
      <c r="X279" s="416">
        <f>SUM($G279:L279)</f>
        <v>0</v>
      </c>
      <c r="Y279" s="416">
        <f>SUM($G279:M279)</f>
        <v>0</v>
      </c>
      <c r="Z279" s="416">
        <f>SUM($G279:N279)</f>
        <v>0</v>
      </c>
      <c r="AA279" s="416">
        <f>SUM($G279:O279)</f>
        <v>0</v>
      </c>
      <c r="AB279" s="416">
        <f>SUM($G279:P279)</f>
        <v>0</v>
      </c>
      <c r="AC279" s="416">
        <f>SUM($G279:Q279)</f>
        <v>0</v>
      </c>
      <c r="AD279" s="417">
        <f>SUM($G279:R279)</f>
        <v>0</v>
      </c>
      <c r="AE279" s="349">
        <f t="shared" si="116"/>
        <v>0</v>
      </c>
      <c r="AF279" s="349">
        <f t="shared" si="117"/>
        <v>0</v>
      </c>
      <c r="AG279" s="349">
        <f t="shared" si="118"/>
        <v>0</v>
      </c>
      <c r="AH279" s="349">
        <f t="shared" si="119"/>
        <v>0</v>
      </c>
      <c r="AI279" s="349">
        <f t="shared" si="107"/>
        <v>0</v>
      </c>
      <c r="AJ279" s="349">
        <f t="shared" si="108"/>
        <v>0</v>
      </c>
      <c r="AK279" s="349">
        <f t="shared" si="109"/>
        <v>0</v>
      </c>
      <c r="AL279" s="350">
        <f t="shared" si="121"/>
        <v>0</v>
      </c>
    </row>
    <row r="280" spans="1:38" ht="24" hidden="1" customHeight="1" outlineLevel="1">
      <c r="A280" s="343" t="s">
        <v>257</v>
      </c>
      <c r="B280" s="446" t="s">
        <v>384</v>
      </c>
      <c r="C280" s="33"/>
      <c r="D280" s="34"/>
      <c r="E280" s="34"/>
      <c r="F280" s="34"/>
      <c r="G280" s="344"/>
      <c r="H280" s="345"/>
      <c r="I280" s="345"/>
      <c r="J280" s="345"/>
      <c r="K280" s="345"/>
      <c r="L280" s="345"/>
      <c r="M280" s="345"/>
      <c r="N280" s="345"/>
      <c r="O280" s="345"/>
      <c r="P280" s="345"/>
      <c r="Q280" s="345"/>
      <c r="R280" s="345"/>
      <c r="S280" s="415">
        <f t="shared" si="115"/>
        <v>0</v>
      </c>
      <c r="T280" s="416">
        <f>SUM($G280:H280)</f>
        <v>0</v>
      </c>
      <c r="U280" s="416">
        <f>SUM($G280:I280)</f>
        <v>0</v>
      </c>
      <c r="V280" s="416">
        <f>SUM($G280:J280)</f>
        <v>0</v>
      </c>
      <c r="W280" s="416">
        <f>SUM($G280:K280)</f>
        <v>0</v>
      </c>
      <c r="X280" s="416">
        <f>SUM($G280:L280)</f>
        <v>0</v>
      </c>
      <c r="Y280" s="416">
        <f>SUM($G280:M280)</f>
        <v>0</v>
      </c>
      <c r="Z280" s="416">
        <f>SUM($G280:N280)</f>
        <v>0</v>
      </c>
      <c r="AA280" s="416">
        <f>SUM($G280:O280)</f>
        <v>0</v>
      </c>
      <c r="AB280" s="416">
        <f>SUM($G280:P280)</f>
        <v>0</v>
      </c>
      <c r="AC280" s="416">
        <f>SUM($G280:Q280)</f>
        <v>0</v>
      </c>
      <c r="AD280" s="417">
        <f>SUM($G280:R280)</f>
        <v>0</v>
      </c>
      <c r="AE280" s="349">
        <f t="shared" si="116"/>
        <v>0</v>
      </c>
      <c r="AF280" s="349">
        <f t="shared" si="117"/>
        <v>0</v>
      </c>
      <c r="AG280" s="349">
        <f t="shared" si="118"/>
        <v>0</v>
      </c>
      <c r="AH280" s="349">
        <f t="shared" si="119"/>
        <v>0</v>
      </c>
      <c r="AI280" s="349">
        <f t="shared" si="107"/>
        <v>0</v>
      </c>
      <c r="AJ280" s="349">
        <f t="shared" si="108"/>
        <v>0</v>
      </c>
      <c r="AK280" s="349">
        <f t="shared" si="109"/>
        <v>0</v>
      </c>
      <c r="AL280" s="350">
        <f t="shared" si="121"/>
        <v>0</v>
      </c>
    </row>
    <row r="281" spans="1:38" ht="24" hidden="1" customHeight="1" outlineLevel="1">
      <c r="A281" s="343" t="s">
        <v>257</v>
      </c>
      <c r="B281" s="446" t="s">
        <v>385</v>
      </c>
      <c r="C281" s="33"/>
      <c r="D281" s="34"/>
      <c r="E281" s="34"/>
      <c r="F281" s="34"/>
      <c r="G281" s="344"/>
      <c r="H281" s="345"/>
      <c r="I281" s="345"/>
      <c r="J281" s="345"/>
      <c r="K281" s="345"/>
      <c r="L281" s="345"/>
      <c r="M281" s="345"/>
      <c r="N281" s="345"/>
      <c r="O281" s="345"/>
      <c r="P281" s="345"/>
      <c r="Q281" s="345"/>
      <c r="R281" s="345"/>
      <c r="S281" s="415">
        <f t="shared" si="115"/>
        <v>0</v>
      </c>
      <c r="T281" s="416">
        <f>SUM($G281:H281)</f>
        <v>0</v>
      </c>
      <c r="U281" s="416">
        <f>SUM($G281:I281)</f>
        <v>0</v>
      </c>
      <c r="V281" s="416">
        <f>SUM($G281:J281)</f>
        <v>0</v>
      </c>
      <c r="W281" s="416">
        <f>SUM($G281:K281)</f>
        <v>0</v>
      </c>
      <c r="X281" s="416">
        <f>SUM($G281:L281)</f>
        <v>0</v>
      </c>
      <c r="Y281" s="416">
        <f>SUM($G281:M281)</f>
        <v>0</v>
      </c>
      <c r="Z281" s="416">
        <f>SUM($G281:N281)</f>
        <v>0</v>
      </c>
      <c r="AA281" s="416">
        <f>SUM($G281:O281)</f>
        <v>0</v>
      </c>
      <c r="AB281" s="416">
        <f>SUM($G281:P281)</f>
        <v>0</v>
      </c>
      <c r="AC281" s="416">
        <f>SUM($G281:Q281)</f>
        <v>0</v>
      </c>
      <c r="AD281" s="417">
        <f>SUM($G281:R281)</f>
        <v>0</v>
      </c>
      <c r="AE281" s="349">
        <f t="shared" si="116"/>
        <v>0</v>
      </c>
      <c r="AF281" s="349">
        <f t="shared" si="117"/>
        <v>0</v>
      </c>
      <c r="AG281" s="349">
        <f t="shared" si="118"/>
        <v>0</v>
      </c>
      <c r="AH281" s="349">
        <f t="shared" si="119"/>
        <v>0</v>
      </c>
      <c r="AI281" s="349">
        <f t="shared" si="107"/>
        <v>0</v>
      </c>
      <c r="AJ281" s="349">
        <f t="shared" si="108"/>
        <v>0</v>
      </c>
      <c r="AK281" s="349">
        <f t="shared" si="109"/>
        <v>0</v>
      </c>
      <c r="AL281" s="350">
        <f t="shared" si="121"/>
        <v>0</v>
      </c>
    </row>
    <row r="282" spans="1:38" ht="24" customHeight="1" collapsed="1">
      <c r="A282" s="343" t="s">
        <v>386</v>
      </c>
      <c r="B282" s="446" t="s">
        <v>387</v>
      </c>
      <c r="C282" s="33" t="s">
        <v>388</v>
      </c>
      <c r="D282" s="34"/>
      <c r="E282" s="34"/>
      <c r="F282" s="34"/>
      <c r="G282" s="344">
        <f>G229</f>
        <v>0</v>
      </c>
      <c r="H282" s="345">
        <f t="shared" ref="H282:R282" si="125">H229</f>
        <v>0</v>
      </c>
      <c r="I282" s="345">
        <f t="shared" si="125"/>
        <v>0</v>
      </c>
      <c r="J282" s="345">
        <f t="shared" si="125"/>
        <v>0</v>
      </c>
      <c r="K282" s="345">
        <f t="shared" si="125"/>
        <v>0</v>
      </c>
      <c r="L282" s="345">
        <f t="shared" si="125"/>
        <v>0</v>
      </c>
      <c r="M282" s="345">
        <f t="shared" si="125"/>
        <v>0</v>
      </c>
      <c r="N282" s="345">
        <f t="shared" si="125"/>
        <v>0</v>
      </c>
      <c r="O282" s="345">
        <f t="shared" si="125"/>
        <v>0</v>
      </c>
      <c r="P282" s="345">
        <f t="shared" si="125"/>
        <v>0</v>
      </c>
      <c r="Q282" s="345">
        <f t="shared" si="125"/>
        <v>0</v>
      </c>
      <c r="R282" s="345">
        <f t="shared" si="125"/>
        <v>0</v>
      </c>
      <c r="S282" s="415">
        <f t="shared" si="115"/>
        <v>0</v>
      </c>
      <c r="T282" s="416">
        <f>SUM($G282:H282)</f>
        <v>0</v>
      </c>
      <c r="U282" s="416">
        <f>SUM($G282:I282)</f>
        <v>0</v>
      </c>
      <c r="V282" s="416">
        <f>SUM($G282:J282)</f>
        <v>0</v>
      </c>
      <c r="W282" s="416">
        <f>SUM($G282:K282)</f>
        <v>0</v>
      </c>
      <c r="X282" s="416">
        <f>SUM($G282:L282)</f>
        <v>0</v>
      </c>
      <c r="Y282" s="416">
        <f>SUM($G282:M282)</f>
        <v>0</v>
      </c>
      <c r="Z282" s="416">
        <f>SUM($G282:N282)</f>
        <v>0</v>
      </c>
      <c r="AA282" s="416">
        <f>SUM($G282:O282)</f>
        <v>0</v>
      </c>
      <c r="AB282" s="416">
        <f>SUM($G282:P282)</f>
        <v>0</v>
      </c>
      <c r="AC282" s="416">
        <f>SUM($G282:Q282)</f>
        <v>0</v>
      </c>
      <c r="AD282" s="417">
        <f>SUM($G282:R282)</f>
        <v>0</v>
      </c>
      <c r="AE282" s="349">
        <f t="shared" si="116"/>
        <v>0</v>
      </c>
      <c r="AF282" s="349">
        <f t="shared" si="117"/>
        <v>0</v>
      </c>
      <c r="AG282" s="349">
        <f t="shared" si="118"/>
        <v>0</v>
      </c>
      <c r="AH282" s="349">
        <f t="shared" si="119"/>
        <v>0</v>
      </c>
      <c r="AI282" s="349">
        <f t="shared" si="107"/>
        <v>0</v>
      </c>
      <c r="AJ282" s="349">
        <f t="shared" si="108"/>
        <v>0</v>
      </c>
      <c r="AK282" s="349">
        <f t="shared" si="109"/>
        <v>0</v>
      </c>
      <c r="AL282" s="350">
        <f t="shared" si="121"/>
        <v>0</v>
      </c>
    </row>
    <row r="283" spans="1:38" ht="24" hidden="1" customHeight="1" outlineLevel="1">
      <c r="A283" s="343" t="s">
        <v>257</v>
      </c>
      <c r="B283" s="446" t="s">
        <v>389</v>
      </c>
      <c r="C283" s="33"/>
      <c r="D283" s="34"/>
      <c r="E283" s="34"/>
      <c r="F283" s="34"/>
      <c r="G283" s="344"/>
      <c r="H283" s="345"/>
      <c r="I283" s="345"/>
      <c r="J283" s="345"/>
      <c r="K283" s="345"/>
      <c r="L283" s="345"/>
      <c r="M283" s="345"/>
      <c r="N283" s="345"/>
      <c r="O283" s="345"/>
      <c r="P283" s="345"/>
      <c r="Q283" s="345"/>
      <c r="R283" s="345"/>
      <c r="S283" s="415">
        <f t="shared" si="115"/>
        <v>0</v>
      </c>
      <c r="T283" s="416">
        <f>SUM($G283:H283)</f>
        <v>0</v>
      </c>
      <c r="U283" s="416">
        <f>SUM($G283:I283)</f>
        <v>0</v>
      </c>
      <c r="V283" s="416">
        <f>SUM($G283:J283)</f>
        <v>0</v>
      </c>
      <c r="W283" s="416">
        <f>SUM($G283:K283)</f>
        <v>0</v>
      </c>
      <c r="X283" s="416">
        <f>SUM($G283:L283)</f>
        <v>0</v>
      </c>
      <c r="Y283" s="416">
        <f>SUM($G283:M283)</f>
        <v>0</v>
      </c>
      <c r="Z283" s="416">
        <f>SUM($G283:N283)</f>
        <v>0</v>
      </c>
      <c r="AA283" s="416">
        <f>SUM($G283:O283)</f>
        <v>0</v>
      </c>
      <c r="AB283" s="416">
        <f>SUM($G283:P283)</f>
        <v>0</v>
      </c>
      <c r="AC283" s="416">
        <f>SUM($G283:Q283)</f>
        <v>0</v>
      </c>
      <c r="AD283" s="417">
        <f>SUM($G283:R283)</f>
        <v>0</v>
      </c>
      <c r="AE283" s="349">
        <f t="shared" si="116"/>
        <v>0</v>
      </c>
      <c r="AF283" s="349">
        <f t="shared" si="117"/>
        <v>0</v>
      </c>
      <c r="AG283" s="349">
        <f t="shared" si="118"/>
        <v>0</v>
      </c>
      <c r="AH283" s="349">
        <f t="shared" si="119"/>
        <v>0</v>
      </c>
      <c r="AI283" s="349">
        <f t="shared" si="107"/>
        <v>0</v>
      </c>
      <c r="AJ283" s="349">
        <f t="shared" si="108"/>
        <v>0</v>
      </c>
      <c r="AK283" s="349">
        <f t="shared" si="109"/>
        <v>0</v>
      </c>
      <c r="AL283" s="350">
        <f t="shared" si="121"/>
        <v>0</v>
      </c>
    </row>
    <row r="284" spans="1:38" ht="24" hidden="1" customHeight="1" outlineLevel="1">
      <c r="A284" s="343" t="s">
        <v>257</v>
      </c>
      <c r="B284" s="446" t="s">
        <v>390</v>
      </c>
      <c r="C284" s="33"/>
      <c r="D284" s="34"/>
      <c r="E284" s="34"/>
      <c r="F284" s="34"/>
      <c r="G284" s="344"/>
      <c r="H284" s="345"/>
      <c r="I284" s="345"/>
      <c r="J284" s="345"/>
      <c r="K284" s="345"/>
      <c r="L284" s="345"/>
      <c r="M284" s="345"/>
      <c r="N284" s="345"/>
      <c r="O284" s="345"/>
      <c r="P284" s="345"/>
      <c r="Q284" s="345"/>
      <c r="R284" s="345"/>
      <c r="S284" s="415">
        <f t="shared" si="115"/>
        <v>0</v>
      </c>
      <c r="T284" s="416">
        <f>SUM($G284:H284)</f>
        <v>0</v>
      </c>
      <c r="U284" s="416">
        <f>SUM($G284:I284)</f>
        <v>0</v>
      </c>
      <c r="V284" s="416">
        <f>SUM($G284:J284)</f>
        <v>0</v>
      </c>
      <c r="W284" s="416">
        <f>SUM($G284:K284)</f>
        <v>0</v>
      </c>
      <c r="X284" s="416">
        <f>SUM($G284:L284)</f>
        <v>0</v>
      </c>
      <c r="Y284" s="416">
        <f>SUM($G284:M284)</f>
        <v>0</v>
      </c>
      <c r="Z284" s="416">
        <f>SUM($G284:N284)</f>
        <v>0</v>
      </c>
      <c r="AA284" s="416">
        <f>SUM($G284:O284)</f>
        <v>0</v>
      </c>
      <c r="AB284" s="416">
        <f>SUM($G284:P284)</f>
        <v>0</v>
      </c>
      <c r="AC284" s="416">
        <f>SUM($G284:Q284)</f>
        <v>0</v>
      </c>
      <c r="AD284" s="417">
        <f>SUM($G284:R284)</f>
        <v>0</v>
      </c>
      <c r="AE284" s="349">
        <f t="shared" si="116"/>
        <v>0</v>
      </c>
      <c r="AF284" s="349">
        <f t="shared" si="117"/>
        <v>0</v>
      </c>
      <c r="AG284" s="349">
        <f t="shared" si="118"/>
        <v>0</v>
      </c>
      <c r="AH284" s="349">
        <f t="shared" si="119"/>
        <v>0</v>
      </c>
      <c r="AI284" s="349">
        <f t="shared" si="107"/>
        <v>0</v>
      </c>
      <c r="AJ284" s="349">
        <f t="shared" si="108"/>
        <v>0</v>
      </c>
      <c r="AK284" s="349">
        <f t="shared" si="109"/>
        <v>0</v>
      </c>
      <c r="AL284" s="350">
        <f t="shared" ref="AL284:AL288" si="126">SUM(G284:R284)-AK284</f>
        <v>0</v>
      </c>
    </row>
    <row r="285" spans="1:38" ht="24" hidden="1" customHeight="1" outlineLevel="1">
      <c r="A285" s="343" t="s">
        <v>257</v>
      </c>
      <c r="B285" s="446" t="s">
        <v>391</v>
      </c>
      <c r="C285" s="33"/>
      <c r="D285" s="34"/>
      <c r="E285" s="34"/>
      <c r="F285" s="34"/>
      <c r="G285" s="344"/>
      <c r="H285" s="345"/>
      <c r="I285" s="345"/>
      <c r="J285" s="345"/>
      <c r="K285" s="345"/>
      <c r="L285" s="345"/>
      <c r="M285" s="345"/>
      <c r="N285" s="345"/>
      <c r="O285" s="345"/>
      <c r="P285" s="345"/>
      <c r="Q285" s="345"/>
      <c r="R285" s="345"/>
      <c r="S285" s="415">
        <f t="shared" si="115"/>
        <v>0</v>
      </c>
      <c r="T285" s="416">
        <f>SUM($G285:H285)</f>
        <v>0</v>
      </c>
      <c r="U285" s="416">
        <f>SUM($G285:I285)</f>
        <v>0</v>
      </c>
      <c r="V285" s="416">
        <f>SUM($G285:J285)</f>
        <v>0</v>
      </c>
      <c r="W285" s="416">
        <f>SUM($G285:K285)</f>
        <v>0</v>
      </c>
      <c r="X285" s="416">
        <f>SUM($G285:L285)</f>
        <v>0</v>
      </c>
      <c r="Y285" s="416">
        <f>SUM($G285:M285)</f>
        <v>0</v>
      </c>
      <c r="Z285" s="416">
        <f>SUM($G285:N285)</f>
        <v>0</v>
      </c>
      <c r="AA285" s="416">
        <f>SUM($G285:O285)</f>
        <v>0</v>
      </c>
      <c r="AB285" s="416">
        <f>SUM($G285:P285)</f>
        <v>0</v>
      </c>
      <c r="AC285" s="416">
        <f>SUM($G285:Q285)</f>
        <v>0</v>
      </c>
      <c r="AD285" s="417">
        <f>SUM($G285:R285)</f>
        <v>0</v>
      </c>
      <c r="AE285" s="349">
        <f t="shared" si="116"/>
        <v>0</v>
      </c>
      <c r="AF285" s="349">
        <f t="shared" si="117"/>
        <v>0</v>
      </c>
      <c r="AG285" s="349">
        <f t="shared" si="118"/>
        <v>0</v>
      </c>
      <c r="AH285" s="349">
        <f t="shared" si="119"/>
        <v>0</v>
      </c>
      <c r="AI285" s="349">
        <f t="shared" si="107"/>
        <v>0</v>
      </c>
      <c r="AJ285" s="349">
        <f t="shared" si="108"/>
        <v>0</v>
      </c>
      <c r="AK285" s="349">
        <f t="shared" si="109"/>
        <v>0</v>
      </c>
      <c r="AL285" s="350">
        <f t="shared" si="126"/>
        <v>0</v>
      </c>
    </row>
    <row r="286" spans="1:38" ht="24" hidden="1" customHeight="1" outlineLevel="1">
      <c r="A286" s="343" t="s">
        <v>257</v>
      </c>
      <c r="B286" s="446" t="s">
        <v>392</v>
      </c>
      <c r="C286" s="33"/>
      <c r="D286" s="34"/>
      <c r="E286" s="34"/>
      <c r="F286" s="34"/>
      <c r="G286" s="344"/>
      <c r="H286" s="345"/>
      <c r="I286" s="345"/>
      <c r="J286" s="345"/>
      <c r="K286" s="345"/>
      <c r="L286" s="345"/>
      <c r="M286" s="345"/>
      <c r="N286" s="345"/>
      <c r="O286" s="345"/>
      <c r="P286" s="345"/>
      <c r="Q286" s="345"/>
      <c r="R286" s="345"/>
      <c r="S286" s="415">
        <f t="shared" si="115"/>
        <v>0</v>
      </c>
      <c r="T286" s="416">
        <f>SUM($G286:H286)</f>
        <v>0</v>
      </c>
      <c r="U286" s="416">
        <f>SUM($G286:I286)</f>
        <v>0</v>
      </c>
      <c r="V286" s="416">
        <f>SUM($G286:J286)</f>
        <v>0</v>
      </c>
      <c r="W286" s="416">
        <f>SUM($G286:K286)</f>
        <v>0</v>
      </c>
      <c r="X286" s="416">
        <f>SUM($G286:L286)</f>
        <v>0</v>
      </c>
      <c r="Y286" s="416">
        <f>SUM($G286:M286)</f>
        <v>0</v>
      </c>
      <c r="Z286" s="416">
        <f>SUM($G286:N286)</f>
        <v>0</v>
      </c>
      <c r="AA286" s="416">
        <f>SUM($G286:O286)</f>
        <v>0</v>
      </c>
      <c r="AB286" s="416">
        <f>SUM($G286:P286)</f>
        <v>0</v>
      </c>
      <c r="AC286" s="416">
        <f>SUM($G286:Q286)</f>
        <v>0</v>
      </c>
      <c r="AD286" s="417">
        <f>SUM($G286:R286)</f>
        <v>0</v>
      </c>
      <c r="AE286" s="349">
        <f t="shared" si="116"/>
        <v>0</v>
      </c>
      <c r="AF286" s="349">
        <f t="shared" si="117"/>
        <v>0</v>
      </c>
      <c r="AG286" s="349">
        <f t="shared" si="118"/>
        <v>0</v>
      </c>
      <c r="AH286" s="349">
        <f t="shared" si="119"/>
        <v>0</v>
      </c>
      <c r="AI286" s="349">
        <f t="shared" si="107"/>
        <v>0</v>
      </c>
      <c r="AJ286" s="349">
        <f t="shared" si="108"/>
        <v>0</v>
      </c>
      <c r="AK286" s="349">
        <f t="shared" si="109"/>
        <v>0</v>
      </c>
      <c r="AL286" s="350">
        <f t="shared" si="126"/>
        <v>0</v>
      </c>
    </row>
    <row r="287" spans="1:38" ht="24" hidden="1" customHeight="1" outlineLevel="1">
      <c r="A287" s="343" t="s">
        <v>257</v>
      </c>
      <c r="B287" s="446" t="s">
        <v>393</v>
      </c>
      <c r="C287" s="33"/>
      <c r="D287" s="34"/>
      <c r="E287" s="34"/>
      <c r="F287" s="34"/>
      <c r="G287" s="344"/>
      <c r="H287" s="345"/>
      <c r="I287" s="345"/>
      <c r="J287" s="345"/>
      <c r="K287" s="345"/>
      <c r="L287" s="345"/>
      <c r="M287" s="345"/>
      <c r="N287" s="345"/>
      <c r="O287" s="345"/>
      <c r="P287" s="345"/>
      <c r="Q287" s="345"/>
      <c r="R287" s="345"/>
      <c r="S287" s="415">
        <f t="shared" si="115"/>
        <v>0</v>
      </c>
      <c r="T287" s="416">
        <f>SUM($G287:H287)</f>
        <v>0</v>
      </c>
      <c r="U287" s="416">
        <f>SUM($G287:I287)</f>
        <v>0</v>
      </c>
      <c r="V287" s="416">
        <f>SUM($G287:J287)</f>
        <v>0</v>
      </c>
      <c r="W287" s="416">
        <f>SUM($G287:K287)</f>
        <v>0</v>
      </c>
      <c r="X287" s="416">
        <f>SUM($G287:L287)</f>
        <v>0</v>
      </c>
      <c r="Y287" s="416">
        <f>SUM($G287:M287)</f>
        <v>0</v>
      </c>
      <c r="Z287" s="416">
        <f>SUM($G287:N287)</f>
        <v>0</v>
      </c>
      <c r="AA287" s="416">
        <f>SUM($G287:O287)</f>
        <v>0</v>
      </c>
      <c r="AB287" s="416">
        <f>SUM($G287:P287)</f>
        <v>0</v>
      </c>
      <c r="AC287" s="416">
        <f>SUM($G287:Q287)</f>
        <v>0</v>
      </c>
      <c r="AD287" s="417">
        <f>SUM($G287:R287)</f>
        <v>0</v>
      </c>
      <c r="AE287" s="349">
        <f t="shared" si="116"/>
        <v>0</v>
      </c>
      <c r="AF287" s="349">
        <f t="shared" si="117"/>
        <v>0</v>
      </c>
      <c r="AG287" s="349">
        <f t="shared" si="118"/>
        <v>0</v>
      </c>
      <c r="AH287" s="349">
        <f t="shared" si="119"/>
        <v>0</v>
      </c>
      <c r="AI287" s="349">
        <f t="shared" si="107"/>
        <v>0</v>
      </c>
      <c r="AJ287" s="349">
        <f t="shared" si="108"/>
        <v>0</v>
      </c>
      <c r="AK287" s="349">
        <f t="shared" si="109"/>
        <v>0</v>
      </c>
      <c r="AL287" s="350">
        <f t="shared" si="126"/>
        <v>0</v>
      </c>
    </row>
    <row r="288" spans="1:38" ht="24" hidden="1" customHeight="1" outlineLevel="1">
      <c r="A288" s="343" t="s">
        <v>257</v>
      </c>
      <c r="B288" s="446" t="s">
        <v>394</v>
      </c>
      <c r="C288" s="33"/>
      <c r="D288" s="34"/>
      <c r="E288" s="34"/>
      <c r="F288" s="34"/>
      <c r="G288" s="344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415">
        <f t="shared" si="115"/>
        <v>0</v>
      </c>
      <c r="T288" s="416">
        <f>SUM($G288:H288)</f>
        <v>0</v>
      </c>
      <c r="U288" s="416">
        <f>SUM($G288:I288)</f>
        <v>0</v>
      </c>
      <c r="V288" s="416">
        <f>SUM($G288:J288)</f>
        <v>0</v>
      </c>
      <c r="W288" s="416">
        <f>SUM($G288:K288)</f>
        <v>0</v>
      </c>
      <c r="X288" s="416">
        <f>SUM($G288:L288)</f>
        <v>0</v>
      </c>
      <c r="Y288" s="416">
        <f>SUM($G288:M288)</f>
        <v>0</v>
      </c>
      <c r="Z288" s="416">
        <f>SUM($G288:N288)</f>
        <v>0</v>
      </c>
      <c r="AA288" s="416">
        <f>SUM($G288:O288)</f>
        <v>0</v>
      </c>
      <c r="AB288" s="416">
        <f>SUM($G288:P288)</f>
        <v>0</v>
      </c>
      <c r="AC288" s="416">
        <f>SUM($G288:Q288)</f>
        <v>0</v>
      </c>
      <c r="AD288" s="417">
        <f>SUM($G288:R288)</f>
        <v>0</v>
      </c>
      <c r="AE288" s="349">
        <f t="shared" si="116"/>
        <v>0</v>
      </c>
      <c r="AF288" s="349">
        <f t="shared" si="117"/>
        <v>0</v>
      </c>
      <c r="AG288" s="349">
        <f t="shared" si="118"/>
        <v>0</v>
      </c>
      <c r="AH288" s="349">
        <f t="shared" si="119"/>
        <v>0</v>
      </c>
      <c r="AI288" s="349">
        <f t="shared" si="107"/>
        <v>0</v>
      </c>
      <c r="AJ288" s="349">
        <f t="shared" si="108"/>
        <v>0</v>
      </c>
      <c r="AK288" s="349">
        <f t="shared" si="109"/>
        <v>0</v>
      </c>
      <c r="AL288" s="350">
        <f t="shared" si="126"/>
        <v>0</v>
      </c>
    </row>
    <row r="289" spans="1:38" ht="24" hidden="1" customHeight="1" outlineLevel="1">
      <c r="A289" s="343" t="s">
        <v>257</v>
      </c>
      <c r="B289" s="446" t="s">
        <v>395</v>
      </c>
      <c r="C289" s="33"/>
      <c r="D289" s="34"/>
      <c r="E289" s="34"/>
      <c r="F289" s="34"/>
      <c r="G289" s="344"/>
      <c r="H289" s="345"/>
      <c r="I289" s="345"/>
      <c r="J289" s="345"/>
      <c r="K289" s="345"/>
      <c r="L289" s="345"/>
      <c r="M289" s="345"/>
      <c r="N289" s="345"/>
      <c r="O289" s="345"/>
      <c r="P289" s="345"/>
      <c r="Q289" s="345"/>
      <c r="R289" s="345"/>
      <c r="S289" s="415">
        <f t="shared" si="115"/>
        <v>0</v>
      </c>
      <c r="T289" s="416">
        <f>SUM($G289:H289)</f>
        <v>0</v>
      </c>
      <c r="U289" s="416">
        <f>SUM($G289:I289)</f>
        <v>0</v>
      </c>
      <c r="V289" s="416">
        <f>SUM($G289:J289)</f>
        <v>0</v>
      </c>
      <c r="W289" s="416">
        <f>SUM($G289:K289)</f>
        <v>0</v>
      </c>
      <c r="X289" s="416">
        <f>SUM($G289:L289)</f>
        <v>0</v>
      </c>
      <c r="Y289" s="416">
        <f>SUM($G289:M289)</f>
        <v>0</v>
      </c>
      <c r="Z289" s="416">
        <f>SUM($G289:N289)</f>
        <v>0</v>
      </c>
      <c r="AA289" s="416">
        <f>SUM($G289:O289)</f>
        <v>0</v>
      </c>
      <c r="AB289" s="416">
        <f>SUM($G289:P289)</f>
        <v>0</v>
      </c>
      <c r="AC289" s="416">
        <f>SUM($G289:Q289)</f>
        <v>0</v>
      </c>
      <c r="AD289" s="417">
        <f>SUM($G289:R289)</f>
        <v>0</v>
      </c>
      <c r="AE289" s="349">
        <f t="shared" si="116"/>
        <v>0</v>
      </c>
      <c r="AF289" s="349">
        <f t="shared" si="117"/>
        <v>0</v>
      </c>
      <c r="AG289" s="349">
        <f t="shared" si="118"/>
        <v>0</v>
      </c>
      <c r="AH289" s="349">
        <f t="shared" si="119"/>
        <v>0</v>
      </c>
      <c r="AI289" s="349">
        <f t="shared" si="107"/>
        <v>0</v>
      </c>
      <c r="AJ289" s="349">
        <f t="shared" si="108"/>
        <v>0</v>
      </c>
      <c r="AK289" s="349">
        <f t="shared" si="109"/>
        <v>0</v>
      </c>
      <c r="AL289" s="350">
        <f t="shared" si="121"/>
        <v>0</v>
      </c>
    </row>
    <row r="290" spans="1:38" ht="24" hidden="1" customHeight="1" outlineLevel="1">
      <c r="A290" s="343" t="s">
        <v>257</v>
      </c>
      <c r="B290" s="446" t="s">
        <v>396</v>
      </c>
      <c r="C290" s="33"/>
      <c r="D290" s="34"/>
      <c r="E290" s="34"/>
      <c r="F290" s="34"/>
      <c r="G290" s="344"/>
      <c r="H290" s="345"/>
      <c r="I290" s="345"/>
      <c r="J290" s="345"/>
      <c r="K290" s="345"/>
      <c r="L290" s="345"/>
      <c r="M290" s="345"/>
      <c r="N290" s="345"/>
      <c r="O290" s="345"/>
      <c r="P290" s="345"/>
      <c r="Q290" s="345"/>
      <c r="R290" s="345"/>
      <c r="S290" s="415">
        <f t="shared" si="115"/>
        <v>0</v>
      </c>
      <c r="T290" s="416">
        <f>SUM($G290:H290)</f>
        <v>0</v>
      </c>
      <c r="U290" s="416">
        <f>SUM($G290:I290)</f>
        <v>0</v>
      </c>
      <c r="V290" s="416">
        <f>SUM($G290:J290)</f>
        <v>0</v>
      </c>
      <c r="W290" s="416">
        <f>SUM($G290:K290)</f>
        <v>0</v>
      </c>
      <c r="X290" s="416">
        <f>SUM($G290:L290)</f>
        <v>0</v>
      </c>
      <c r="Y290" s="416">
        <f>SUM($G290:M290)</f>
        <v>0</v>
      </c>
      <c r="Z290" s="416">
        <f>SUM($G290:N290)</f>
        <v>0</v>
      </c>
      <c r="AA290" s="416">
        <f>SUM($G290:O290)</f>
        <v>0</v>
      </c>
      <c r="AB290" s="416">
        <f>SUM($G290:P290)</f>
        <v>0</v>
      </c>
      <c r="AC290" s="416">
        <f>SUM($G290:Q290)</f>
        <v>0</v>
      </c>
      <c r="AD290" s="417">
        <f>SUM($G290:R290)</f>
        <v>0</v>
      </c>
      <c r="AE290" s="349">
        <f t="shared" si="116"/>
        <v>0</v>
      </c>
      <c r="AF290" s="349">
        <f t="shared" si="117"/>
        <v>0</v>
      </c>
      <c r="AG290" s="349">
        <f t="shared" si="118"/>
        <v>0</v>
      </c>
      <c r="AH290" s="349">
        <f t="shared" si="119"/>
        <v>0</v>
      </c>
      <c r="AI290" s="349">
        <f t="shared" si="107"/>
        <v>0</v>
      </c>
      <c r="AJ290" s="349">
        <f t="shared" si="108"/>
        <v>0</v>
      </c>
      <c r="AK290" s="349">
        <f t="shared" si="109"/>
        <v>0</v>
      </c>
      <c r="AL290" s="350">
        <f t="shared" si="121"/>
        <v>0</v>
      </c>
    </row>
    <row r="291" spans="1:38" ht="24" hidden="1" customHeight="1" outlineLevel="1">
      <c r="A291" s="343" t="s">
        <v>257</v>
      </c>
      <c r="B291" s="446" t="s">
        <v>397</v>
      </c>
      <c r="C291" s="33"/>
      <c r="D291" s="34"/>
      <c r="E291" s="34"/>
      <c r="F291" s="34"/>
      <c r="G291" s="344"/>
      <c r="H291" s="345"/>
      <c r="I291" s="345"/>
      <c r="J291" s="345"/>
      <c r="K291" s="345"/>
      <c r="L291" s="345"/>
      <c r="M291" s="345"/>
      <c r="N291" s="345"/>
      <c r="O291" s="345"/>
      <c r="P291" s="345"/>
      <c r="Q291" s="345"/>
      <c r="R291" s="345"/>
      <c r="S291" s="415">
        <f t="shared" si="115"/>
        <v>0</v>
      </c>
      <c r="T291" s="416">
        <f>SUM($G291:H291)</f>
        <v>0</v>
      </c>
      <c r="U291" s="416">
        <f>SUM($G291:I291)</f>
        <v>0</v>
      </c>
      <c r="V291" s="416">
        <f>SUM($G291:J291)</f>
        <v>0</v>
      </c>
      <c r="W291" s="416">
        <f>SUM($G291:K291)</f>
        <v>0</v>
      </c>
      <c r="X291" s="416">
        <f>SUM($G291:L291)</f>
        <v>0</v>
      </c>
      <c r="Y291" s="416">
        <f>SUM($G291:M291)</f>
        <v>0</v>
      </c>
      <c r="Z291" s="416">
        <f>SUM($G291:N291)</f>
        <v>0</v>
      </c>
      <c r="AA291" s="416">
        <f>SUM($G291:O291)</f>
        <v>0</v>
      </c>
      <c r="AB291" s="416">
        <f>SUM($G291:P291)</f>
        <v>0</v>
      </c>
      <c r="AC291" s="416">
        <f>SUM($G291:Q291)</f>
        <v>0</v>
      </c>
      <c r="AD291" s="417">
        <f>SUM($G291:R291)</f>
        <v>0</v>
      </c>
      <c r="AE291" s="349">
        <f t="shared" si="116"/>
        <v>0</v>
      </c>
      <c r="AF291" s="349">
        <f t="shared" si="117"/>
        <v>0</v>
      </c>
      <c r="AG291" s="349">
        <f t="shared" si="118"/>
        <v>0</v>
      </c>
      <c r="AH291" s="349">
        <f t="shared" si="119"/>
        <v>0</v>
      </c>
      <c r="AI291" s="349">
        <f t="shared" si="107"/>
        <v>0</v>
      </c>
      <c r="AJ291" s="349">
        <f t="shared" si="108"/>
        <v>0</v>
      </c>
      <c r="AK291" s="349">
        <f t="shared" si="109"/>
        <v>0</v>
      </c>
      <c r="AL291" s="350">
        <f t="shared" si="121"/>
        <v>0</v>
      </c>
    </row>
    <row r="292" spans="1:38" ht="24" hidden="1" customHeight="1" outlineLevel="1">
      <c r="A292" s="343" t="s">
        <v>257</v>
      </c>
      <c r="B292" s="446" t="s">
        <v>398</v>
      </c>
      <c r="C292" s="33"/>
      <c r="D292" s="34"/>
      <c r="E292" s="34"/>
      <c r="F292" s="34"/>
      <c r="G292" s="344"/>
      <c r="H292" s="345"/>
      <c r="I292" s="345"/>
      <c r="J292" s="345"/>
      <c r="K292" s="345"/>
      <c r="L292" s="345"/>
      <c r="M292" s="345"/>
      <c r="N292" s="345"/>
      <c r="O292" s="345"/>
      <c r="P292" s="345"/>
      <c r="Q292" s="345"/>
      <c r="R292" s="345"/>
      <c r="S292" s="415">
        <f t="shared" si="115"/>
        <v>0</v>
      </c>
      <c r="T292" s="416">
        <f>SUM($G292:H292)</f>
        <v>0</v>
      </c>
      <c r="U292" s="416">
        <f>SUM($G292:I292)</f>
        <v>0</v>
      </c>
      <c r="V292" s="416">
        <f>SUM($G292:J292)</f>
        <v>0</v>
      </c>
      <c r="W292" s="416">
        <f>SUM($G292:K292)</f>
        <v>0</v>
      </c>
      <c r="X292" s="416">
        <f>SUM($G292:L292)</f>
        <v>0</v>
      </c>
      <c r="Y292" s="416">
        <f>SUM($G292:M292)</f>
        <v>0</v>
      </c>
      <c r="Z292" s="416">
        <f>SUM($G292:N292)</f>
        <v>0</v>
      </c>
      <c r="AA292" s="416">
        <f>SUM($G292:O292)</f>
        <v>0</v>
      </c>
      <c r="AB292" s="416">
        <f>SUM($G292:P292)</f>
        <v>0</v>
      </c>
      <c r="AC292" s="416">
        <f>SUM($G292:Q292)</f>
        <v>0</v>
      </c>
      <c r="AD292" s="417">
        <f>SUM($G292:R292)</f>
        <v>0</v>
      </c>
      <c r="AE292" s="349">
        <f t="shared" si="116"/>
        <v>0</v>
      </c>
      <c r="AF292" s="349">
        <f t="shared" si="117"/>
        <v>0</v>
      </c>
      <c r="AG292" s="349">
        <f t="shared" si="118"/>
        <v>0</v>
      </c>
      <c r="AH292" s="349">
        <f t="shared" si="119"/>
        <v>0</v>
      </c>
      <c r="AI292" s="349">
        <f t="shared" si="107"/>
        <v>0</v>
      </c>
      <c r="AJ292" s="349">
        <f t="shared" si="108"/>
        <v>0</v>
      </c>
      <c r="AK292" s="349">
        <f t="shared" si="109"/>
        <v>0</v>
      </c>
      <c r="AL292" s="350">
        <f t="shared" si="121"/>
        <v>0</v>
      </c>
    </row>
    <row r="293" spans="1:38" ht="24" hidden="1" customHeight="1" outlineLevel="1">
      <c r="A293" s="343" t="s">
        <v>257</v>
      </c>
      <c r="B293" s="446" t="s">
        <v>399</v>
      </c>
      <c r="C293" s="33"/>
      <c r="D293" s="34"/>
      <c r="E293" s="34"/>
      <c r="F293" s="34"/>
      <c r="G293" s="344"/>
      <c r="H293" s="345"/>
      <c r="I293" s="345"/>
      <c r="J293" s="345"/>
      <c r="K293" s="345"/>
      <c r="L293" s="345"/>
      <c r="M293" s="345"/>
      <c r="N293" s="345"/>
      <c r="O293" s="345"/>
      <c r="P293" s="345"/>
      <c r="Q293" s="345"/>
      <c r="R293" s="345"/>
      <c r="S293" s="415">
        <f t="shared" si="115"/>
        <v>0</v>
      </c>
      <c r="T293" s="416">
        <f>SUM($G293:H293)</f>
        <v>0</v>
      </c>
      <c r="U293" s="416">
        <f>SUM($G293:I293)</f>
        <v>0</v>
      </c>
      <c r="V293" s="416">
        <f>SUM($G293:J293)</f>
        <v>0</v>
      </c>
      <c r="W293" s="416">
        <f>SUM($G293:K293)</f>
        <v>0</v>
      </c>
      <c r="X293" s="416">
        <f>SUM($G293:L293)</f>
        <v>0</v>
      </c>
      <c r="Y293" s="416">
        <f>SUM($G293:M293)</f>
        <v>0</v>
      </c>
      <c r="Z293" s="416">
        <f>SUM($G293:N293)</f>
        <v>0</v>
      </c>
      <c r="AA293" s="416">
        <f>SUM($G293:O293)</f>
        <v>0</v>
      </c>
      <c r="AB293" s="416">
        <f>SUM($G293:P293)</f>
        <v>0</v>
      </c>
      <c r="AC293" s="416">
        <f>SUM($G293:Q293)</f>
        <v>0</v>
      </c>
      <c r="AD293" s="417">
        <f>SUM($G293:R293)</f>
        <v>0</v>
      </c>
      <c r="AE293" s="349">
        <f t="shared" si="116"/>
        <v>0</v>
      </c>
      <c r="AF293" s="349">
        <f t="shared" si="117"/>
        <v>0</v>
      </c>
      <c r="AG293" s="349">
        <f t="shared" si="118"/>
        <v>0</v>
      </c>
      <c r="AH293" s="349">
        <f t="shared" si="119"/>
        <v>0</v>
      </c>
      <c r="AI293" s="349">
        <f t="shared" si="107"/>
        <v>0</v>
      </c>
      <c r="AJ293" s="349">
        <f t="shared" si="108"/>
        <v>0</v>
      </c>
      <c r="AK293" s="349">
        <f t="shared" si="109"/>
        <v>0</v>
      </c>
      <c r="AL293" s="350">
        <f t="shared" si="121"/>
        <v>0</v>
      </c>
    </row>
    <row r="294" spans="1:38" ht="24" hidden="1" customHeight="1" outlineLevel="1">
      <c r="A294" s="343" t="s">
        <v>257</v>
      </c>
      <c r="B294" s="446" t="s">
        <v>400</v>
      </c>
      <c r="C294" s="33"/>
      <c r="D294" s="34"/>
      <c r="E294" s="34"/>
      <c r="F294" s="34"/>
      <c r="G294" s="344"/>
      <c r="H294" s="345"/>
      <c r="I294" s="345"/>
      <c r="J294" s="345"/>
      <c r="K294" s="345"/>
      <c r="L294" s="345"/>
      <c r="M294" s="345"/>
      <c r="N294" s="345"/>
      <c r="O294" s="345"/>
      <c r="P294" s="345"/>
      <c r="Q294" s="345"/>
      <c r="R294" s="345"/>
      <c r="S294" s="415">
        <f t="shared" si="115"/>
        <v>0</v>
      </c>
      <c r="T294" s="416">
        <f>SUM($G294:H294)</f>
        <v>0</v>
      </c>
      <c r="U294" s="416">
        <f>SUM($G294:I294)</f>
        <v>0</v>
      </c>
      <c r="V294" s="416">
        <f>SUM($G294:J294)</f>
        <v>0</v>
      </c>
      <c r="W294" s="416">
        <f>SUM($G294:K294)</f>
        <v>0</v>
      </c>
      <c r="X294" s="416">
        <f>SUM($G294:L294)</f>
        <v>0</v>
      </c>
      <c r="Y294" s="416">
        <f>SUM($G294:M294)</f>
        <v>0</v>
      </c>
      <c r="Z294" s="416">
        <f>SUM($G294:N294)</f>
        <v>0</v>
      </c>
      <c r="AA294" s="416">
        <f>SUM($G294:O294)</f>
        <v>0</v>
      </c>
      <c r="AB294" s="416">
        <f>SUM($G294:P294)</f>
        <v>0</v>
      </c>
      <c r="AC294" s="416">
        <f>SUM($G294:Q294)</f>
        <v>0</v>
      </c>
      <c r="AD294" s="417">
        <f>SUM($G294:R294)</f>
        <v>0</v>
      </c>
      <c r="AE294" s="349">
        <f t="shared" si="116"/>
        <v>0</v>
      </c>
      <c r="AF294" s="349">
        <f t="shared" si="117"/>
        <v>0</v>
      </c>
      <c r="AG294" s="349">
        <f t="shared" si="118"/>
        <v>0</v>
      </c>
      <c r="AH294" s="349">
        <f t="shared" si="119"/>
        <v>0</v>
      </c>
      <c r="AI294" s="349">
        <f t="shared" si="107"/>
        <v>0</v>
      </c>
      <c r="AJ294" s="349">
        <f t="shared" si="108"/>
        <v>0</v>
      </c>
      <c r="AK294" s="349">
        <f t="shared" si="109"/>
        <v>0</v>
      </c>
      <c r="AL294" s="350">
        <f t="shared" si="121"/>
        <v>0</v>
      </c>
    </row>
    <row r="295" spans="1:38" ht="24" hidden="1" customHeight="1" outlineLevel="1">
      <c r="A295" s="343" t="s">
        <v>257</v>
      </c>
      <c r="B295" s="446" t="s">
        <v>401</v>
      </c>
      <c r="C295" s="33"/>
      <c r="D295" s="34"/>
      <c r="E295" s="34"/>
      <c r="F295" s="34"/>
      <c r="G295" s="344"/>
      <c r="H295" s="345"/>
      <c r="I295" s="345"/>
      <c r="J295" s="345"/>
      <c r="K295" s="345"/>
      <c r="L295" s="345"/>
      <c r="M295" s="345"/>
      <c r="N295" s="345"/>
      <c r="O295" s="345"/>
      <c r="P295" s="345"/>
      <c r="Q295" s="345"/>
      <c r="R295" s="345"/>
      <c r="S295" s="415">
        <f t="shared" si="115"/>
        <v>0</v>
      </c>
      <c r="T295" s="416">
        <f>SUM($G295:H295)</f>
        <v>0</v>
      </c>
      <c r="U295" s="416">
        <f>SUM($G295:I295)</f>
        <v>0</v>
      </c>
      <c r="V295" s="416">
        <f>SUM($G295:J295)</f>
        <v>0</v>
      </c>
      <c r="W295" s="416">
        <f>SUM($G295:K295)</f>
        <v>0</v>
      </c>
      <c r="X295" s="416">
        <f>SUM($G295:L295)</f>
        <v>0</v>
      </c>
      <c r="Y295" s="416">
        <f>SUM($G295:M295)</f>
        <v>0</v>
      </c>
      <c r="Z295" s="416">
        <f>SUM($G295:N295)</f>
        <v>0</v>
      </c>
      <c r="AA295" s="416">
        <f>SUM($G295:O295)</f>
        <v>0</v>
      </c>
      <c r="AB295" s="416">
        <f>SUM($G295:P295)</f>
        <v>0</v>
      </c>
      <c r="AC295" s="416">
        <f>SUM($G295:Q295)</f>
        <v>0</v>
      </c>
      <c r="AD295" s="417">
        <f>SUM($G295:R295)</f>
        <v>0</v>
      </c>
      <c r="AE295" s="349">
        <f t="shared" si="116"/>
        <v>0</v>
      </c>
      <c r="AF295" s="349">
        <f t="shared" si="117"/>
        <v>0</v>
      </c>
      <c r="AG295" s="349">
        <f t="shared" si="118"/>
        <v>0</v>
      </c>
      <c r="AH295" s="349">
        <f t="shared" si="119"/>
        <v>0</v>
      </c>
      <c r="AI295" s="349">
        <f t="shared" si="107"/>
        <v>0</v>
      </c>
      <c r="AJ295" s="349">
        <f t="shared" si="108"/>
        <v>0</v>
      </c>
      <c r="AK295" s="349">
        <f t="shared" si="109"/>
        <v>0</v>
      </c>
      <c r="AL295" s="350">
        <f t="shared" si="121"/>
        <v>0</v>
      </c>
    </row>
    <row r="296" spans="1:38" ht="24" hidden="1" customHeight="1" outlineLevel="1">
      <c r="A296" s="343" t="s">
        <v>257</v>
      </c>
      <c r="B296" s="446" t="s">
        <v>402</v>
      </c>
      <c r="C296" s="33"/>
      <c r="D296" s="34"/>
      <c r="E296" s="34"/>
      <c r="F296" s="34"/>
      <c r="G296" s="344"/>
      <c r="H296" s="345"/>
      <c r="I296" s="345"/>
      <c r="J296" s="345"/>
      <c r="K296" s="345"/>
      <c r="L296" s="345"/>
      <c r="M296" s="345"/>
      <c r="N296" s="345"/>
      <c r="O296" s="345"/>
      <c r="P296" s="345"/>
      <c r="Q296" s="345"/>
      <c r="R296" s="345"/>
      <c r="S296" s="415">
        <f t="shared" si="115"/>
        <v>0</v>
      </c>
      <c r="T296" s="416">
        <f>SUM($G296:H296)</f>
        <v>0</v>
      </c>
      <c r="U296" s="416">
        <f>SUM($G296:I296)</f>
        <v>0</v>
      </c>
      <c r="V296" s="416">
        <f>SUM($G296:J296)</f>
        <v>0</v>
      </c>
      <c r="W296" s="416">
        <f>SUM($G296:K296)</f>
        <v>0</v>
      </c>
      <c r="X296" s="416">
        <f>SUM($G296:L296)</f>
        <v>0</v>
      </c>
      <c r="Y296" s="416">
        <f>SUM($G296:M296)</f>
        <v>0</v>
      </c>
      <c r="Z296" s="416">
        <f>SUM($G296:N296)</f>
        <v>0</v>
      </c>
      <c r="AA296" s="416">
        <f>SUM($G296:O296)</f>
        <v>0</v>
      </c>
      <c r="AB296" s="416">
        <f>SUM($G296:P296)</f>
        <v>0</v>
      </c>
      <c r="AC296" s="416">
        <f>SUM($G296:Q296)</f>
        <v>0</v>
      </c>
      <c r="AD296" s="417">
        <f>SUM($G296:R296)</f>
        <v>0</v>
      </c>
      <c r="AE296" s="349">
        <f t="shared" si="116"/>
        <v>0</v>
      </c>
      <c r="AF296" s="349">
        <f t="shared" si="117"/>
        <v>0</v>
      </c>
      <c r="AG296" s="349">
        <f t="shared" si="118"/>
        <v>0</v>
      </c>
      <c r="AH296" s="349">
        <f t="shared" si="119"/>
        <v>0</v>
      </c>
      <c r="AI296" s="349">
        <f t="shared" si="107"/>
        <v>0</v>
      </c>
      <c r="AJ296" s="349">
        <f t="shared" si="108"/>
        <v>0</v>
      </c>
      <c r="AK296" s="349">
        <f t="shared" si="109"/>
        <v>0</v>
      </c>
      <c r="AL296" s="350">
        <f t="shared" si="121"/>
        <v>0</v>
      </c>
    </row>
    <row r="297" spans="1:38" ht="24" customHeight="1" collapsed="1">
      <c r="A297" s="343" t="s">
        <v>403</v>
      </c>
      <c r="B297" s="446" t="s">
        <v>404</v>
      </c>
      <c r="C297" s="33" t="s">
        <v>405</v>
      </c>
      <c r="D297" s="34"/>
      <c r="E297" s="34"/>
      <c r="F297" s="34"/>
      <c r="G297" s="344">
        <f>G219</f>
        <v>0</v>
      </c>
      <c r="H297" s="345">
        <f t="shared" ref="H297:R297" si="127">H219</f>
        <v>0</v>
      </c>
      <c r="I297" s="345">
        <f t="shared" si="127"/>
        <v>0</v>
      </c>
      <c r="J297" s="345">
        <f t="shared" si="127"/>
        <v>0</v>
      </c>
      <c r="K297" s="345">
        <f t="shared" si="127"/>
        <v>0</v>
      </c>
      <c r="L297" s="345">
        <f t="shared" si="127"/>
        <v>0</v>
      </c>
      <c r="M297" s="345">
        <f t="shared" si="127"/>
        <v>0</v>
      </c>
      <c r="N297" s="345">
        <f t="shared" si="127"/>
        <v>0</v>
      </c>
      <c r="O297" s="345">
        <f t="shared" si="127"/>
        <v>0</v>
      </c>
      <c r="P297" s="345">
        <f t="shared" si="127"/>
        <v>0</v>
      </c>
      <c r="Q297" s="345">
        <f t="shared" si="127"/>
        <v>0</v>
      </c>
      <c r="R297" s="345">
        <f t="shared" si="127"/>
        <v>0</v>
      </c>
      <c r="S297" s="415">
        <f t="shared" si="115"/>
        <v>0</v>
      </c>
      <c r="T297" s="416">
        <f>SUM($G297:H297)</f>
        <v>0</v>
      </c>
      <c r="U297" s="416">
        <f>SUM($G297:I297)</f>
        <v>0</v>
      </c>
      <c r="V297" s="416">
        <f>SUM($G297:J297)</f>
        <v>0</v>
      </c>
      <c r="W297" s="416">
        <f>SUM($G297:K297)</f>
        <v>0</v>
      </c>
      <c r="X297" s="416">
        <f>SUM($G297:L297)</f>
        <v>0</v>
      </c>
      <c r="Y297" s="416">
        <f>SUM($G297:M297)</f>
        <v>0</v>
      </c>
      <c r="Z297" s="416">
        <f>SUM($G297:N297)</f>
        <v>0</v>
      </c>
      <c r="AA297" s="416">
        <f>SUM($G297:O297)</f>
        <v>0</v>
      </c>
      <c r="AB297" s="416">
        <f>SUM($G297:P297)</f>
        <v>0</v>
      </c>
      <c r="AC297" s="416">
        <f>SUM($G297:Q297)</f>
        <v>0</v>
      </c>
      <c r="AD297" s="417">
        <f>SUM($G297:R297)</f>
        <v>0</v>
      </c>
      <c r="AE297" s="349">
        <f t="shared" si="116"/>
        <v>0</v>
      </c>
      <c r="AF297" s="349">
        <f t="shared" si="117"/>
        <v>0</v>
      </c>
      <c r="AG297" s="349">
        <f t="shared" si="118"/>
        <v>0</v>
      </c>
      <c r="AH297" s="349">
        <f t="shared" si="119"/>
        <v>0</v>
      </c>
      <c r="AI297" s="349">
        <f t="shared" si="107"/>
        <v>0</v>
      </c>
      <c r="AJ297" s="349">
        <f t="shared" si="108"/>
        <v>0</v>
      </c>
      <c r="AK297" s="349">
        <f t="shared" si="109"/>
        <v>0</v>
      </c>
      <c r="AL297" s="350">
        <f t="shared" si="121"/>
        <v>0</v>
      </c>
    </row>
    <row r="298" spans="1:38" ht="24" hidden="1" customHeight="1" outlineLevel="1">
      <c r="A298" s="343" t="s">
        <v>257</v>
      </c>
      <c r="B298" s="446" t="s">
        <v>406</v>
      </c>
      <c r="C298" s="33"/>
      <c r="D298" s="34"/>
      <c r="E298" s="34"/>
      <c r="F298" s="34"/>
      <c r="G298" s="344"/>
      <c r="H298" s="345"/>
      <c r="I298" s="345"/>
      <c r="J298" s="345"/>
      <c r="K298" s="345"/>
      <c r="L298" s="345"/>
      <c r="M298" s="345"/>
      <c r="N298" s="345"/>
      <c r="O298" s="345"/>
      <c r="P298" s="345"/>
      <c r="Q298" s="345"/>
      <c r="R298" s="345"/>
      <c r="S298" s="415">
        <f t="shared" si="115"/>
        <v>0</v>
      </c>
      <c r="T298" s="416">
        <f>SUM($G298:H298)</f>
        <v>0</v>
      </c>
      <c r="U298" s="416">
        <f>SUM($G298:I298)</f>
        <v>0</v>
      </c>
      <c r="V298" s="416">
        <f>SUM($G298:J298)</f>
        <v>0</v>
      </c>
      <c r="W298" s="416">
        <f>SUM($G298:K298)</f>
        <v>0</v>
      </c>
      <c r="X298" s="416">
        <f>SUM($G298:L298)</f>
        <v>0</v>
      </c>
      <c r="Y298" s="416">
        <f>SUM($G298:M298)</f>
        <v>0</v>
      </c>
      <c r="Z298" s="416">
        <f>SUM($G298:N298)</f>
        <v>0</v>
      </c>
      <c r="AA298" s="416">
        <f>SUM($G298:O298)</f>
        <v>0</v>
      </c>
      <c r="AB298" s="416">
        <f>SUM($G298:P298)</f>
        <v>0</v>
      </c>
      <c r="AC298" s="416">
        <f>SUM($G298:Q298)</f>
        <v>0</v>
      </c>
      <c r="AD298" s="417">
        <f>SUM($G298:R298)</f>
        <v>0</v>
      </c>
      <c r="AE298" s="349">
        <f t="shared" si="116"/>
        <v>0</v>
      </c>
      <c r="AF298" s="349">
        <f t="shared" si="117"/>
        <v>0</v>
      </c>
      <c r="AG298" s="349">
        <f t="shared" si="118"/>
        <v>0</v>
      </c>
      <c r="AH298" s="349">
        <f t="shared" si="119"/>
        <v>0</v>
      </c>
      <c r="AI298" s="349">
        <f t="shared" si="107"/>
        <v>0</v>
      </c>
      <c r="AJ298" s="349">
        <f t="shared" si="108"/>
        <v>0</v>
      </c>
      <c r="AK298" s="349">
        <f t="shared" si="109"/>
        <v>0</v>
      </c>
      <c r="AL298" s="350">
        <f t="shared" si="121"/>
        <v>0</v>
      </c>
    </row>
    <row r="299" spans="1:38" ht="24" hidden="1" customHeight="1" outlineLevel="1">
      <c r="A299" s="343" t="s">
        <v>257</v>
      </c>
      <c r="B299" s="446" t="s">
        <v>407</v>
      </c>
      <c r="C299" s="33"/>
      <c r="D299" s="34"/>
      <c r="E299" s="34"/>
      <c r="F299" s="34"/>
      <c r="G299" s="344"/>
      <c r="H299" s="345"/>
      <c r="I299" s="345"/>
      <c r="J299" s="345"/>
      <c r="K299" s="345"/>
      <c r="L299" s="345"/>
      <c r="M299" s="345"/>
      <c r="N299" s="345"/>
      <c r="O299" s="345"/>
      <c r="P299" s="345"/>
      <c r="Q299" s="345"/>
      <c r="R299" s="345"/>
      <c r="S299" s="415">
        <f t="shared" si="115"/>
        <v>0</v>
      </c>
      <c r="T299" s="416">
        <f>SUM($G299:H299)</f>
        <v>0</v>
      </c>
      <c r="U299" s="416">
        <f>SUM($G299:I299)</f>
        <v>0</v>
      </c>
      <c r="V299" s="416">
        <f>SUM($G299:J299)</f>
        <v>0</v>
      </c>
      <c r="W299" s="416">
        <f>SUM($G299:K299)</f>
        <v>0</v>
      </c>
      <c r="X299" s="416">
        <f>SUM($G299:L299)</f>
        <v>0</v>
      </c>
      <c r="Y299" s="416">
        <f>SUM($G299:M299)</f>
        <v>0</v>
      </c>
      <c r="Z299" s="416">
        <f>SUM($G299:N299)</f>
        <v>0</v>
      </c>
      <c r="AA299" s="416">
        <f>SUM($G299:O299)</f>
        <v>0</v>
      </c>
      <c r="AB299" s="416">
        <f>SUM($G299:P299)</f>
        <v>0</v>
      </c>
      <c r="AC299" s="416">
        <f>SUM($G299:Q299)</f>
        <v>0</v>
      </c>
      <c r="AD299" s="417">
        <f>SUM($G299:R299)</f>
        <v>0</v>
      </c>
      <c r="AE299" s="349">
        <f t="shared" si="116"/>
        <v>0</v>
      </c>
      <c r="AF299" s="349">
        <f t="shared" si="117"/>
        <v>0</v>
      </c>
      <c r="AG299" s="349">
        <f t="shared" si="118"/>
        <v>0</v>
      </c>
      <c r="AH299" s="349">
        <f t="shared" si="119"/>
        <v>0</v>
      </c>
      <c r="AI299" s="349">
        <f t="shared" si="107"/>
        <v>0</v>
      </c>
      <c r="AJ299" s="349">
        <f t="shared" si="108"/>
        <v>0</v>
      </c>
      <c r="AK299" s="349">
        <f t="shared" si="109"/>
        <v>0</v>
      </c>
      <c r="AL299" s="350">
        <f t="shared" si="121"/>
        <v>0</v>
      </c>
    </row>
    <row r="300" spans="1:38" ht="24" hidden="1" customHeight="1" outlineLevel="1">
      <c r="A300" s="343" t="s">
        <v>257</v>
      </c>
      <c r="B300" s="446" t="s">
        <v>408</v>
      </c>
      <c r="C300" s="33"/>
      <c r="D300" s="34"/>
      <c r="E300" s="34"/>
      <c r="F300" s="34"/>
      <c r="G300" s="344"/>
      <c r="H300" s="345"/>
      <c r="I300" s="345"/>
      <c r="J300" s="345"/>
      <c r="K300" s="345"/>
      <c r="L300" s="345"/>
      <c r="M300" s="345"/>
      <c r="N300" s="345"/>
      <c r="O300" s="345"/>
      <c r="P300" s="345"/>
      <c r="Q300" s="345"/>
      <c r="R300" s="345"/>
      <c r="S300" s="415">
        <f t="shared" si="115"/>
        <v>0</v>
      </c>
      <c r="T300" s="416">
        <f>SUM($G300:H300)</f>
        <v>0</v>
      </c>
      <c r="U300" s="416">
        <f>SUM($G300:I300)</f>
        <v>0</v>
      </c>
      <c r="V300" s="416">
        <f>SUM($G300:J300)</f>
        <v>0</v>
      </c>
      <c r="W300" s="416">
        <f>SUM($G300:K300)</f>
        <v>0</v>
      </c>
      <c r="X300" s="416">
        <f>SUM($G300:L300)</f>
        <v>0</v>
      </c>
      <c r="Y300" s="416">
        <f>SUM($G300:M300)</f>
        <v>0</v>
      </c>
      <c r="Z300" s="416">
        <f>SUM($G300:N300)</f>
        <v>0</v>
      </c>
      <c r="AA300" s="416">
        <f>SUM($G300:O300)</f>
        <v>0</v>
      </c>
      <c r="AB300" s="416">
        <f>SUM($G300:P300)</f>
        <v>0</v>
      </c>
      <c r="AC300" s="416">
        <f>SUM($G300:Q300)</f>
        <v>0</v>
      </c>
      <c r="AD300" s="417">
        <f>SUM($G300:R300)</f>
        <v>0</v>
      </c>
      <c r="AE300" s="349">
        <f t="shared" si="116"/>
        <v>0</v>
      </c>
      <c r="AF300" s="349">
        <f t="shared" si="117"/>
        <v>0</v>
      </c>
      <c r="AG300" s="349">
        <f t="shared" si="118"/>
        <v>0</v>
      </c>
      <c r="AH300" s="349">
        <f t="shared" si="119"/>
        <v>0</v>
      </c>
      <c r="AI300" s="349">
        <f t="shared" ref="AI300:AI328" si="128">$AE300+$AF300</f>
        <v>0</v>
      </c>
      <c r="AJ300" s="349">
        <f t="shared" ref="AJ300:AJ328" si="129">$AG300+$AH300</f>
        <v>0</v>
      </c>
      <c r="AK300" s="349">
        <f t="shared" ref="AK300:AK328" si="130">$AI300+$AJ300</f>
        <v>0</v>
      </c>
      <c r="AL300" s="350">
        <f t="shared" si="121"/>
        <v>0</v>
      </c>
    </row>
    <row r="301" spans="1:38" ht="24" hidden="1" customHeight="1" outlineLevel="1">
      <c r="A301" s="343" t="s">
        <v>257</v>
      </c>
      <c r="B301" s="446" t="s">
        <v>409</v>
      </c>
      <c r="C301" s="33"/>
      <c r="D301" s="34"/>
      <c r="E301" s="34"/>
      <c r="F301" s="34"/>
      <c r="G301" s="344"/>
      <c r="H301" s="345"/>
      <c r="I301" s="345"/>
      <c r="J301" s="345"/>
      <c r="K301" s="345"/>
      <c r="L301" s="345"/>
      <c r="M301" s="345"/>
      <c r="N301" s="345"/>
      <c r="O301" s="345"/>
      <c r="P301" s="345"/>
      <c r="Q301" s="345"/>
      <c r="R301" s="345"/>
      <c r="S301" s="415">
        <f t="shared" si="115"/>
        <v>0</v>
      </c>
      <c r="T301" s="416">
        <f>SUM($G301:H301)</f>
        <v>0</v>
      </c>
      <c r="U301" s="416">
        <f>SUM($G301:I301)</f>
        <v>0</v>
      </c>
      <c r="V301" s="416">
        <f>SUM($G301:J301)</f>
        <v>0</v>
      </c>
      <c r="W301" s="416">
        <f>SUM($G301:K301)</f>
        <v>0</v>
      </c>
      <c r="X301" s="416">
        <f>SUM($G301:L301)</f>
        <v>0</v>
      </c>
      <c r="Y301" s="416">
        <f>SUM($G301:M301)</f>
        <v>0</v>
      </c>
      <c r="Z301" s="416">
        <f>SUM($G301:N301)</f>
        <v>0</v>
      </c>
      <c r="AA301" s="416">
        <f>SUM($G301:O301)</f>
        <v>0</v>
      </c>
      <c r="AB301" s="416">
        <f>SUM($G301:P301)</f>
        <v>0</v>
      </c>
      <c r="AC301" s="416">
        <f>SUM($G301:Q301)</f>
        <v>0</v>
      </c>
      <c r="AD301" s="417">
        <f>SUM($G301:R301)</f>
        <v>0</v>
      </c>
      <c r="AE301" s="349">
        <f t="shared" si="116"/>
        <v>0</v>
      </c>
      <c r="AF301" s="349">
        <f t="shared" si="117"/>
        <v>0</v>
      </c>
      <c r="AG301" s="349">
        <f t="shared" si="118"/>
        <v>0</v>
      </c>
      <c r="AH301" s="349">
        <f t="shared" si="119"/>
        <v>0</v>
      </c>
      <c r="AI301" s="349">
        <f t="shared" si="128"/>
        <v>0</v>
      </c>
      <c r="AJ301" s="349">
        <f t="shared" si="129"/>
        <v>0</v>
      </c>
      <c r="AK301" s="349">
        <f t="shared" si="130"/>
        <v>0</v>
      </c>
      <c r="AL301" s="350">
        <f t="shared" si="121"/>
        <v>0</v>
      </c>
    </row>
    <row r="302" spans="1:38" ht="24" hidden="1" customHeight="1" outlineLevel="1">
      <c r="A302" s="343" t="s">
        <v>257</v>
      </c>
      <c r="B302" s="446" t="s">
        <v>410</v>
      </c>
      <c r="C302" s="33"/>
      <c r="D302" s="34"/>
      <c r="E302" s="34"/>
      <c r="F302" s="34"/>
      <c r="G302" s="344"/>
      <c r="H302" s="345"/>
      <c r="I302" s="345"/>
      <c r="J302" s="345"/>
      <c r="K302" s="345"/>
      <c r="L302" s="345"/>
      <c r="M302" s="345"/>
      <c r="N302" s="345"/>
      <c r="O302" s="345"/>
      <c r="P302" s="345"/>
      <c r="Q302" s="345"/>
      <c r="R302" s="345"/>
      <c r="S302" s="415">
        <f t="shared" si="115"/>
        <v>0</v>
      </c>
      <c r="T302" s="416">
        <f>SUM($G302:H302)</f>
        <v>0</v>
      </c>
      <c r="U302" s="416">
        <f>SUM($G302:I302)</f>
        <v>0</v>
      </c>
      <c r="V302" s="416">
        <f>SUM($G302:J302)</f>
        <v>0</v>
      </c>
      <c r="W302" s="416">
        <f>SUM($G302:K302)</f>
        <v>0</v>
      </c>
      <c r="X302" s="416">
        <f>SUM($G302:L302)</f>
        <v>0</v>
      </c>
      <c r="Y302" s="416">
        <f>SUM($G302:M302)</f>
        <v>0</v>
      </c>
      <c r="Z302" s="416">
        <f>SUM($G302:N302)</f>
        <v>0</v>
      </c>
      <c r="AA302" s="416">
        <f>SUM($G302:O302)</f>
        <v>0</v>
      </c>
      <c r="AB302" s="416">
        <f>SUM($G302:P302)</f>
        <v>0</v>
      </c>
      <c r="AC302" s="416">
        <f>SUM($G302:Q302)</f>
        <v>0</v>
      </c>
      <c r="AD302" s="417">
        <f>SUM($G302:R302)</f>
        <v>0</v>
      </c>
      <c r="AE302" s="349">
        <f t="shared" si="116"/>
        <v>0</v>
      </c>
      <c r="AF302" s="349">
        <f t="shared" si="117"/>
        <v>0</v>
      </c>
      <c r="AG302" s="349">
        <f t="shared" si="118"/>
        <v>0</v>
      </c>
      <c r="AH302" s="349">
        <f t="shared" si="119"/>
        <v>0</v>
      </c>
      <c r="AI302" s="349">
        <f t="shared" si="128"/>
        <v>0</v>
      </c>
      <c r="AJ302" s="349">
        <f t="shared" si="129"/>
        <v>0</v>
      </c>
      <c r="AK302" s="349">
        <f t="shared" si="130"/>
        <v>0</v>
      </c>
      <c r="AL302" s="350">
        <f t="shared" si="121"/>
        <v>0</v>
      </c>
    </row>
    <row r="303" spans="1:38" ht="24" hidden="1" customHeight="1" outlineLevel="1">
      <c r="A303" s="343" t="s">
        <v>257</v>
      </c>
      <c r="B303" s="446" t="s">
        <v>411</v>
      </c>
      <c r="C303" s="33"/>
      <c r="D303" s="34"/>
      <c r="E303" s="34"/>
      <c r="F303" s="34"/>
      <c r="G303" s="344"/>
      <c r="H303" s="345"/>
      <c r="I303" s="345"/>
      <c r="J303" s="345"/>
      <c r="K303" s="345"/>
      <c r="L303" s="345"/>
      <c r="M303" s="345"/>
      <c r="N303" s="345"/>
      <c r="O303" s="345"/>
      <c r="P303" s="345"/>
      <c r="Q303" s="345"/>
      <c r="R303" s="345"/>
      <c r="S303" s="415">
        <f t="shared" si="115"/>
        <v>0</v>
      </c>
      <c r="T303" s="416">
        <f>SUM($G303:H303)</f>
        <v>0</v>
      </c>
      <c r="U303" s="416">
        <f>SUM($G303:I303)</f>
        <v>0</v>
      </c>
      <c r="V303" s="416">
        <f>SUM($G303:J303)</f>
        <v>0</v>
      </c>
      <c r="W303" s="416">
        <f>SUM($G303:K303)</f>
        <v>0</v>
      </c>
      <c r="X303" s="416">
        <f>SUM($G303:L303)</f>
        <v>0</v>
      </c>
      <c r="Y303" s="416">
        <f>SUM($G303:M303)</f>
        <v>0</v>
      </c>
      <c r="Z303" s="416">
        <f>SUM($G303:N303)</f>
        <v>0</v>
      </c>
      <c r="AA303" s="416">
        <f>SUM($G303:O303)</f>
        <v>0</v>
      </c>
      <c r="AB303" s="416">
        <f>SUM($G303:P303)</f>
        <v>0</v>
      </c>
      <c r="AC303" s="416">
        <f>SUM($G303:Q303)</f>
        <v>0</v>
      </c>
      <c r="AD303" s="417">
        <f>SUM($G303:R303)</f>
        <v>0</v>
      </c>
      <c r="AE303" s="349">
        <f t="shared" si="116"/>
        <v>0</v>
      </c>
      <c r="AF303" s="349">
        <f t="shared" si="117"/>
        <v>0</v>
      </c>
      <c r="AG303" s="349">
        <f t="shared" si="118"/>
        <v>0</v>
      </c>
      <c r="AH303" s="349">
        <f t="shared" si="119"/>
        <v>0</v>
      </c>
      <c r="AI303" s="349">
        <f t="shared" si="128"/>
        <v>0</v>
      </c>
      <c r="AJ303" s="349">
        <f t="shared" si="129"/>
        <v>0</v>
      </c>
      <c r="AK303" s="349">
        <f t="shared" si="130"/>
        <v>0</v>
      </c>
      <c r="AL303" s="350">
        <f t="shared" ref="AL303:AL307" si="131">SUM(G303:R303)-AK303</f>
        <v>0</v>
      </c>
    </row>
    <row r="304" spans="1:38" ht="24" hidden="1" customHeight="1" outlineLevel="1">
      <c r="A304" s="343" t="s">
        <v>257</v>
      </c>
      <c r="B304" s="446" t="s">
        <v>412</v>
      </c>
      <c r="C304" s="33"/>
      <c r="D304" s="34"/>
      <c r="E304" s="34"/>
      <c r="F304" s="34"/>
      <c r="G304" s="344"/>
      <c r="H304" s="345"/>
      <c r="I304" s="345"/>
      <c r="J304" s="345"/>
      <c r="K304" s="345"/>
      <c r="L304" s="345"/>
      <c r="M304" s="345"/>
      <c r="N304" s="345"/>
      <c r="O304" s="345"/>
      <c r="P304" s="345"/>
      <c r="Q304" s="345"/>
      <c r="R304" s="345"/>
      <c r="S304" s="415">
        <f t="shared" si="115"/>
        <v>0</v>
      </c>
      <c r="T304" s="416">
        <f>SUM($G304:H304)</f>
        <v>0</v>
      </c>
      <c r="U304" s="416">
        <f>SUM($G304:I304)</f>
        <v>0</v>
      </c>
      <c r="V304" s="416">
        <f>SUM($G304:J304)</f>
        <v>0</v>
      </c>
      <c r="W304" s="416">
        <f>SUM($G304:K304)</f>
        <v>0</v>
      </c>
      <c r="X304" s="416">
        <f>SUM($G304:L304)</f>
        <v>0</v>
      </c>
      <c r="Y304" s="416">
        <f>SUM($G304:M304)</f>
        <v>0</v>
      </c>
      <c r="Z304" s="416">
        <f>SUM($G304:N304)</f>
        <v>0</v>
      </c>
      <c r="AA304" s="416">
        <f>SUM($G304:O304)</f>
        <v>0</v>
      </c>
      <c r="AB304" s="416">
        <f>SUM($G304:P304)</f>
        <v>0</v>
      </c>
      <c r="AC304" s="416">
        <f>SUM($G304:Q304)</f>
        <v>0</v>
      </c>
      <c r="AD304" s="417">
        <f>SUM($G304:R304)</f>
        <v>0</v>
      </c>
      <c r="AE304" s="349">
        <f t="shared" si="116"/>
        <v>0</v>
      </c>
      <c r="AF304" s="349">
        <f t="shared" si="117"/>
        <v>0</v>
      </c>
      <c r="AG304" s="349">
        <f t="shared" si="118"/>
        <v>0</v>
      </c>
      <c r="AH304" s="349">
        <f t="shared" si="119"/>
        <v>0</v>
      </c>
      <c r="AI304" s="349">
        <f t="shared" si="128"/>
        <v>0</v>
      </c>
      <c r="AJ304" s="349">
        <f t="shared" si="129"/>
        <v>0</v>
      </c>
      <c r="AK304" s="349">
        <f t="shared" si="130"/>
        <v>0</v>
      </c>
      <c r="AL304" s="350">
        <f t="shared" si="131"/>
        <v>0</v>
      </c>
    </row>
    <row r="305" spans="1:38" ht="24" hidden="1" customHeight="1" outlineLevel="1">
      <c r="A305" s="343" t="s">
        <v>257</v>
      </c>
      <c r="B305" s="446" t="s">
        <v>413</v>
      </c>
      <c r="C305" s="33"/>
      <c r="D305" s="34"/>
      <c r="E305" s="34"/>
      <c r="F305" s="34"/>
      <c r="G305" s="344"/>
      <c r="H305" s="345"/>
      <c r="I305" s="345"/>
      <c r="J305" s="345"/>
      <c r="K305" s="345"/>
      <c r="L305" s="345"/>
      <c r="M305" s="345"/>
      <c r="N305" s="345"/>
      <c r="O305" s="345"/>
      <c r="P305" s="345"/>
      <c r="Q305" s="345"/>
      <c r="R305" s="345"/>
      <c r="S305" s="415">
        <f t="shared" si="115"/>
        <v>0</v>
      </c>
      <c r="T305" s="416">
        <f>SUM($G305:H305)</f>
        <v>0</v>
      </c>
      <c r="U305" s="416">
        <f>SUM($G305:I305)</f>
        <v>0</v>
      </c>
      <c r="V305" s="416">
        <f>SUM($G305:J305)</f>
        <v>0</v>
      </c>
      <c r="W305" s="416">
        <f>SUM($G305:K305)</f>
        <v>0</v>
      </c>
      <c r="X305" s="416">
        <f>SUM($G305:L305)</f>
        <v>0</v>
      </c>
      <c r="Y305" s="416">
        <f>SUM($G305:M305)</f>
        <v>0</v>
      </c>
      <c r="Z305" s="416">
        <f>SUM($G305:N305)</f>
        <v>0</v>
      </c>
      <c r="AA305" s="416">
        <f>SUM($G305:O305)</f>
        <v>0</v>
      </c>
      <c r="AB305" s="416">
        <f>SUM($G305:P305)</f>
        <v>0</v>
      </c>
      <c r="AC305" s="416">
        <f>SUM($G305:Q305)</f>
        <v>0</v>
      </c>
      <c r="AD305" s="417">
        <f>SUM($G305:R305)</f>
        <v>0</v>
      </c>
      <c r="AE305" s="349">
        <f t="shared" si="116"/>
        <v>0</v>
      </c>
      <c r="AF305" s="349">
        <f t="shared" si="117"/>
        <v>0</v>
      </c>
      <c r="AG305" s="349">
        <f t="shared" si="118"/>
        <v>0</v>
      </c>
      <c r="AH305" s="349">
        <f t="shared" si="119"/>
        <v>0</v>
      </c>
      <c r="AI305" s="349">
        <f t="shared" si="128"/>
        <v>0</v>
      </c>
      <c r="AJ305" s="349">
        <f t="shared" si="129"/>
        <v>0</v>
      </c>
      <c r="AK305" s="349">
        <f t="shared" si="130"/>
        <v>0</v>
      </c>
      <c r="AL305" s="350">
        <f t="shared" si="131"/>
        <v>0</v>
      </c>
    </row>
    <row r="306" spans="1:38" ht="24" hidden="1" customHeight="1" outlineLevel="1">
      <c r="A306" s="343" t="s">
        <v>257</v>
      </c>
      <c r="B306" s="446" t="s">
        <v>414</v>
      </c>
      <c r="C306" s="33"/>
      <c r="D306" s="34"/>
      <c r="E306" s="34"/>
      <c r="F306" s="34"/>
      <c r="G306" s="344"/>
      <c r="H306" s="345"/>
      <c r="I306" s="345"/>
      <c r="J306" s="345"/>
      <c r="K306" s="345"/>
      <c r="L306" s="345"/>
      <c r="M306" s="345"/>
      <c r="N306" s="345"/>
      <c r="O306" s="345"/>
      <c r="P306" s="345"/>
      <c r="Q306" s="345"/>
      <c r="R306" s="345"/>
      <c r="S306" s="415">
        <f t="shared" si="115"/>
        <v>0</v>
      </c>
      <c r="T306" s="416">
        <f>SUM($G306:H306)</f>
        <v>0</v>
      </c>
      <c r="U306" s="416">
        <f>SUM($G306:I306)</f>
        <v>0</v>
      </c>
      <c r="V306" s="416">
        <f>SUM($G306:J306)</f>
        <v>0</v>
      </c>
      <c r="W306" s="416">
        <f>SUM($G306:K306)</f>
        <v>0</v>
      </c>
      <c r="X306" s="416">
        <f>SUM($G306:L306)</f>
        <v>0</v>
      </c>
      <c r="Y306" s="416">
        <f>SUM($G306:M306)</f>
        <v>0</v>
      </c>
      <c r="Z306" s="416">
        <f>SUM($G306:N306)</f>
        <v>0</v>
      </c>
      <c r="AA306" s="416">
        <f>SUM($G306:O306)</f>
        <v>0</v>
      </c>
      <c r="AB306" s="416">
        <f>SUM($G306:P306)</f>
        <v>0</v>
      </c>
      <c r="AC306" s="416">
        <f>SUM($G306:Q306)</f>
        <v>0</v>
      </c>
      <c r="AD306" s="417">
        <f>SUM($G306:R306)</f>
        <v>0</v>
      </c>
      <c r="AE306" s="349">
        <f t="shared" si="116"/>
        <v>0</v>
      </c>
      <c r="AF306" s="349">
        <f t="shared" si="117"/>
        <v>0</v>
      </c>
      <c r="AG306" s="349">
        <f t="shared" si="118"/>
        <v>0</v>
      </c>
      <c r="AH306" s="349">
        <f t="shared" si="119"/>
        <v>0</v>
      </c>
      <c r="AI306" s="349">
        <f t="shared" si="128"/>
        <v>0</v>
      </c>
      <c r="AJ306" s="349">
        <f t="shared" si="129"/>
        <v>0</v>
      </c>
      <c r="AK306" s="349">
        <f t="shared" si="130"/>
        <v>0</v>
      </c>
      <c r="AL306" s="350">
        <f t="shared" si="131"/>
        <v>0</v>
      </c>
    </row>
    <row r="307" spans="1:38" ht="24" hidden="1" customHeight="1" outlineLevel="1">
      <c r="A307" s="343" t="s">
        <v>257</v>
      </c>
      <c r="B307" s="446" t="s">
        <v>415</v>
      </c>
      <c r="C307" s="33"/>
      <c r="D307" s="34"/>
      <c r="E307" s="34"/>
      <c r="F307" s="34"/>
      <c r="G307" s="344"/>
      <c r="H307" s="345"/>
      <c r="I307" s="345"/>
      <c r="J307" s="345"/>
      <c r="K307" s="345"/>
      <c r="L307" s="345"/>
      <c r="M307" s="345"/>
      <c r="N307" s="345"/>
      <c r="O307" s="345"/>
      <c r="P307" s="345"/>
      <c r="Q307" s="345"/>
      <c r="R307" s="345"/>
      <c r="S307" s="415">
        <f t="shared" si="115"/>
        <v>0</v>
      </c>
      <c r="T307" s="416">
        <f>SUM($G307:H307)</f>
        <v>0</v>
      </c>
      <c r="U307" s="416">
        <f>SUM($G307:I307)</f>
        <v>0</v>
      </c>
      <c r="V307" s="416">
        <f>SUM($G307:J307)</f>
        <v>0</v>
      </c>
      <c r="W307" s="416">
        <f>SUM($G307:K307)</f>
        <v>0</v>
      </c>
      <c r="X307" s="416">
        <f>SUM($G307:L307)</f>
        <v>0</v>
      </c>
      <c r="Y307" s="416">
        <f>SUM($G307:M307)</f>
        <v>0</v>
      </c>
      <c r="Z307" s="416">
        <f>SUM($G307:N307)</f>
        <v>0</v>
      </c>
      <c r="AA307" s="416">
        <f>SUM($G307:O307)</f>
        <v>0</v>
      </c>
      <c r="AB307" s="416">
        <f>SUM($G307:P307)</f>
        <v>0</v>
      </c>
      <c r="AC307" s="416">
        <f>SUM($G307:Q307)</f>
        <v>0</v>
      </c>
      <c r="AD307" s="417">
        <f>SUM($G307:R307)</f>
        <v>0</v>
      </c>
      <c r="AE307" s="349">
        <f t="shared" si="116"/>
        <v>0</v>
      </c>
      <c r="AF307" s="349">
        <f t="shared" si="117"/>
        <v>0</v>
      </c>
      <c r="AG307" s="349">
        <f t="shared" si="118"/>
        <v>0</v>
      </c>
      <c r="AH307" s="349">
        <f t="shared" si="119"/>
        <v>0</v>
      </c>
      <c r="AI307" s="349">
        <f t="shared" si="128"/>
        <v>0</v>
      </c>
      <c r="AJ307" s="349">
        <f t="shared" si="129"/>
        <v>0</v>
      </c>
      <c r="AK307" s="349">
        <f t="shared" si="130"/>
        <v>0</v>
      </c>
      <c r="AL307" s="350">
        <f t="shared" si="131"/>
        <v>0</v>
      </c>
    </row>
    <row r="308" spans="1:38" ht="24" hidden="1" customHeight="1" outlineLevel="1">
      <c r="A308" s="343" t="s">
        <v>257</v>
      </c>
      <c r="B308" s="446" t="s">
        <v>416</v>
      </c>
      <c r="C308" s="33"/>
      <c r="D308" s="34"/>
      <c r="E308" s="34"/>
      <c r="F308" s="34"/>
      <c r="G308" s="344"/>
      <c r="H308" s="345"/>
      <c r="I308" s="345"/>
      <c r="J308" s="345"/>
      <c r="K308" s="345"/>
      <c r="L308" s="345"/>
      <c r="M308" s="345"/>
      <c r="N308" s="345"/>
      <c r="O308" s="345"/>
      <c r="P308" s="345"/>
      <c r="Q308" s="345"/>
      <c r="R308" s="345"/>
      <c r="S308" s="415">
        <f t="shared" si="115"/>
        <v>0</v>
      </c>
      <c r="T308" s="416">
        <f>SUM($G308:H308)</f>
        <v>0</v>
      </c>
      <c r="U308" s="416">
        <f>SUM($G308:I308)</f>
        <v>0</v>
      </c>
      <c r="V308" s="416">
        <f>SUM($G308:J308)</f>
        <v>0</v>
      </c>
      <c r="W308" s="416">
        <f>SUM($G308:K308)</f>
        <v>0</v>
      </c>
      <c r="X308" s="416">
        <f>SUM($G308:L308)</f>
        <v>0</v>
      </c>
      <c r="Y308" s="416">
        <f>SUM($G308:M308)</f>
        <v>0</v>
      </c>
      <c r="Z308" s="416">
        <f>SUM($G308:N308)</f>
        <v>0</v>
      </c>
      <c r="AA308" s="416">
        <f>SUM($G308:O308)</f>
        <v>0</v>
      </c>
      <c r="AB308" s="416">
        <f>SUM($G308:P308)</f>
        <v>0</v>
      </c>
      <c r="AC308" s="416">
        <f>SUM($G308:Q308)</f>
        <v>0</v>
      </c>
      <c r="AD308" s="417">
        <f>SUM($G308:R308)</f>
        <v>0</v>
      </c>
      <c r="AE308" s="349">
        <f t="shared" si="116"/>
        <v>0</v>
      </c>
      <c r="AF308" s="349">
        <f t="shared" si="117"/>
        <v>0</v>
      </c>
      <c r="AG308" s="349">
        <f t="shared" si="118"/>
        <v>0</v>
      </c>
      <c r="AH308" s="349">
        <f t="shared" si="119"/>
        <v>0</v>
      </c>
      <c r="AI308" s="349">
        <f t="shared" si="128"/>
        <v>0</v>
      </c>
      <c r="AJ308" s="349">
        <f t="shared" si="129"/>
        <v>0</v>
      </c>
      <c r="AK308" s="349">
        <f t="shared" si="130"/>
        <v>0</v>
      </c>
      <c r="AL308" s="350">
        <f t="shared" si="121"/>
        <v>0</v>
      </c>
    </row>
    <row r="309" spans="1:38" ht="24" hidden="1" customHeight="1" outlineLevel="1">
      <c r="A309" s="343" t="s">
        <v>257</v>
      </c>
      <c r="B309" s="446" t="s">
        <v>417</v>
      </c>
      <c r="C309" s="33"/>
      <c r="D309" s="34"/>
      <c r="E309" s="34"/>
      <c r="F309" s="34"/>
      <c r="G309" s="344"/>
      <c r="H309" s="345"/>
      <c r="I309" s="345"/>
      <c r="J309" s="345"/>
      <c r="K309" s="345"/>
      <c r="L309" s="345"/>
      <c r="M309" s="345"/>
      <c r="N309" s="345"/>
      <c r="O309" s="345"/>
      <c r="P309" s="345"/>
      <c r="Q309" s="345"/>
      <c r="R309" s="345"/>
      <c r="S309" s="415">
        <f t="shared" si="115"/>
        <v>0</v>
      </c>
      <c r="T309" s="416">
        <f>SUM($G309:H309)</f>
        <v>0</v>
      </c>
      <c r="U309" s="416">
        <f>SUM($G309:I309)</f>
        <v>0</v>
      </c>
      <c r="V309" s="416">
        <f>SUM($G309:J309)</f>
        <v>0</v>
      </c>
      <c r="W309" s="416">
        <f>SUM($G309:K309)</f>
        <v>0</v>
      </c>
      <c r="X309" s="416">
        <f>SUM($G309:L309)</f>
        <v>0</v>
      </c>
      <c r="Y309" s="416">
        <f>SUM($G309:M309)</f>
        <v>0</v>
      </c>
      <c r="Z309" s="416">
        <f>SUM($G309:N309)</f>
        <v>0</v>
      </c>
      <c r="AA309" s="416">
        <f>SUM($G309:O309)</f>
        <v>0</v>
      </c>
      <c r="AB309" s="416">
        <f>SUM($G309:P309)</f>
        <v>0</v>
      </c>
      <c r="AC309" s="416">
        <f>SUM($G309:Q309)</f>
        <v>0</v>
      </c>
      <c r="AD309" s="417">
        <f>SUM($G309:R309)</f>
        <v>0</v>
      </c>
      <c r="AE309" s="349">
        <f t="shared" si="116"/>
        <v>0</v>
      </c>
      <c r="AF309" s="349">
        <f t="shared" si="117"/>
        <v>0</v>
      </c>
      <c r="AG309" s="349">
        <f t="shared" si="118"/>
        <v>0</v>
      </c>
      <c r="AH309" s="349">
        <f t="shared" si="119"/>
        <v>0</v>
      </c>
      <c r="AI309" s="349">
        <f t="shared" si="128"/>
        <v>0</v>
      </c>
      <c r="AJ309" s="349">
        <f t="shared" si="129"/>
        <v>0</v>
      </c>
      <c r="AK309" s="349">
        <f t="shared" si="130"/>
        <v>0</v>
      </c>
      <c r="AL309" s="350">
        <f t="shared" si="121"/>
        <v>0</v>
      </c>
    </row>
    <row r="310" spans="1:38" ht="24" hidden="1" customHeight="1" outlineLevel="1">
      <c r="A310" s="343" t="s">
        <v>257</v>
      </c>
      <c r="B310" s="446" t="s">
        <v>418</v>
      </c>
      <c r="C310" s="33"/>
      <c r="D310" s="34"/>
      <c r="E310" s="34"/>
      <c r="F310" s="34"/>
      <c r="G310" s="344"/>
      <c r="H310" s="345"/>
      <c r="I310" s="345"/>
      <c r="J310" s="345"/>
      <c r="K310" s="345"/>
      <c r="L310" s="345"/>
      <c r="M310" s="345"/>
      <c r="N310" s="345"/>
      <c r="O310" s="345"/>
      <c r="P310" s="345"/>
      <c r="Q310" s="345"/>
      <c r="R310" s="345"/>
      <c r="S310" s="415">
        <f t="shared" si="115"/>
        <v>0</v>
      </c>
      <c r="T310" s="416">
        <f>SUM($G310:H310)</f>
        <v>0</v>
      </c>
      <c r="U310" s="416">
        <f>SUM($G310:I310)</f>
        <v>0</v>
      </c>
      <c r="V310" s="416">
        <f>SUM($G310:J310)</f>
        <v>0</v>
      </c>
      <c r="W310" s="416">
        <f>SUM($G310:K310)</f>
        <v>0</v>
      </c>
      <c r="X310" s="416">
        <f>SUM($G310:L310)</f>
        <v>0</v>
      </c>
      <c r="Y310" s="416">
        <f>SUM($G310:M310)</f>
        <v>0</v>
      </c>
      <c r="Z310" s="416">
        <f>SUM($G310:N310)</f>
        <v>0</v>
      </c>
      <c r="AA310" s="416">
        <f>SUM($G310:O310)</f>
        <v>0</v>
      </c>
      <c r="AB310" s="416">
        <f>SUM($G310:P310)</f>
        <v>0</v>
      </c>
      <c r="AC310" s="416">
        <f>SUM($G310:Q310)</f>
        <v>0</v>
      </c>
      <c r="AD310" s="417">
        <f>SUM($G310:R310)</f>
        <v>0</v>
      </c>
      <c r="AE310" s="349">
        <f t="shared" si="116"/>
        <v>0</v>
      </c>
      <c r="AF310" s="349">
        <f t="shared" si="117"/>
        <v>0</v>
      </c>
      <c r="AG310" s="349">
        <f t="shared" si="118"/>
        <v>0</v>
      </c>
      <c r="AH310" s="349">
        <f t="shared" si="119"/>
        <v>0</v>
      </c>
      <c r="AI310" s="349">
        <f t="shared" si="128"/>
        <v>0</v>
      </c>
      <c r="AJ310" s="349">
        <f t="shared" si="129"/>
        <v>0</v>
      </c>
      <c r="AK310" s="349">
        <f t="shared" si="130"/>
        <v>0</v>
      </c>
      <c r="AL310" s="350">
        <f t="shared" si="121"/>
        <v>0</v>
      </c>
    </row>
    <row r="311" spans="1:38" ht="24" hidden="1" customHeight="1" outlineLevel="1">
      <c r="A311" s="343" t="s">
        <v>257</v>
      </c>
      <c r="B311" s="446" t="s">
        <v>419</v>
      </c>
      <c r="C311" s="33"/>
      <c r="D311" s="34"/>
      <c r="E311" s="34"/>
      <c r="F311" s="34"/>
      <c r="G311" s="344"/>
      <c r="H311" s="345"/>
      <c r="I311" s="345"/>
      <c r="J311" s="345"/>
      <c r="K311" s="345"/>
      <c r="L311" s="345"/>
      <c r="M311" s="345"/>
      <c r="N311" s="345"/>
      <c r="O311" s="345"/>
      <c r="P311" s="345"/>
      <c r="Q311" s="345"/>
      <c r="R311" s="345"/>
      <c r="S311" s="415">
        <f t="shared" si="115"/>
        <v>0</v>
      </c>
      <c r="T311" s="416">
        <f>SUM($G311:H311)</f>
        <v>0</v>
      </c>
      <c r="U311" s="416">
        <f>SUM($G311:I311)</f>
        <v>0</v>
      </c>
      <c r="V311" s="416">
        <f>SUM($G311:J311)</f>
        <v>0</v>
      </c>
      <c r="W311" s="416">
        <f>SUM($G311:K311)</f>
        <v>0</v>
      </c>
      <c r="X311" s="416">
        <f>SUM($G311:L311)</f>
        <v>0</v>
      </c>
      <c r="Y311" s="416">
        <f>SUM($G311:M311)</f>
        <v>0</v>
      </c>
      <c r="Z311" s="416">
        <f>SUM($G311:N311)</f>
        <v>0</v>
      </c>
      <c r="AA311" s="416">
        <f>SUM($G311:O311)</f>
        <v>0</v>
      </c>
      <c r="AB311" s="416">
        <f>SUM($G311:P311)</f>
        <v>0</v>
      </c>
      <c r="AC311" s="416">
        <f>SUM($G311:Q311)</f>
        <v>0</v>
      </c>
      <c r="AD311" s="417">
        <f>SUM($G311:R311)</f>
        <v>0</v>
      </c>
      <c r="AE311" s="349">
        <f t="shared" si="116"/>
        <v>0</v>
      </c>
      <c r="AF311" s="349">
        <f t="shared" si="117"/>
        <v>0</v>
      </c>
      <c r="AG311" s="349">
        <f t="shared" si="118"/>
        <v>0</v>
      </c>
      <c r="AH311" s="349">
        <f t="shared" si="119"/>
        <v>0</v>
      </c>
      <c r="AI311" s="349">
        <f t="shared" si="128"/>
        <v>0</v>
      </c>
      <c r="AJ311" s="349">
        <f t="shared" si="129"/>
        <v>0</v>
      </c>
      <c r="AK311" s="349">
        <f t="shared" si="130"/>
        <v>0</v>
      </c>
      <c r="AL311" s="350">
        <f t="shared" si="121"/>
        <v>0</v>
      </c>
    </row>
    <row r="312" spans="1:38" ht="24" customHeight="1" collapsed="1">
      <c r="A312" s="343" t="s">
        <v>420</v>
      </c>
      <c r="B312" s="446" t="s">
        <v>421</v>
      </c>
      <c r="C312" s="33" t="s">
        <v>422</v>
      </c>
      <c r="D312" s="34"/>
      <c r="E312" s="34"/>
      <c r="F312" s="34"/>
      <c r="G312" s="344">
        <f>G160*(1-$R$1)</f>
        <v>0</v>
      </c>
      <c r="H312" s="345">
        <f t="shared" ref="H312:R312" si="132">H160*(1-$R$1)</f>
        <v>0</v>
      </c>
      <c r="I312" s="345">
        <f t="shared" si="132"/>
        <v>0</v>
      </c>
      <c r="J312" s="345">
        <f t="shared" si="132"/>
        <v>0</v>
      </c>
      <c r="K312" s="345">
        <f t="shared" si="132"/>
        <v>0</v>
      </c>
      <c r="L312" s="345">
        <f t="shared" si="132"/>
        <v>0</v>
      </c>
      <c r="M312" s="345">
        <f t="shared" si="132"/>
        <v>0</v>
      </c>
      <c r="N312" s="345">
        <f t="shared" si="132"/>
        <v>0</v>
      </c>
      <c r="O312" s="345">
        <f t="shared" si="132"/>
        <v>0</v>
      </c>
      <c r="P312" s="345">
        <f t="shared" si="132"/>
        <v>0</v>
      </c>
      <c r="Q312" s="345">
        <f t="shared" si="132"/>
        <v>0</v>
      </c>
      <c r="R312" s="345">
        <f t="shared" si="132"/>
        <v>0</v>
      </c>
      <c r="S312" s="415">
        <f t="shared" si="115"/>
        <v>0</v>
      </c>
      <c r="T312" s="416">
        <f>SUM($G312:H312)</f>
        <v>0</v>
      </c>
      <c r="U312" s="416">
        <f>SUM($G312:I312)</f>
        <v>0</v>
      </c>
      <c r="V312" s="416">
        <f>SUM($G312:J312)</f>
        <v>0</v>
      </c>
      <c r="W312" s="416">
        <f>SUM($G312:K312)</f>
        <v>0</v>
      </c>
      <c r="X312" s="416">
        <f>SUM($G312:L312)</f>
        <v>0</v>
      </c>
      <c r="Y312" s="416">
        <f>SUM($G312:M312)</f>
        <v>0</v>
      </c>
      <c r="Z312" s="416">
        <f>SUM($G312:N312)</f>
        <v>0</v>
      </c>
      <c r="AA312" s="416">
        <f>SUM($G312:O312)</f>
        <v>0</v>
      </c>
      <c r="AB312" s="416">
        <f>SUM($G312:P312)</f>
        <v>0</v>
      </c>
      <c r="AC312" s="416">
        <f>SUM($G312:Q312)</f>
        <v>0</v>
      </c>
      <c r="AD312" s="417">
        <f>SUM($G312:R312)</f>
        <v>0</v>
      </c>
      <c r="AE312" s="349">
        <f t="shared" si="116"/>
        <v>0</v>
      </c>
      <c r="AF312" s="349">
        <f t="shared" si="117"/>
        <v>0</v>
      </c>
      <c r="AG312" s="349">
        <f t="shared" si="118"/>
        <v>0</v>
      </c>
      <c r="AH312" s="349">
        <f t="shared" si="119"/>
        <v>0</v>
      </c>
      <c r="AI312" s="349">
        <f t="shared" si="128"/>
        <v>0</v>
      </c>
      <c r="AJ312" s="349">
        <f t="shared" si="129"/>
        <v>0</v>
      </c>
      <c r="AK312" s="349">
        <f t="shared" si="130"/>
        <v>0</v>
      </c>
      <c r="AL312" s="350">
        <f t="shared" si="121"/>
        <v>0</v>
      </c>
    </row>
    <row r="313" spans="1:38" ht="24" customHeight="1">
      <c r="A313" s="343" t="s">
        <v>423</v>
      </c>
      <c r="B313" s="446" t="s">
        <v>424</v>
      </c>
      <c r="C313" s="33" t="s">
        <v>425</v>
      </c>
      <c r="D313" s="34"/>
      <c r="E313" s="34"/>
      <c r="F313" s="34"/>
      <c r="G313" s="344"/>
      <c r="H313" s="345"/>
      <c r="I313" s="345"/>
      <c r="J313" s="345"/>
      <c r="K313" s="345"/>
      <c r="L313" s="345"/>
      <c r="M313" s="345"/>
      <c r="N313" s="345"/>
      <c r="O313" s="345"/>
      <c r="P313" s="345"/>
      <c r="Q313" s="345"/>
      <c r="R313" s="345"/>
      <c r="S313" s="415">
        <f t="shared" si="115"/>
        <v>0</v>
      </c>
      <c r="T313" s="416">
        <f>SUM($G313:H313)</f>
        <v>0</v>
      </c>
      <c r="U313" s="416">
        <f>SUM($G313:I313)</f>
        <v>0</v>
      </c>
      <c r="V313" s="416">
        <f>SUM($G313:J313)</f>
        <v>0</v>
      </c>
      <c r="W313" s="416">
        <f>SUM($G313:K313)</f>
        <v>0</v>
      </c>
      <c r="X313" s="416">
        <f>SUM($G313:L313)</f>
        <v>0</v>
      </c>
      <c r="Y313" s="416">
        <f>SUM($G313:M313)</f>
        <v>0</v>
      </c>
      <c r="Z313" s="416">
        <f>SUM($G313:N313)</f>
        <v>0</v>
      </c>
      <c r="AA313" s="416">
        <f>SUM($G313:O313)</f>
        <v>0</v>
      </c>
      <c r="AB313" s="416">
        <f>SUM($G313:P313)</f>
        <v>0</v>
      </c>
      <c r="AC313" s="416">
        <f>SUM($G313:Q313)</f>
        <v>0</v>
      </c>
      <c r="AD313" s="417">
        <f>SUM($G313:R313)</f>
        <v>0</v>
      </c>
      <c r="AE313" s="349">
        <f t="shared" si="116"/>
        <v>0</v>
      </c>
      <c r="AF313" s="349">
        <f t="shared" si="117"/>
        <v>0</v>
      </c>
      <c r="AG313" s="349">
        <f t="shared" si="118"/>
        <v>0</v>
      </c>
      <c r="AH313" s="349">
        <f t="shared" si="119"/>
        <v>0</v>
      </c>
      <c r="AI313" s="349">
        <f t="shared" si="128"/>
        <v>0</v>
      </c>
      <c r="AJ313" s="349">
        <f t="shared" si="129"/>
        <v>0</v>
      </c>
      <c r="AK313" s="349">
        <f t="shared" si="130"/>
        <v>0</v>
      </c>
      <c r="AL313" s="350">
        <f t="shared" si="121"/>
        <v>0</v>
      </c>
    </row>
    <row r="314" spans="1:38" ht="24" hidden="1" customHeight="1" outlineLevel="1">
      <c r="A314" s="343" t="s">
        <v>257</v>
      </c>
      <c r="B314" s="446" t="s">
        <v>426</v>
      </c>
      <c r="C314" s="33"/>
      <c r="D314" s="34"/>
      <c r="E314" s="34"/>
      <c r="F314" s="34"/>
      <c r="G314" s="344"/>
      <c r="H314" s="345"/>
      <c r="I314" s="345"/>
      <c r="J314" s="345"/>
      <c r="K314" s="345"/>
      <c r="L314" s="345"/>
      <c r="M314" s="345"/>
      <c r="N314" s="345"/>
      <c r="O314" s="345"/>
      <c r="P314" s="345"/>
      <c r="Q314" s="345"/>
      <c r="R314" s="345"/>
      <c r="S314" s="415">
        <f t="shared" si="115"/>
        <v>0</v>
      </c>
      <c r="T314" s="416">
        <f>SUM($G314:H314)</f>
        <v>0</v>
      </c>
      <c r="U314" s="416">
        <f>SUM($G314:I314)</f>
        <v>0</v>
      </c>
      <c r="V314" s="416">
        <f>SUM($G314:J314)</f>
        <v>0</v>
      </c>
      <c r="W314" s="416">
        <f>SUM($G314:K314)</f>
        <v>0</v>
      </c>
      <c r="X314" s="416">
        <f>SUM($G314:L314)</f>
        <v>0</v>
      </c>
      <c r="Y314" s="416">
        <f>SUM($G314:M314)</f>
        <v>0</v>
      </c>
      <c r="Z314" s="416">
        <f>SUM($G314:N314)</f>
        <v>0</v>
      </c>
      <c r="AA314" s="416">
        <f>SUM($G314:O314)</f>
        <v>0</v>
      </c>
      <c r="AB314" s="416">
        <f>SUM($G314:P314)</f>
        <v>0</v>
      </c>
      <c r="AC314" s="416">
        <f>SUM($G314:Q314)</f>
        <v>0</v>
      </c>
      <c r="AD314" s="417">
        <f>SUM($G314:R314)</f>
        <v>0</v>
      </c>
      <c r="AE314" s="349">
        <f t="shared" si="116"/>
        <v>0</v>
      </c>
      <c r="AF314" s="349">
        <f t="shared" si="117"/>
        <v>0</v>
      </c>
      <c r="AG314" s="349">
        <f t="shared" si="118"/>
        <v>0</v>
      </c>
      <c r="AH314" s="349">
        <f t="shared" si="119"/>
        <v>0</v>
      </c>
      <c r="AI314" s="349">
        <f t="shared" si="128"/>
        <v>0</v>
      </c>
      <c r="AJ314" s="349">
        <f t="shared" si="129"/>
        <v>0</v>
      </c>
      <c r="AK314" s="349">
        <f t="shared" si="130"/>
        <v>0</v>
      </c>
      <c r="AL314" s="350">
        <f t="shared" si="121"/>
        <v>0</v>
      </c>
    </row>
    <row r="315" spans="1:38" ht="24" hidden="1" customHeight="1" outlineLevel="1">
      <c r="A315" s="343" t="s">
        <v>257</v>
      </c>
      <c r="B315" s="446" t="s">
        <v>427</v>
      </c>
      <c r="C315" s="33"/>
      <c r="D315" s="34"/>
      <c r="E315" s="34"/>
      <c r="F315" s="34"/>
      <c r="G315" s="344"/>
      <c r="H315" s="345"/>
      <c r="I315" s="345"/>
      <c r="J315" s="345"/>
      <c r="K315" s="345"/>
      <c r="L315" s="345"/>
      <c r="M315" s="345"/>
      <c r="N315" s="345"/>
      <c r="O315" s="345"/>
      <c r="P315" s="345"/>
      <c r="Q315" s="345"/>
      <c r="R315" s="345"/>
      <c r="S315" s="415">
        <f t="shared" si="115"/>
        <v>0</v>
      </c>
      <c r="T315" s="416">
        <f>SUM($G315:H315)</f>
        <v>0</v>
      </c>
      <c r="U315" s="416">
        <f>SUM($G315:I315)</f>
        <v>0</v>
      </c>
      <c r="V315" s="416">
        <f>SUM($G315:J315)</f>
        <v>0</v>
      </c>
      <c r="W315" s="416">
        <f>SUM($G315:K315)</f>
        <v>0</v>
      </c>
      <c r="X315" s="416">
        <f>SUM($G315:L315)</f>
        <v>0</v>
      </c>
      <c r="Y315" s="416">
        <f>SUM($G315:M315)</f>
        <v>0</v>
      </c>
      <c r="Z315" s="416">
        <f>SUM($G315:N315)</f>
        <v>0</v>
      </c>
      <c r="AA315" s="416">
        <f>SUM($G315:O315)</f>
        <v>0</v>
      </c>
      <c r="AB315" s="416">
        <f>SUM($G315:P315)</f>
        <v>0</v>
      </c>
      <c r="AC315" s="416">
        <f>SUM($G315:Q315)</f>
        <v>0</v>
      </c>
      <c r="AD315" s="417">
        <f>SUM($G315:R315)</f>
        <v>0</v>
      </c>
      <c r="AE315" s="349">
        <f t="shared" si="116"/>
        <v>0</v>
      </c>
      <c r="AF315" s="349">
        <f t="shared" si="117"/>
        <v>0</v>
      </c>
      <c r="AG315" s="349">
        <f t="shared" si="118"/>
        <v>0</v>
      </c>
      <c r="AH315" s="349">
        <f t="shared" si="119"/>
        <v>0</v>
      </c>
      <c r="AI315" s="349">
        <f t="shared" si="128"/>
        <v>0</v>
      </c>
      <c r="AJ315" s="349">
        <f t="shared" si="129"/>
        <v>0</v>
      </c>
      <c r="AK315" s="349">
        <f t="shared" si="130"/>
        <v>0</v>
      </c>
      <c r="AL315" s="350">
        <f t="shared" ref="AL315:AL320" si="133">SUM(G315:R315)-AK315</f>
        <v>0</v>
      </c>
    </row>
    <row r="316" spans="1:38" ht="24" hidden="1" customHeight="1" outlineLevel="1">
      <c r="A316" s="343" t="s">
        <v>257</v>
      </c>
      <c r="B316" s="446" t="s">
        <v>428</v>
      </c>
      <c r="C316" s="33"/>
      <c r="D316" s="34"/>
      <c r="E316" s="34"/>
      <c r="F316" s="34"/>
      <c r="G316" s="344"/>
      <c r="H316" s="345"/>
      <c r="I316" s="345"/>
      <c r="J316" s="345"/>
      <c r="K316" s="345"/>
      <c r="L316" s="345"/>
      <c r="M316" s="345"/>
      <c r="N316" s="345"/>
      <c r="O316" s="345"/>
      <c r="P316" s="345"/>
      <c r="Q316" s="345"/>
      <c r="R316" s="345"/>
      <c r="S316" s="415">
        <f t="shared" si="115"/>
        <v>0</v>
      </c>
      <c r="T316" s="416">
        <f>SUM($G316:H316)</f>
        <v>0</v>
      </c>
      <c r="U316" s="416">
        <f>SUM($G316:I316)</f>
        <v>0</v>
      </c>
      <c r="V316" s="416">
        <f>SUM($G316:J316)</f>
        <v>0</v>
      </c>
      <c r="W316" s="416">
        <f>SUM($G316:K316)</f>
        <v>0</v>
      </c>
      <c r="X316" s="416">
        <f>SUM($G316:L316)</f>
        <v>0</v>
      </c>
      <c r="Y316" s="416">
        <f>SUM($G316:M316)</f>
        <v>0</v>
      </c>
      <c r="Z316" s="416">
        <f>SUM($G316:N316)</f>
        <v>0</v>
      </c>
      <c r="AA316" s="416">
        <f>SUM($G316:O316)</f>
        <v>0</v>
      </c>
      <c r="AB316" s="416">
        <f>SUM($G316:P316)</f>
        <v>0</v>
      </c>
      <c r="AC316" s="416">
        <f>SUM($G316:Q316)</f>
        <v>0</v>
      </c>
      <c r="AD316" s="417">
        <f>SUM($G316:R316)</f>
        <v>0</v>
      </c>
      <c r="AE316" s="349">
        <f t="shared" si="116"/>
        <v>0</v>
      </c>
      <c r="AF316" s="349">
        <f t="shared" si="117"/>
        <v>0</v>
      </c>
      <c r="AG316" s="349">
        <f t="shared" si="118"/>
        <v>0</v>
      </c>
      <c r="AH316" s="349">
        <f t="shared" si="119"/>
        <v>0</v>
      </c>
      <c r="AI316" s="349">
        <f t="shared" si="128"/>
        <v>0</v>
      </c>
      <c r="AJ316" s="349">
        <f t="shared" si="129"/>
        <v>0</v>
      </c>
      <c r="AK316" s="349">
        <f t="shared" si="130"/>
        <v>0</v>
      </c>
      <c r="AL316" s="350">
        <f t="shared" si="133"/>
        <v>0</v>
      </c>
    </row>
    <row r="317" spans="1:38" ht="24" hidden="1" customHeight="1" outlineLevel="1">
      <c r="A317" s="343" t="s">
        <v>257</v>
      </c>
      <c r="B317" s="446" t="s">
        <v>429</v>
      </c>
      <c r="C317" s="33"/>
      <c r="D317" s="34"/>
      <c r="E317" s="34"/>
      <c r="F317" s="34"/>
      <c r="G317" s="344"/>
      <c r="H317" s="345"/>
      <c r="I317" s="345"/>
      <c r="J317" s="345"/>
      <c r="K317" s="345"/>
      <c r="L317" s="345"/>
      <c r="M317" s="345"/>
      <c r="N317" s="345"/>
      <c r="O317" s="345"/>
      <c r="P317" s="345"/>
      <c r="Q317" s="345"/>
      <c r="R317" s="345"/>
      <c r="S317" s="415">
        <f t="shared" si="115"/>
        <v>0</v>
      </c>
      <c r="T317" s="416">
        <f>SUM($G317:H317)</f>
        <v>0</v>
      </c>
      <c r="U317" s="416">
        <f>SUM($G317:I317)</f>
        <v>0</v>
      </c>
      <c r="V317" s="416">
        <f>SUM($G317:J317)</f>
        <v>0</v>
      </c>
      <c r="W317" s="416">
        <f>SUM($G317:K317)</f>
        <v>0</v>
      </c>
      <c r="X317" s="416">
        <f>SUM($G317:L317)</f>
        <v>0</v>
      </c>
      <c r="Y317" s="416">
        <f>SUM($G317:M317)</f>
        <v>0</v>
      </c>
      <c r="Z317" s="416">
        <f>SUM($G317:N317)</f>
        <v>0</v>
      </c>
      <c r="AA317" s="416">
        <f>SUM($G317:O317)</f>
        <v>0</v>
      </c>
      <c r="AB317" s="416">
        <f>SUM($G317:P317)</f>
        <v>0</v>
      </c>
      <c r="AC317" s="416">
        <f>SUM($G317:Q317)</f>
        <v>0</v>
      </c>
      <c r="AD317" s="417">
        <f>SUM($G317:R317)</f>
        <v>0</v>
      </c>
      <c r="AE317" s="349">
        <f t="shared" si="116"/>
        <v>0</v>
      </c>
      <c r="AF317" s="349">
        <f t="shared" si="117"/>
        <v>0</v>
      </c>
      <c r="AG317" s="349">
        <f t="shared" si="118"/>
        <v>0</v>
      </c>
      <c r="AH317" s="349">
        <f t="shared" si="119"/>
        <v>0</v>
      </c>
      <c r="AI317" s="349">
        <f t="shared" si="128"/>
        <v>0</v>
      </c>
      <c r="AJ317" s="349">
        <f t="shared" si="129"/>
        <v>0</v>
      </c>
      <c r="AK317" s="349">
        <f t="shared" si="130"/>
        <v>0</v>
      </c>
      <c r="AL317" s="350">
        <f t="shared" si="133"/>
        <v>0</v>
      </c>
    </row>
    <row r="318" spans="1:38" ht="24" hidden="1" customHeight="1" outlineLevel="1">
      <c r="A318" s="343" t="s">
        <v>257</v>
      </c>
      <c r="B318" s="446" t="s">
        <v>430</v>
      </c>
      <c r="C318" s="33"/>
      <c r="D318" s="34"/>
      <c r="E318" s="34"/>
      <c r="F318" s="34"/>
      <c r="G318" s="344"/>
      <c r="H318" s="345"/>
      <c r="I318" s="345"/>
      <c r="J318" s="345"/>
      <c r="K318" s="345"/>
      <c r="L318" s="345"/>
      <c r="M318" s="345"/>
      <c r="N318" s="345"/>
      <c r="O318" s="345"/>
      <c r="P318" s="345"/>
      <c r="Q318" s="345"/>
      <c r="R318" s="345"/>
      <c r="S318" s="415">
        <f t="shared" si="115"/>
        <v>0</v>
      </c>
      <c r="T318" s="416">
        <f>SUM($G318:H318)</f>
        <v>0</v>
      </c>
      <c r="U318" s="416">
        <f>SUM($G318:I318)</f>
        <v>0</v>
      </c>
      <c r="V318" s="416">
        <f>SUM($G318:J318)</f>
        <v>0</v>
      </c>
      <c r="W318" s="416">
        <f>SUM($G318:K318)</f>
        <v>0</v>
      </c>
      <c r="X318" s="416">
        <f>SUM($G318:L318)</f>
        <v>0</v>
      </c>
      <c r="Y318" s="416">
        <f>SUM($G318:M318)</f>
        <v>0</v>
      </c>
      <c r="Z318" s="416">
        <f>SUM($G318:N318)</f>
        <v>0</v>
      </c>
      <c r="AA318" s="416">
        <f>SUM($G318:O318)</f>
        <v>0</v>
      </c>
      <c r="AB318" s="416">
        <f>SUM($G318:P318)</f>
        <v>0</v>
      </c>
      <c r="AC318" s="416">
        <f>SUM($G318:Q318)</f>
        <v>0</v>
      </c>
      <c r="AD318" s="417">
        <f>SUM($G318:R318)</f>
        <v>0</v>
      </c>
      <c r="AE318" s="349">
        <f t="shared" si="116"/>
        <v>0</v>
      </c>
      <c r="AF318" s="349">
        <f t="shared" si="117"/>
        <v>0</v>
      </c>
      <c r="AG318" s="349">
        <f t="shared" si="118"/>
        <v>0</v>
      </c>
      <c r="AH318" s="349">
        <f t="shared" si="119"/>
        <v>0</v>
      </c>
      <c r="AI318" s="349">
        <f t="shared" si="128"/>
        <v>0</v>
      </c>
      <c r="AJ318" s="349">
        <f t="shared" si="129"/>
        <v>0</v>
      </c>
      <c r="AK318" s="349">
        <f t="shared" si="130"/>
        <v>0</v>
      </c>
      <c r="AL318" s="350">
        <f t="shared" si="133"/>
        <v>0</v>
      </c>
    </row>
    <row r="319" spans="1:38" ht="24" hidden="1" customHeight="1" outlineLevel="1">
      <c r="A319" s="343" t="s">
        <v>257</v>
      </c>
      <c r="B319" s="446" t="s">
        <v>431</v>
      </c>
      <c r="C319" s="33"/>
      <c r="D319" s="34"/>
      <c r="E319" s="34"/>
      <c r="F319" s="34"/>
      <c r="G319" s="344"/>
      <c r="H319" s="345"/>
      <c r="I319" s="345"/>
      <c r="J319" s="345"/>
      <c r="K319" s="345"/>
      <c r="L319" s="345"/>
      <c r="M319" s="345"/>
      <c r="N319" s="345"/>
      <c r="O319" s="345"/>
      <c r="P319" s="345"/>
      <c r="Q319" s="345"/>
      <c r="R319" s="345"/>
      <c r="S319" s="415">
        <f t="shared" si="115"/>
        <v>0</v>
      </c>
      <c r="T319" s="416">
        <f>SUM($G319:H319)</f>
        <v>0</v>
      </c>
      <c r="U319" s="416">
        <f>SUM($G319:I319)</f>
        <v>0</v>
      </c>
      <c r="V319" s="416">
        <f>SUM($G319:J319)</f>
        <v>0</v>
      </c>
      <c r="W319" s="416">
        <f>SUM($G319:K319)</f>
        <v>0</v>
      </c>
      <c r="X319" s="416">
        <f>SUM($G319:L319)</f>
        <v>0</v>
      </c>
      <c r="Y319" s="416">
        <f>SUM($G319:M319)</f>
        <v>0</v>
      </c>
      <c r="Z319" s="416">
        <f>SUM($G319:N319)</f>
        <v>0</v>
      </c>
      <c r="AA319" s="416">
        <f>SUM($G319:O319)</f>
        <v>0</v>
      </c>
      <c r="AB319" s="416">
        <f>SUM($G319:P319)</f>
        <v>0</v>
      </c>
      <c r="AC319" s="416">
        <f>SUM($G319:Q319)</f>
        <v>0</v>
      </c>
      <c r="AD319" s="417">
        <f>SUM($G319:R319)</f>
        <v>0</v>
      </c>
      <c r="AE319" s="349">
        <f t="shared" si="116"/>
        <v>0</v>
      </c>
      <c r="AF319" s="349">
        <f t="shared" si="117"/>
        <v>0</v>
      </c>
      <c r="AG319" s="349">
        <f t="shared" si="118"/>
        <v>0</v>
      </c>
      <c r="AH319" s="349">
        <f t="shared" si="119"/>
        <v>0</v>
      </c>
      <c r="AI319" s="349">
        <f t="shared" si="128"/>
        <v>0</v>
      </c>
      <c r="AJ319" s="349">
        <f t="shared" si="129"/>
        <v>0</v>
      </c>
      <c r="AK319" s="349">
        <f t="shared" si="130"/>
        <v>0</v>
      </c>
      <c r="AL319" s="350">
        <f t="shared" si="133"/>
        <v>0</v>
      </c>
    </row>
    <row r="320" spans="1:38" ht="24" hidden="1" customHeight="1" outlineLevel="1">
      <c r="A320" s="343" t="s">
        <v>257</v>
      </c>
      <c r="B320" s="446" t="s">
        <v>432</v>
      </c>
      <c r="C320" s="33"/>
      <c r="D320" s="34"/>
      <c r="E320" s="34"/>
      <c r="F320" s="34"/>
      <c r="G320" s="344"/>
      <c r="H320" s="345"/>
      <c r="I320" s="345"/>
      <c r="J320" s="345"/>
      <c r="K320" s="345"/>
      <c r="L320" s="345"/>
      <c r="M320" s="345"/>
      <c r="N320" s="345"/>
      <c r="O320" s="345"/>
      <c r="P320" s="345"/>
      <c r="Q320" s="345"/>
      <c r="R320" s="345"/>
      <c r="S320" s="415">
        <f t="shared" si="115"/>
        <v>0</v>
      </c>
      <c r="T320" s="416">
        <f>SUM($G320:H320)</f>
        <v>0</v>
      </c>
      <c r="U320" s="416">
        <f>SUM($G320:I320)</f>
        <v>0</v>
      </c>
      <c r="V320" s="416">
        <f>SUM($G320:J320)</f>
        <v>0</v>
      </c>
      <c r="W320" s="416">
        <f>SUM($G320:K320)</f>
        <v>0</v>
      </c>
      <c r="X320" s="416">
        <f>SUM($G320:L320)</f>
        <v>0</v>
      </c>
      <c r="Y320" s="416">
        <f>SUM($G320:M320)</f>
        <v>0</v>
      </c>
      <c r="Z320" s="416">
        <f>SUM($G320:N320)</f>
        <v>0</v>
      </c>
      <c r="AA320" s="416">
        <f>SUM($G320:O320)</f>
        <v>0</v>
      </c>
      <c r="AB320" s="416">
        <f>SUM($G320:P320)</f>
        <v>0</v>
      </c>
      <c r="AC320" s="416">
        <f>SUM($G320:Q320)</f>
        <v>0</v>
      </c>
      <c r="AD320" s="417">
        <f>SUM($G320:R320)</f>
        <v>0</v>
      </c>
      <c r="AE320" s="349">
        <f t="shared" si="116"/>
        <v>0</v>
      </c>
      <c r="AF320" s="349">
        <f t="shared" si="117"/>
        <v>0</v>
      </c>
      <c r="AG320" s="349">
        <f t="shared" si="118"/>
        <v>0</v>
      </c>
      <c r="AH320" s="349">
        <f t="shared" si="119"/>
        <v>0</v>
      </c>
      <c r="AI320" s="349">
        <f t="shared" si="128"/>
        <v>0</v>
      </c>
      <c r="AJ320" s="349">
        <f t="shared" si="129"/>
        <v>0</v>
      </c>
      <c r="AK320" s="349">
        <f t="shared" si="130"/>
        <v>0</v>
      </c>
      <c r="AL320" s="350">
        <f t="shared" si="133"/>
        <v>0</v>
      </c>
    </row>
    <row r="321" spans="1:38" ht="24" hidden="1" customHeight="1" outlineLevel="1">
      <c r="A321" s="343" t="s">
        <v>257</v>
      </c>
      <c r="B321" s="446" t="s">
        <v>433</v>
      </c>
      <c r="C321" s="33"/>
      <c r="D321" s="34"/>
      <c r="E321" s="34"/>
      <c r="F321" s="34"/>
      <c r="G321" s="344"/>
      <c r="H321" s="345"/>
      <c r="I321" s="345"/>
      <c r="J321" s="345"/>
      <c r="K321" s="345"/>
      <c r="L321" s="345"/>
      <c r="M321" s="345"/>
      <c r="N321" s="345"/>
      <c r="O321" s="345"/>
      <c r="P321" s="345"/>
      <c r="Q321" s="345"/>
      <c r="R321" s="345"/>
      <c r="S321" s="415">
        <f t="shared" si="115"/>
        <v>0</v>
      </c>
      <c r="T321" s="416">
        <f>SUM($G321:H321)</f>
        <v>0</v>
      </c>
      <c r="U321" s="416">
        <f>SUM($G321:I321)</f>
        <v>0</v>
      </c>
      <c r="V321" s="416">
        <f>SUM($G321:J321)</f>
        <v>0</v>
      </c>
      <c r="W321" s="416">
        <f>SUM($G321:K321)</f>
        <v>0</v>
      </c>
      <c r="X321" s="416">
        <f>SUM($G321:L321)</f>
        <v>0</v>
      </c>
      <c r="Y321" s="416">
        <f>SUM($G321:M321)</f>
        <v>0</v>
      </c>
      <c r="Z321" s="416">
        <f>SUM($G321:N321)</f>
        <v>0</v>
      </c>
      <c r="AA321" s="416">
        <f>SUM($G321:O321)</f>
        <v>0</v>
      </c>
      <c r="AB321" s="416">
        <f>SUM($G321:P321)</f>
        <v>0</v>
      </c>
      <c r="AC321" s="416">
        <f>SUM($G321:Q321)</f>
        <v>0</v>
      </c>
      <c r="AD321" s="417">
        <f>SUM($G321:R321)</f>
        <v>0</v>
      </c>
      <c r="AE321" s="349">
        <f t="shared" si="116"/>
        <v>0</v>
      </c>
      <c r="AF321" s="349">
        <f t="shared" si="117"/>
        <v>0</v>
      </c>
      <c r="AG321" s="349">
        <f t="shared" si="118"/>
        <v>0</v>
      </c>
      <c r="AH321" s="349">
        <f t="shared" si="119"/>
        <v>0</v>
      </c>
      <c r="AI321" s="349">
        <f t="shared" si="128"/>
        <v>0</v>
      </c>
      <c r="AJ321" s="349">
        <f t="shared" si="129"/>
        <v>0</v>
      </c>
      <c r="AK321" s="349">
        <f t="shared" si="130"/>
        <v>0</v>
      </c>
      <c r="AL321" s="350">
        <f t="shared" si="121"/>
        <v>0</v>
      </c>
    </row>
    <row r="322" spans="1:38" ht="24" hidden="1" customHeight="1" outlineLevel="1">
      <c r="A322" s="343" t="s">
        <v>257</v>
      </c>
      <c r="B322" s="446" t="s">
        <v>434</v>
      </c>
      <c r="C322" s="33"/>
      <c r="D322" s="34"/>
      <c r="E322" s="34"/>
      <c r="F322" s="34"/>
      <c r="G322" s="344"/>
      <c r="H322" s="345"/>
      <c r="I322" s="345"/>
      <c r="J322" s="345"/>
      <c r="K322" s="345"/>
      <c r="L322" s="345"/>
      <c r="M322" s="345"/>
      <c r="N322" s="345"/>
      <c r="O322" s="345"/>
      <c r="P322" s="345"/>
      <c r="Q322" s="345"/>
      <c r="R322" s="345"/>
      <c r="S322" s="415">
        <f t="shared" si="115"/>
        <v>0</v>
      </c>
      <c r="T322" s="416">
        <f>SUM($G322:H322)</f>
        <v>0</v>
      </c>
      <c r="U322" s="416">
        <f>SUM($G322:I322)</f>
        <v>0</v>
      </c>
      <c r="V322" s="416">
        <f>SUM($G322:J322)</f>
        <v>0</v>
      </c>
      <c r="W322" s="416">
        <f>SUM($G322:K322)</f>
        <v>0</v>
      </c>
      <c r="X322" s="416">
        <f>SUM($G322:L322)</f>
        <v>0</v>
      </c>
      <c r="Y322" s="416">
        <f>SUM($G322:M322)</f>
        <v>0</v>
      </c>
      <c r="Z322" s="416">
        <f>SUM($G322:N322)</f>
        <v>0</v>
      </c>
      <c r="AA322" s="416">
        <f>SUM($G322:O322)</f>
        <v>0</v>
      </c>
      <c r="AB322" s="416">
        <f>SUM($G322:P322)</f>
        <v>0</v>
      </c>
      <c r="AC322" s="416">
        <f>SUM($G322:Q322)</f>
        <v>0</v>
      </c>
      <c r="AD322" s="417">
        <f>SUM($G322:R322)</f>
        <v>0</v>
      </c>
      <c r="AE322" s="349">
        <f t="shared" si="116"/>
        <v>0</v>
      </c>
      <c r="AF322" s="349">
        <f t="shared" si="117"/>
        <v>0</v>
      </c>
      <c r="AG322" s="349">
        <f t="shared" si="118"/>
        <v>0</v>
      </c>
      <c r="AH322" s="349">
        <f t="shared" si="119"/>
        <v>0</v>
      </c>
      <c r="AI322" s="349">
        <f t="shared" si="128"/>
        <v>0</v>
      </c>
      <c r="AJ322" s="349">
        <f t="shared" si="129"/>
        <v>0</v>
      </c>
      <c r="AK322" s="349">
        <f t="shared" si="130"/>
        <v>0</v>
      </c>
      <c r="AL322" s="350">
        <f t="shared" si="121"/>
        <v>0</v>
      </c>
    </row>
    <row r="323" spans="1:38" ht="24" hidden="1" customHeight="1" outlineLevel="1">
      <c r="A323" s="343" t="s">
        <v>257</v>
      </c>
      <c r="B323" s="446" t="s">
        <v>435</v>
      </c>
      <c r="C323" s="33"/>
      <c r="D323" s="34"/>
      <c r="E323" s="34"/>
      <c r="F323" s="34"/>
      <c r="G323" s="344"/>
      <c r="H323" s="345"/>
      <c r="I323" s="345"/>
      <c r="J323" s="345"/>
      <c r="K323" s="345"/>
      <c r="L323" s="345"/>
      <c r="M323" s="345"/>
      <c r="N323" s="345"/>
      <c r="O323" s="345"/>
      <c r="P323" s="345"/>
      <c r="Q323" s="345"/>
      <c r="R323" s="345"/>
      <c r="S323" s="415">
        <f t="shared" si="115"/>
        <v>0</v>
      </c>
      <c r="T323" s="416">
        <f>SUM($G323:H323)</f>
        <v>0</v>
      </c>
      <c r="U323" s="416">
        <f>SUM($G323:I323)</f>
        <v>0</v>
      </c>
      <c r="V323" s="416">
        <f>SUM($G323:J323)</f>
        <v>0</v>
      </c>
      <c r="W323" s="416">
        <f>SUM($G323:K323)</f>
        <v>0</v>
      </c>
      <c r="X323" s="416">
        <f>SUM($G323:L323)</f>
        <v>0</v>
      </c>
      <c r="Y323" s="416">
        <f>SUM($G323:M323)</f>
        <v>0</v>
      </c>
      <c r="Z323" s="416">
        <f>SUM($G323:N323)</f>
        <v>0</v>
      </c>
      <c r="AA323" s="416">
        <f>SUM($G323:O323)</f>
        <v>0</v>
      </c>
      <c r="AB323" s="416">
        <f>SUM($G323:P323)</f>
        <v>0</v>
      </c>
      <c r="AC323" s="416">
        <f>SUM($G323:Q323)</f>
        <v>0</v>
      </c>
      <c r="AD323" s="417">
        <f>SUM($G323:R323)</f>
        <v>0</v>
      </c>
      <c r="AE323" s="349">
        <f t="shared" si="116"/>
        <v>0</v>
      </c>
      <c r="AF323" s="349">
        <f t="shared" si="117"/>
        <v>0</v>
      </c>
      <c r="AG323" s="349">
        <f t="shared" si="118"/>
        <v>0</v>
      </c>
      <c r="AH323" s="349">
        <f t="shared" si="119"/>
        <v>0</v>
      </c>
      <c r="AI323" s="349">
        <f t="shared" si="128"/>
        <v>0</v>
      </c>
      <c r="AJ323" s="349">
        <f t="shared" si="129"/>
        <v>0</v>
      </c>
      <c r="AK323" s="349">
        <f t="shared" si="130"/>
        <v>0</v>
      </c>
      <c r="AL323" s="350">
        <f t="shared" si="121"/>
        <v>0</v>
      </c>
    </row>
    <row r="324" spans="1:38" ht="24" hidden="1" customHeight="1" outlineLevel="1">
      <c r="A324" s="343" t="s">
        <v>257</v>
      </c>
      <c r="B324" s="446" t="s">
        <v>436</v>
      </c>
      <c r="C324" s="33"/>
      <c r="D324" s="34"/>
      <c r="E324" s="34"/>
      <c r="F324" s="34"/>
      <c r="G324" s="344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415">
        <f t="shared" si="115"/>
        <v>0</v>
      </c>
      <c r="T324" s="416">
        <f>SUM($G324:H324)</f>
        <v>0</v>
      </c>
      <c r="U324" s="416">
        <f>SUM($G324:I324)</f>
        <v>0</v>
      </c>
      <c r="V324" s="416">
        <f>SUM($G324:J324)</f>
        <v>0</v>
      </c>
      <c r="W324" s="416">
        <f>SUM($G324:K324)</f>
        <v>0</v>
      </c>
      <c r="X324" s="416">
        <f>SUM($G324:L324)</f>
        <v>0</v>
      </c>
      <c r="Y324" s="416">
        <f>SUM($G324:M324)</f>
        <v>0</v>
      </c>
      <c r="Z324" s="416">
        <f>SUM($G324:N324)</f>
        <v>0</v>
      </c>
      <c r="AA324" s="416">
        <f>SUM($G324:O324)</f>
        <v>0</v>
      </c>
      <c r="AB324" s="416">
        <f>SUM($G324:P324)</f>
        <v>0</v>
      </c>
      <c r="AC324" s="416">
        <f>SUM($G324:Q324)</f>
        <v>0</v>
      </c>
      <c r="AD324" s="417">
        <f>SUM($G324:R324)</f>
        <v>0</v>
      </c>
      <c r="AE324" s="349">
        <f t="shared" si="116"/>
        <v>0</v>
      </c>
      <c r="AF324" s="349">
        <f t="shared" si="117"/>
        <v>0</v>
      </c>
      <c r="AG324" s="349">
        <f t="shared" si="118"/>
        <v>0</v>
      </c>
      <c r="AH324" s="349">
        <f t="shared" si="119"/>
        <v>0</v>
      </c>
      <c r="AI324" s="349">
        <f t="shared" si="128"/>
        <v>0</v>
      </c>
      <c r="AJ324" s="349">
        <f t="shared" si="129"/>
        <v>0</v>
      </c>
      <c r="AK324" s="349">
        <f t="shared" si="130"/>
        <v>0</v>
      </c>
      <c r="AL324" s="350">
        <f t="shared" si="121"/>
        <v>0</v>
      </c>
    </row>
    <row r="325" spans="1:38" ht="24" hidden="1" customHeight="1" outlineLevel="1">
      <c r="A325" s="343" t="s">
        <v>257</v>
      </c>
      <c r="B325" s="446" t="s">
        <v>437</v>
      </c>
      <c r="C325" s="33"/>
      <c r="D325" s="34"/>
      <c r="E325" s="34"/>
      <c r="F325" s="34"/>
      <c r="G325" s="344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415">
        <f t="shared" si="115"/>
        <v>0</v>
      </c>
      <c r="T325" s="416">
        <f>SUM($G325:H325)</f>
        <v>0</v>
      </c>
      <c r="U325" s="416">
        <f>SUM($G325:I325)</f>
        <v>0</v>
      </c>
      <c r="V325" s="416">
        <f>SUM($G325:J325)</f>
        <v>0</v>
      </c>
      <c r="W325" s="416">
        <f>SUM($G325:K325)</f>
        <v>0</v>
      </c>
      <c r="X325" s="416">
        <f>SUM($G325:L325)</f>
        <v>0</v>
      </c>
      <c r="Y325" s="416">
        <f>SUM($G325:M325)</f>
        <v>0</v>
      </c>
      <c r="Z325" s="416">
        <f>SUM($G325:N325)</f>
        <v>0</v>
      </c>
      <c r="AA325" s="416">
        <f>SUM($G325:O325)</f>
        <v>0</v>
      </c>
      <c r="AB325" s="416">
        <f>SUM($G325:P325)</f>
        <v>0</v>
      </c>
      <c r="AC325" s="416">
        <f>SUM($G325:Q325)</f>
        <v>0</v>
      </c>
      <c r="AD325" s="417">
        <f>SUM($G325:R325)</f>
        <v>0</v>
      </c>
      <c r="AE325" s="349">
        <f t="shared" si="116"/>
        <v>0</v>
      </c>
      <c r="AF325" s="349">
        <f t="shared" si="117"/>
        <v>0</v>
      </c>
      <c r="AG325" s="349">
        <f t="shared" si="118"/>
        <v>0</v>
      </c>
      <c r="AH325" s="349">
        <f t="shared" si="119"/>
        <v>0</v>
      </c>
      <c r="AI325" s="349">
        <f t="shared" si="128"/>
        <v>0</v>
      </c>
      <c r="AJ325" s="349">
        <f t="shared" si="129"/>
        <v>0</v>
      </c>
      <c r="AK325" s="349">
        <f t="shared" si="130"/>
        <v>0</v>
      </c>
      <c r="AL325" s="350">
        <f t="shared" si="121"/>
        <v>0</v>
      </c>
    </row>
    <row r="326" spans="1:38" ht="24" hidden="1" customHeight="1" outlineLevel="1">
      <c r="A326" s="343" t="s">
        <v>257</v>
      </c>
      <c r="B326" s="446" t="s">
        <v>438</v>
      </c>
      <c r="C326" s="33"/>
      <c r="D326" s="34"/>
      <c r="E326" s="34"/>
      <c r="F326" s="34"/>
      <c r="G326" s="344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415">
        <f t="shared" si="115"/>
        <v>0</v>
      </c>
      <c r="T326" s="416">
        <f>SUM($G326:H326)</f>
        <v>0</v>
      </c>
      <c r="U326" s="416">
        <f>SUM($G326:I326)</f>
        <v>0</v>
      </c>
      <c r="V326" s="416">
        <f>SUM($G326:J326)</f>
        <v>0</v>
      </c>
      <c r="W326" s="416">
        <f>SUM($G326:K326)</f>
        <v>0</v>
      </c>
      <c r="X326" s="416">
        <f>SUM($G326:L326)</f>
        <v>0</v>
      </c>
      <c r="Y326" s="416">
        <f>SUM($G326:M326)</f>
        <v>0</v>
      </c>
      <c r="Z326" s="416">
        <f>SUM($G326:N326)</f>
        <v>0</v>
      </c>
      <c r="AA326" s="416">
        <f>SUM($G326:O326)</f>
        <v>0</v>
      </c>
      <c r="AB326" s="416">
        <f>SUM($G326:P326)</f>
        <v>0</v>
      </c>
      <c r="AC326" s="416">
        <f>SUM($G326:Q326)</f>
        <v>0</v>
      </c>
      <c r="AD326" s="417">
        <f>SUM($G326:R326)</f>
        <v>0</v>
      </c>
      <c r="AE326" s="349">
        <f t="shared" si="116"/>
        <v>0</v>
      </c>
      <c r="AF326" s="349">
        <f t="shared" si="117"/>
        <v>0</v>
      </c>
      <c r="AG326" s="349">
        <f t="shared" si="118"/>
        <v>0</v>
      </c>
      <c r="AH326" s="349">
        <f t="shared" si="119"/>
        <v>0</v>
      </c>
      <c r="AI326" s="349">
        <f t="shared" si="128"/>
        <v>0</v>
      </c>
      <c r="AJ326" s="349">
        <f t="shared" si="129"/>
        <v>0</v>
      </c>
      <c r="AK326" s="349">
        <f t="shared" si="130"/>
        <v>0</v>
      </c>
      <c r="AL326" s="350">
        <f t="shared" si="121"/>
        <v>0</v>
      </c>
    </row>
    <row r="327" spans="1:38" ht="24" customHeight="1" collapsed="1">
      <c r="A327" s="343"/>
      <c r="B327" s="446" t="s">
        <v>439</v>
      </c>
      <c r="C327" s="154" t="s">
        <v>440</v>
      </c>
      <c r="D327" s="145"/>
      <c r="E327" s="145"/>
      <c r="F327" s="145"/>
      <c r="G327" s="420">
        <f>SUM(G251:G326)</f>
        <v>0</v>
      </c>
      <c r="H327" s="426">
        <f t="shared" ref="H327:R327" si="134">SUM(H251:H326)</f>
        <v>0</v>
      </c>
      <c r="I327" s="426">
        <f t="shared" si="134"/>
        <v>0</v>
      </c>
      <c r="J327" s="426">
        <f t="shared" si="134"/>
        <v>0</v>
      </c>
      <c r="K327" s="426">
        <f t="shared" si="134"/>
        <v>0</v>
      </c>
      <c r="L327" s="426">
        <f t="shared" si="134"/>
        <v>0</v>
      </c>
      <c r="M327" s="426">
        <f t="shared" si="134"/>
        <v>0</v>
      </c>
      <c r="N327" s="426">
        <f t="shared" si="134"/>
        <v>0</v>
      </c>
      <c r="O327" s="426">
        <f t="shared" si="134"/>
        <v>0</v>
      </c>
      <c r="P327" s="426">
        <f t="shared" si="134"/>
        <v>0</v>
      </c>
      <c r="Q327" s="426">
        <f t="shared" si="134"/>
        <v>0</v>
      </c>
      <c r="R327" s="426">
        <f t="shared" si="134"/>
        <v>0</v>
      </c>
      <c r="S327" s="421">
        <f t="shared" si="115"/>
        <v>0</v>
      </c>
      <c r="T327" s="422">
        <f>SUM($G327:H327)</f>
        <v>0</v>
      </c>
      <c r="U327" s="422">
        <f>SUM($G327:I327)</f>
        <v>0</v>
      </c>
      <c r="V327" s="422">
        <f>SUM($G327:J327)</f>
        <v>0</v>
      </c>
      <c r="W327" s="422">
        <f>SUM($G327:K327)</f>
        <v>0</v>
      </c>
      <c r="X327" s="422">
        <f>SUM($G327:L327)</f>
        <v>0</v>
      </c>
      <c r="Y327" s="422">
        <f>SUM($G327:M327)</f>
        <v>0</v>
      </c>
      <c r="Z327" s="422">
        <f>SUM($G327:N327)</f>
        <v>0</v>
      </c>
      <c r="AA327" s="422">
        <f>SUM($G327:O327)</f>
        <v>0</v>
      </c>
      <c r="AB327" s="422">
        <f>SUM($G327:P327)</f>
        <v>0</v>
      </c>
      <c r="AC327" s="422">
        <f>SUM($G327:Q327)</f>
        <v>0</v>
      </c>
      <c r="AD327" s="423">
        <f>SUM($G327:R327)</f>
        <v>0</v>
      </c>
      <c r="AE327" s="380">
        <f t="shared" si="116"/>
        <v>0</v>
      </c>
      <c r="AF327" s="380">
        <f t="shared" si="117"/>
        <v>0</v>
      </c>
      <c r="AG327" s="380">
        <f t="shared" si="118"/>
        <v>0</v>
      </c>
      <c r="AH327" s="380">
        <f t="shared" si="119"/>
        <v>0</v>
      </c>
      <c r="AI327" s="380">
        <f t="shared" si="128"/>
        <v>0</v>
      </c>
      <c r="AJ327" s="380">
        <f t="shared" si="129"/>
        <v>0</v>
      </c>
      <c r="AK327" s="380">
        <f t="shared" si="130"/>
        <v>0</v>
      </c>
      <c r="AL327" s="350">
        <f t="shared" ref="AL327" si="135">SUM(G327:R327)-AK327</f>
        <v>0</v>
      </c>
    </row>
    <row r="328" spans="1:38" ht="24" customHeight="1">
      <c r="A328" s="343"/>
      <c r="B328" s="446" t="s">
        <v>441</v>
      </c>
      <c r="C328" s="144" t="s">
        <v>127</v>
      </c>
      <c r="D328" s="145"/>
      <c r="E328" s="145"/>
      <c r="F328" s="145"/>
      <c r="G328" s="420">
        <f>G217-G327</f>
        <v>14413.876367749483</v>
      </c>
      <c r="H328" s="426">
        <f t="shared" ref="H328:R328" si="136">H217-H327</f>
        <v>4605.9413164782345</v>
      </c>
      <c r="I328" s="426">
        <f t="shared" si="136"/>
        <v>6957.1918986141036</v>
      </c>
      <c r="J328" s="426">
        <f t="shared" si="136"/>
        <v>1521.823905042143</v>
      </c>
      <c r="K328" s="426">
        <f t="shared" si="136"/>
        <v>5385.9709534376598</v>
      </c>
      <c r="L328" s="426">
        <f t="shared" si="136"/>
        <v>1362.1161526513229</v>
      </c>
      <c r="M328" s="426">
        <f t="shared" si="136"/>
        <v>1295.6639714893993</v>
      </c>
      <c r="N328" s="426">
        <f t="shared" si="136"/>
        <v>1269.1948563609126</v>
      </c>
      <c r="O328" s="426">
        <f t="shared" si="136"/>
        <v>4473.0825968639538</v>
      </c>
      <c r="P328" s="426">
        <f t="shared" si="136"/>
        <v>4845.1490851789658</v>
      </c>
      <c r="Q328" s="426">
        <f t="shared" si="136"/>
        <v>1972.4081737337449</v>
      </c>
      <c r="R328" s="426">
        <f t="shared" si="136"/>
        <v>236.59369306804524</v>
      </c>
      <c r="S328" s="421">
        <f t="shared" si="115"/>
        <v>14413.876367749483</v>
      </c>
      <c r="T328" s="422">
        <f>SUM($G328:H328)</f>
        <v>19019.817684227717</v>
      </c>
      <c r="U328" s="422">
        <f>SUM($G328:I328)</f>
        <v>25977.00958284182</v>
      </c>
      <c r="V328" s="422">
        <f>SUM($G328:J328)</f>
        <v>27498.833487883963</v>
      </c>
      <c r="W328" s="422">
        <f>SUM($G328:K328)</f>
        <v>32884.804441321627</v>
      </c>
      <c r="X328" s="422">
        <f>SUM($G328:L328)</f>
        <v>34246.920593972951</v>
      </c>
      <c r="Y328" s="422">
        <f>SUM($G328:M328)</f>
        <v>35542.584565462348</v>
      </c>
      <c r="Z328" s="422">
        <f>SUM($G328:N328)</f>
        <v>36811.779421823259</v>
      </c>
      <c r="AA328" s="422">
        <f>SUM($G328:O328)</f>
        <v>41284.862018687214</v>
      </c>
      <c r="AB328" s="422">
        <f>SUM($G328:P328)</f>
        <v>46130.011103866178</v>
      </c>
      <c r="AC328" s="422">
        <f>SUM($G328:Q328)</f>
        <v>48102.419277599925</v>
      </c>
      <c r="AD328" s="423">
        <f>SUM($G328:R328)</f>
        <v>48339.012970667973</v>
      </c>
      <c r="AE328" s="380">
        <f t="shared" si="116"/>
        <v>25977.00958284182</v>
      </c>
      <c r="AF328" s="380">
        <f t="shared" si="117"/>
        <v>8269.9110111311311</v>
      </c>
      <c r="AG328" s="380">
        <f t="shared" si="118"/>
        <v>7037.9414247142631</v>
      </c>
      <c r="AH328" s="380">
        <f t="shared" si="119"/>
        <v>7054.1509519807587</v>
      </c>
      <c r="AI328" s="380">
        <f t="shared" si="128"/>
        <v>34246.920593972951</v>
      </c>
      <c r="AJ328" s="380">
        <f t="shared" si="129"/>
        <v>14092.092376695022</v>
      </c>
      <c r="AK328" s="380">
        <f t="shared" si="130"/>
        <v>48339.012970667973</v>
      </c>
      <c r="AL328" s="350">
        <f t="shared" si="121"/>
        <v>0</v>
      </c>
    </row>
    <row r="330" spans="1:38" s="339" customFormat="1" ht="24.75" customHeight="1">
      <c r="A330" s="326"/>
      <c r="B330" s="338"/>
      <c r="C330" s="427" t="s">
        <v>442</v>
      </c>
      <c r="D330" s="428"/>
      <c r="E330" s="428"/>
      <c r="F330" s="428"/>
      <c r="G330" s="350">
        <f t="shared" ref="G330:AK330" si="137">G137-G41</f>
        <v>0</v>
      </c>
      <c r="H330" s="350">
        <f t="shared" si="137"/>
        <v>0</v>
      </c>
      <c r="I330" s="350">
        <f t="shared" si="137"/>
        <v>0</v>
      </c>
      <c r="J330" s="350">
        <f t="shared" si="137"/>
        <v>0</v>
      </c>
      <c r="K330" s="350">
        <f t="shared" si="137"/>
        <v>0</v>
      </c>
      <c r="L330" s="350">
        <f t="shared" si="137"/>
        <v>0</v>
      </c>
      <c r="M330" s="350">
        <f t="shared" si="137"/>
        <v>0</v>
      </c>
      <c r="N330" s="350">
        <f t="shared" si="137"/>
        <v>0</v>
      </c>
      <c r="O330" s="350">
        <f t="shared" si="137"/>
        <v>0</v>
      </c>
      <c r="P330" s="350">
        <f t="shared" si="137"/>
        <v>0</v>
      </c>
      <c r="Q330" s="350">
        <f t="shared" si="137"/>
        <v>0</v>
      </c>
      <c r="R330" s="350">
        <f t="shared" si="137"/>
        <v>0</v>
      </c>
      <c r="S330" s="350">
        <f t="shared" si="137"/>
        <v>0</v>
      </c>
      <c r="T330" s="350">
        <f t="shared" si="137"/>
        <v>0</v>
      </c>
      <c r="U330" s="350">
        <f t="shared" si="137"/>
        <v>0</v>
      </c>
      <c r="V330" s="350">
        <f t="shared" si="137"/>
        <v>0</v>
      </c>
      <c r="W330" s="350">
        <f t="shared" si="137"/>
        <v>0</v>
      </c>
      <c r="X330" s="350">
        <f t="shared" si="137"/>
        <v>0</v>
      </c>
      <c r="Y330" s="350">
        <f t="shared" si="137"/>
        <v>0</v>
      </c>
      <c r="Z330" s="350">
        <f t="shared" si="137"/>
        <v>0</v>
      </c>
      <c r="AA330" s="350">
        <f t="shared" si="137"/>
        <v>0</v>
      </c>
      <c r="AB330" s="350">
        <f t="shared" si="137"/>
        <v>0</v>
      </c>
      <c r="AC330" s="350">
        <f t="shared" si="137"/>
        <v>0</v>
      </c>
      <c r="AD330" s="350">
        <f t="shared" si="137"/>
        <v>0</v>
      </c>
      <c r="AE330" s="350">
        <f t="shared" si="137"/>
        <v>0</v>
      </c>
      <c r="AF330" s="350">
        <f t="shared" si="137"/>
        <v>0</v>
      </c>
      <c r="AG330" s="350">
        <f t="shared" si="137"/>
        <v>0</v>
      </c>
      <c r="AH330" s="350">
        <f t="shared" si="137"/>
        <v>0</v>
      </c>
      <c r="AI330" s="350">
        <f t="shared" si="137"/>
        <v>0</v>
      </c>
      <c r="AJ330" s="350">
        <f t="shared" si="137"/>
        <v>0</v>
      </c>
      <c r="AK330" s="350">
        <f t="shared" si="137"/>
        <v>0</v>
      </c>
    </row>
    <row r="331" spans="1:38" s="339" customFormat="1" ht="24.75" customHeight="1">
      <c r="A331" s="326"/>
      <c r="B331" s="338"/>
      <c r="C331" s="427" t="s">
        <v>443</v>
      </c>
      <c r="D331" s="428"/>
      <c r="E331" s="428"/>
      <c r="F331" s="428"/>
      <c r="G331" s="429">
        <f t="shared" ref="G331:AK331" si="138">G217-G35</f>
        <v>0</v>
      </c>
      <c r="H331" s="429">
        <f t="shared" si="138"/>
        <v>0</v>
      </c>
      <c r="I331" s="429">
        <f t="shared" si="138"/>
        <v>0</v>
      </c>
      <c r="J331" s="429">
        <f t="shared" si="138"/>
        <v>0</v>
      </c>
      <c r="K331" s="429">
        <f t="shared" si="138"/>
        <v>0</v>
      </c>
      <c r="L331" s="429">
        <f t="shared" si="138"/>
        <v>0</v>
      </c>
      <c r="M331" s="429">
        <f t="shared" si="138"/>
        <v>0</v>
      </c>
      <c r="N331" s="429">
        <f t="shared" si="138"/>
        <v>0</v>
      </c>
      <c r="O331" s="429">
        <f t="shared" si="138"/>
        <v>0</v>
      </c>
      <c r="P331" s="429">
        <f t="shared" si="138"/>
        <v>0</v>
      </c>
      <c r="Q331" s="429">
        <f t="shared" si="138"/>
        <v>0</v>
      </c>
      <c r="R331" s="429">
        <f t="shared" si="138"/>
        <v>0</v>
      </c>
      <c r="S331" s="350">
        <f t="shared" si="138"/>
        <v>0</v>
      </c>
      <c r="T331" s="350">
        <f t="shared" si="138"/>
        <v>0</v>
      </c>
      <c r="U331" s="350">
        <f t="shared" si="138"/>
        <v>0</v>
      </c>
      <c r="V331" s="350">
        <f t="shared" si="138"/>
        <v>3.637978807091713E-11</v>
      </c>
      <c r="W331" s="350">
        <f t="shared" si="138"/>
        <v>0</v>
      </c>
      <c r="X331" s="350">
        <f t="shared" si="138"/>
        <v>1.8189894035458565E-10</v>
      </c>
      <c r="Y331" s="350">
        <f t="shared" si="138"/>
        <v>0</v>
      </c>
      <c r="Z331" s="350">
        <f t="shared" si="138"/>
        <v>0</v>
      </c>
      <c r="AA331" s="350">
        <f t="shared" si="138"/>
        <v>0</v>
      </c>
      <c r="AB331" s="350">
        <f t="shared" si="138"/>
        <v>-1.3824319466948509E-10</v>
      </c>
      <c r="AC331" s="350">
        <f t="shared" si="138"/>
        <v>1.1641532182693481E-10</v>
      </c>
      <c r="AD331" s="350">
        <f t="shared" si="138"/>
        <v>1.0913936421275139E-10</v>
      </c>
      <c r="AE331" s="350">
        <f t="shared" si="138"/>
        <v>0</v>
      </c>
      <c r="AF331" s="350">
        <f t="shared" si="138"/>
        <v>1.5279510989785194E-10</v>
      </c>
      <c r="AG331" s="350">
        <f t="shared" si="138"/>
        <v>-5.184119800105691E-11</v>
      </c>
      <c r="AH331" s="350">
        <f t="shared" si="138"/>
        <v>1.0277290130034089E-10</v>
      </c>
      <c r="AI331" s="350">
        <f t="shared" si="138"/>
        <v>1.8189894035458565E-10</v>
      </c>
      <c r="AJ331" s="350">
        <f t="shared" si="138"/>
        <v>6.5483618527650833E-11</v>
      </c>
      <c r="AK331" s="350">
        <f t="shared" si="138"/>
        <v>3.3469405025243759E-10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L331"/>
  <sheetViews>
    <sheetView showGridLines="0" showZeros="0" zoomScale="70" zoomScaleNormal="70" workbookViewId="0">
      <pane xSplit="6" ySplit="5" topLeftCell="G6" activePane="bottomRight" state="frozen"/>
      <selection pane="bottomRight" activeCell="Q7" sqref="Q7"/>
      <selection pane="bottomLeft" activeCell="N9" sqref="N9"/>
      <selection pane="topRight" activeCell="N9" sqref="N9"/>
    </sheetView>
  </sheetViews>
  <sheetFormatPr defaultColWidth="8.125" defaultRowHeight="24.75" customHeight="1" outlineLevelRow="1" outlineLevelCol="1"/>
  <cols>
    <col min="1" max="1" width="6.75" style="326" hidden="1" customWidth="1"/>
    <col min="2" max="2" width="6.375" style="338" bestFit="1" customWidth="1"/>
    <col min="3" max="3" width="50.75" style="327" customWidth="1"/>
    <col min="4" max="6" width="3.625" style="238" customWidth="1"/>
    <col min="7" max="18" width="12.25" style="238" customWidth="1"/>
    <col min="19" max="30" width="12.25" style="238" customWidth="1" outlineLevel="1"/>
    <col min="31" max="37" width="12.25" style="238" customWidth="1"/>
    <col min="38" max="16384" width="8.125" style="238"/>
  </cols>
  <sheetData>
    <row r="1" spans="1:38" ht="25.5" customHeight="1">
      <c r="A1" s="1"/>
      <c r="B1" s="443"/>
      <c r="C1" s="161" t="s">
        <v>466</v>
      </c>
      <c r="D1" s="4"/>
      <c r="E1" s="4"/>
      <c r="F1" s="4"/>
      <c r="G1" s="340"/>
      <c r="H1" s="340"/>
      <c r="I1" s="340"/>
      <c r="J1" s="340"/>
      <c r="K1" s="340"/>
      <c r="L1" s="340"/>
      <c r="M1" s="340"/>
      <c r="N1" s="340"/>
      <c r="O1" s="441"/>
      <c r="P1" s="441"/>
      <c r="Q1" s="441" t="s">
        <v>1</v>
      </c>
      <c r="R1" s="442">
        <v>0.2</v>
      </c>
      <c r="S1" s="340"/>
      <c r="T1" s="340"/>
      <c r="U1" s="340"/>
      <c r="V1" s="340"/>
      <c r="W1" s="340"/>
      <c r="X1" s="340"/>
      <c r="Y1" s="340"/>
      <c r="Z1" s="340"/>
      <c r="AA1" s="340"/>
      <c r="AB1" s="340"/>
      <c r="AC1" s="340"/>
      <c r="AD1" s="340"/>
      <c r="AE1" s="340"/>
      <c r="AF1" s="340"/>
      <c r="AG1" s="340"/>
      <c r="AH1" s="340"/>
      <c r="AI1" s="340"/>
      <c r="AJ1" s="340"/>
      <c r="AK1" s="340"/>
    </row>
    <row r="2" spans="1:38" ht="25.5" customHeight="1">
      <c r="A2" s="1"/>
      <c r="B2" s="443"/>
      <c r="C2" s="7" t="s">
        <v>2</v>
      </c>
      <c r="D2" s="4"/>
      <c r="E2" s="4"/>
      <c r="F2" s="4"/>
      <c r="G2" s="340"/>
      <c r="H2" s="340"/>
      <c r="I2" s="340"/>
      <c r="J2" s="340"/>
      <c r="K2" s="340"/>
      <c r="L2" s="340"/>
      <c r="M2" s="340"/>
      <c r="N2" s="340"/>
      <c r="O2" s="340"/>
      <c r="P2" s="340"/>
      <c r="Q2" s="340"/>
      <c r="R2" s="340"/>
      <c r="S2" s="340"/>
      <c r="T2" s="340"/>
      <c r="U2" s="340"/>
      <c r="V2" s="340"/>
      <c r="W2" s="340"/>
      <c r="X2" s="340"/>
      <c r="Y2" s="340"/>
      <c r="Z2" s="340"/>
      <c r="AA2" s="340"/>
      <c r="AB2" s="340"/>
      <c r="AC2" s="340"/>
      <c r="AD2" s="340"/>
      <c r="AE2" s="340"/>
      <c r="AF2" s="340"/>
      <c r="AG2" s="340"/>
      <c r="AH2" s="340"/>
      <c r="AI2" s="340"/>
      <c r="AJ2" s="340"/>
      <c r="AK2" s="340"/>
    </row>
    <row r="3" spans="1:38" ht="4.5" customHeight="1">
      <c r="A3" s="1"/>
      <c r="B3" s="443"/>
      <c r="C3" s="8"/>
      <c r="D3" s="9"/>
      <c r="E3" s="9"/>
      <c r="F3" s="9"/>
      <c r="G3" s="340"/>
      <c r="H3" s="340"/>
      <c r="I3" s="340"/>
      <c r="J3" s="340"/>
      <c r="K3" s="340"/>
      <c r="L3" s="340"/>
      <c r="M3" s="340"/>
      <c r="N3" s="340"/>
      <c r="O3" s="340"/>
      <c r="P3" s="340"/>
      <c r="Q3" s="340"/>
      <c r="R3" s="340"/>
      <c r="S3" s="340"/>
      <c r="T3" s="340"/>
      <c r="U3" s="340"/>
      <c r="V3" s="340"/>
      <c r="W3" s="340"/>
      <c r="X3" s="340"/>
      <c r="Y3" s="340"/>
      <c r="Z3" s="340"/>
      <c r="AA3" s="340"/>
      <c r="AB3" s="340"/>
      <c r="AC3" s="340"/>
      <c r="AD3" s="341"/>
      <c r="AE3" s="340"/>
      <c r="AF3" s="340"/>
      <c r="AG3" s="340"/>
      <c r="AH3" s="340"/>
      <c r="AI3" s="340"/>
      <c r="AJ3" s="340"/>
      <c r="AK3" s="341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342" t="s">
        <v>37</v>
      </c>
    </row>
    <row r="6" spans="1:38" ht="24" customHeight="1">
      <c r="A6" s="343" t="s">
        <v>38</v>
      </c>
      <c r="B6" s="446" t="s">
        <v>38</v>
      </c>
      <c r="C6" s="33" t="s">
        <v>39</v>
      </c>
      <c r="D6" s="34"/>
      <c r="E6" s="34"/>
      <c r="F6" s="35"/>
      <c r="G6" s="344">
        <v>625614.16241891996</v>
      </c>
      <c r="H6" s="345">
        <v>551648.77657071094</v>
      </c>
      <c r="I6" s="345">
        <v>813154.39752586547</v>
      </c>
      <c r="J6" s="345">
        <v>751350.7801284875</v>
      </c>
      <c r="K6" s="345">
        <v>736604.74512644007</v>
      </c>
      <c r="L6" s="345">
        <v>700500.22853086796</v>
      </c>
      <c r="M6" s="345">
        <v>682637.49198031798</v>
      </c>
      <c r="N6" s="345">
        <v>689193.31460007012</v>
      </c>
      <c r="O6" s="345">
        <v>664293.55629347195</v>
      </c>
      <c r="P6" s="345">
        <v>697324.16972448002</v>
      </c>
      <c r="Q6" s="345">
        <v>688773.39617050497</v>
      </c>
      <c r="R6" s="345">
        <v>608177.995228727</v>
      </c>
      <c r="S6" s="346">
        <f>G6</f>
        <v>625614.16241891996</v>
      </c>
      <c r="T6" s="347">
        <f>SUM($G6:H6)</f>
        <v>1177262.9389896309</v>
      </c>
      <c r="U6" s="347">
        <f>SUM($G6:I6)</f>
        <v>1990417.3365154965</v>
      </c>
      <c r="V6" s="347">
        <f>SUM($G6:J6)</f>
        <v>2741768.1166439839</v>
      </c>
      <c r="W6" s="347">
        <f>SUM($G6:K6)</f>
        <v>3478372.8617704241</v>
      </c>
      <c r="X6" s="347">
        <f>SUM($G6:L6)</f>
        <v>4178873.090301292</v>
      </c>
      <c r="Y6" s="347">
        <f>SUM($G6:M6)</f>
        <v>4861510.58228161</v>
      </c>
      <c r="Z6" s="347">
        <f>SUM($G6:N6)</f>
        <v>5550703.89688168</v>
      </c>
      <c r="AA6" s="347">
        <f>SUM($G6:O6)</f>
        <v>6214997.4531751517</v>
      </c>
      <c r="AB6" s="347">
        <f>SUM($G6:P6)</f>
        <v>6912321.622899632</v>
      </c>
      <c r="AC6" s="347">
        <f>SUM($G6:Q6)</f>
        <v>7601095.0190701373</v>
      </c>
      <c r="AD6" s="348">
        <f>SUM($G6:R6)</f>
        <v>8209273.0142988646</v>
      </c>
      <c r="AE6" s="349">
        <f t="shared" ref="AE6:AE10" si="0">U6</f>
        <v>1990417.3365154965</v>
      </c>
      <c r="AF6" s="349">
        <f t="shared" ref="AF6:AF10" si="1">X6-AE6</f>
        <v>2188455.7537857955</v>
      </c>
      <c r="AG6" s="349">
        <f t="shared" ref="AG6:AG10" si="2">AA6-AF6-AE6</f>
        <v>2036124.3628738597</v>
      </c>
      <c r="AH6" s="349">
        <f t="shared" ref="AH6:AH10" si="3">AD6-AG6-AF6-AE6</f>
        <v>1994275.5611237129</v>
      </c>
      <c r="AI6" s="349">
        <f t="shared" ref="AI6:AI10" si="4">$AE6+$AF6</f>
        <v>4178873.090301292</v>
      </c>
      <c r="AJ6" s="349">
        <f t="shared" ref="AJ6:AJ10" si="5">$AG6+$AH6</f>
        <v>4030399.9239975726</v>
      </c>
      <c r="AK6" s="349">
        <f t="shared" ref="AK6:AK10" si="6">$AI6+$AJ6</f>
        <v>8209273.0142988646</v>
      </c>
      <c r="AL6" s="350">
        <f>SUM(G6:R6)-AK6</f>
        <v>0</v>
      </c>
    </row>
    <row r="7" spans="1:38" ht="24" customHeight="1">
      <c r="A7" s="343" t="s">
        <v>40</v>
      </c>
      <c r="B7" s="446" t="s">
        <v>40</v>
      </c>
      <c r="C7" s="33" t="s">
        <v>41</v>
      </c>
      <c r="D7" s="34"/>
      <c r="E7" s="34"/>
      <c r="F7" s="35"/>
      <c r="G7" s="344">
        <v>0</v>
      </c>
      <c r="H7" s="345">
        <v>0</v>
      </c>
      <c r="I7" s="345">
        <v>0</v>
      </c>
      <c r="J7" s="345">
        <v>0</v>
      </c>
      <c r="K7" s="345">
        <v>0</v>
      </c>
      <c r="L7" s="345">
        <v>0</v>
      </c>
      <c r="M7" s="345">
        <v>0</v>
      </c>
      <c r="N7" s="345">
        <v>0</v>
      </c>
      <c r="O7" s="345">
        <v>0</v>
      </c>
      <c r="P7" s="345">
        <v>0</v>
      </c>
      <c r="Q7" s="345">
        <v>0</v>
      </c>
      <c r="R7" s="345">
        <v>0</v>
      </c>
      <c r="S7" s="346">
        <f t="shared" ref="S7:S10" si="7">G7</f>
        <v>0</v>
      </c>
      <c r="T7" s="347">
        <f>SUM($G7:H7)</f>
        <v>0</v>
      </c>
      <c r="U7" s="347">
        <f>SUM($G7:I7)</f>
        <v>0</v>
      </c>
      <c r="V7" s="347">
        <f>SUM($G7:J7)</f>
        <v>0</v>
      </c>
      <c r="W7" s="347">
        <f>SUM($G7:K7)</f>
        <v>0</v>
      </c>
      <c r="X7" s="347">
        <f>SUM($G7:L7)</f>
        <v>0</v>
      </c>
      <c r="Y7" s="347">
        <f>SUM($G7:M7)</f>
        <v>0</v>
      </c>
      <c r="Z7" s="347">
        <f>SUM($G7:N7)</f>
        <v>0</v>
      </c>
      <c r="AA7" s="347">
        <f>SUM($G7:O7)</f>
        <v>0</v>
      </c>
      <c r="AB7" s="347">
        <f>SUM($G7:P7)</f>
        <v>0</v>
      </c>
      <c r="AC7" s="347">
        <f>SUM($G7:Q7)</f>
        <v>0</v>
      </c>
      <c r="AD7" s="348">
        <f>SUM($G7:R7)</f>
        <v>0</v>
      </c>
      <c r="AE7" s="349">
        <f t="shared" si="0"/>
        <v>0</v>
      </c>
      <c r="AF7" s="349">
        <f t="shared" si="1"/>
        <v>0</v>
      </c>
      <c r="AG7" s="349">
        <f t="shared" si="2"/>
        <v>0</v>
      </c>
      <c r="AH7" s="349">
        <f t="shared" si="3"/>
        <v>0</v>
      </c>
      <c r="AI7" s="349">
        <f t="shared" si="4"/>
        <v>0</v>
      </c>
      <c r="AJ7" s="349">
        <f t="shared" si="5"/>
        <v>0</v>
      </c>
      <c r="AK7" s="349">
        <f t="shared" si="6"/>
        <v>0</v>
      </c>
      <c r="AL7" s="350">
        <f t="shared" ref="AL7:AL47" si="8">SUM(G7:R7)-AK7</f>
        <v>0</v>
      </c>
    </row>
    <row r="8" spans="1:38" ht="24" customHeight="1">
      <c r="A8" s="343" t="s">
        <v>42</v>
      </c>
      <c r="B8" s="446" t="s">
        <v>42</v>
      </c>
      <c r="C8" s="33" t="s">
        <v>43</v>
      </c>
      <c r="D8" s="34"/>
      <c r="E8" s="34"/>
      <c r="F8" s="35"/>
      <c r="G8" s="344">
        <v>0</v>
      </c>
      <c r="H8" s="345">
        <v>0</v>
      </c>
      <c r="I8" s="345">
        <v>0</v>
      </c>
      <c r="J8" s="345">
        <v>0</v>
      </c>
      <c r="K8" s="345">
        <v>0</v>
      </c>
      <c r="L8" s="345">
        <v>0</v>
      </c>
      <c r="M8" s="345">
        <v>0</v>
      </c>
      <c r="N8" s="345">
        <v>0</v>
      </c>
      <c r="O8" s="345">
        <v>0</v>
      </c>
      <c r="P8" s="345">
        <v>0</v>
      </c>
      <c r="Q8" s="345">
        <v>0</v>
      </c>
      <c r="R8" s="345">
        <v>0</v>
      </c>
      <c r="S8" s="346">
        <f t="shared" si="7"/>
        <v>0</v>
      </c>
      <c r="T8" s="347">
        <f>SUM($G8:H8)</f>
        <v>0</v>
      </c>
      <c r="U8" s="347">
        <f>SUM($G8:I8)</f>
        <v>0</v>
      </c>
      <c r="V8" s="347">
        <f>SUM($G8:J8)</f>
        <v>0</v>
      </c>
      <c r="W8" s="347">
        <f>SUM($G8:K8)</f>
        <v>0</v>
      </c>
      <c r="X8" s="347">
        <f>SUM($G8:L8)</f>
        <v>0</v>
      </c>
      <c r="Y8" s="347">
        <f>SUM($G8:M8)</f>
        <v>0</v>
      </c>
      <c r="Z8" s="347">
        <f>SUM($G8:N8)</f>
        <v>0</v>
      </c>
      <c r="AA8" s="347">
        <f>SUM($G8:O8)</f>
        <v>0</v>
      </c>
      <c r="AB8" s="347">
        <f>SUM($G8:P8)</f>
        <v>0</v>
      </c>
      <c r="AC8" s="347">
        <f>SUM($G8:Q8)</f>
        <v>0</v>
      </c>
      <c r="AD8" s="348">
        <f>SUM($G8:R8)</f>
        <v>0</v>
      </c>
      <c r="AE8" s="349">
        <f t="shared" si="0"/>
        <v>0</v>
      </c>
      <c r="AF8" s="349">
        <f t="shared" si="1"/>
        <v>0</v>
      </c>
      <c r="AG8" s="349">
        <f t="shared" si="2"/>
        <v>0</v>
      </c>
      <c r="AH8" s="349">
        <f t="shared" si="3"/>
        <v>0</v>
      </c>
      <c r="AI8" s="349">
        <f t="shared" si="4"/>
        <v>0</v>
      </c>
      <c r="AJ8" s="349">
        <f t="shared" si="5"/>
        <v>0</v>
      </c>
      <c r="AK8" s="349">
        <f t="shared" si="6"/>
        <v>0</v>
      </c>
      <c r="AL8" s="350">
        <f t="shared" si="8"/>
        <v>0</v>
      </c>
    </row>
    <row r="9" spans="1:38" ht="24" customHeight="1">
      <c r="A9" s="343" t="s">
        <v>44</v>
      </c>
      <c r="B9" s="446" t="s">
        <v>44</v>
      </c>
      <c r="C9" s="33" t="s">
        <v>45</v>
      </c>
      <c r="D9" s="34"/>
      <c r="E9" s="34"/>
      <c r="F9" s="35"/>
      <c r="G9" s="344">
        <v>0</v>
      </c>
      <c r="H9" s="345">
        <v>0</v>
      </c>
      <c r="I9" s="345">
        <v>0</v>
      </c>
      <c r="J9" s="345">
        <v>0</v>
      </c>
      <c r="K9" s="345">
        <v>0</v>
      </c>
      <c r="L9" s="345">
        <v>0</v>
      </c>
      <c r="M9" s="345">
        <v>0</v>
      </c>
      <c r="N9" s="345">
        <v>0</v>
      </c>
      <c r="O9" s="345">
        <v>0</v>
      </c>
      <c r="P9" s="345">
        <v>0</v>
      </c>
      <c r="Q9" s="345">
        <v>0</v>
      </c>
      <c r="R9" s="345">
        <v>0</v>
      </c>
      <c r="S9" s="346">
        <f t="shared" si="7"/>
        <v>0</v>
      </c>
      <c r="T9" s="347">
        <f>SUM($G9:H9)</f>
        <v>0</v>
      </c>
      <c r="U9" s="347">
        <f>SUM($G9:I9)</f>
        <v>0</v>
      </c>
      <c r="V9" s="347">
        <f>SUM($G9:J9)</f>
        <v>0</v>
      </c>
      <c r="W9" s="347">
        <f>SUM($G9:K9)</f>
        <v>0</v>
      </c>
      <c r="X9" s="347">
        <f>SUM($G9:L9)</f>
        <v>0</v>
      </c>
      <c r="Y9" s="347">
        <f>SUM($G9:M9)</f>
        <v>0</v>
      </c>
      <c r="Z9" s="347">
        <f>SUM($G9:N9)</f>
        <v>0</v>
      </c>
      <c r="AA9" s="347">
        <f>SUM($G9:O9)</f>
        <v>0</v>
      </c>
      <c r="AB9" s="347">
        <f>SUM($G9:P9)</f>
        <v>0</v>
      </c>
      <c r="AC9" s="347">
        <f>SUM($G9:Q9)</f>
        <v>0</v>
      </c>
      <c r="AD9" s="348">
        <f>SUM($G9:R9)</f>
        <v>0</v>
      </c>
      <c r="AE9" s="349">
        <f t="shared" si="0"/>
        <v>0</v>
      </c>
      <c r="AF9" s="349">
        <f t="shared" si="1"/>
        <v>0</v>
      </c>
      <c r="AG9" s="349">
        <f t="shared" si="2"/>
        <v>0</v>
      </c>
      <c r="AH9" s="349">
        <f t="shared" si="3"/>
        <v>0</v>
      </c>
      <c r="AI9" s="349">
        <f t="shared" si="4"/>
        <v>0</v>
      </c>
      <c r="AJ9" s="349">
        <f t="shared" si="5"/>
        <v>0</v>
      </c>
      <c r="AK9" s="349">
        <f t="shared" si="6"/>
        <v>0</v>
      </c>
      <c r="AL9" s="350">
        <f t="shared" si="8"/>
        <v>0</v>
      </c>
    </row>
    <row r="10" spans="1:38" ht="24" customHeight="1">
      <c r="A10" s="343" t="s">
        <v>46</v>
      </c>
      <c r="B10" s="446" t="s">
        <v>46</v>
      </c>
      <c r="C10" s="33" t="s">
        <v>47</v>
      </c>
      <c r="D10" s="34"/>
      <c r="E10" s="34"/>
      <c r="F10" s="35"/>
      <c r="G10" s="351">
        <v>0</v>
      </c>
      <c r="H10" s="352">
        <v>0</v>
      </c>
      <c r="I10" s="352">
        <v>0</v>
      </c>
      <c r="J10" s="352">
        <v>0</v>
      </c>
      <c r="K10" s="352">
        <v>0</v>
      </c>
      <c r="L10" s="352">
        <v>0</v>
      </c>
      <c r="M10" s="352">
        <v>0</v>
      </c>
      <c r="N10" s="352">
        <v>0</v>
      </c>
      <c r="O10" s="352">
        <v>0</v>
      </c>
      <c r="P10" s="352">
        <v>0</v>
      </c>
      <c r="Q10" s="352">
        <v>0</v>
      </c>
      <c r="R10" s="352">
        <v>0</v>
      </c>
      <c r="S10" s="353">
        <f t="shared" si="7"/>
        <v>0</v>
      </c>
      <c r="T10" s="354">
        <f>SUM($G10:H10)</f>
        <v>0</v>
      </c>
      <c r="U10" s="354">
        <f>SUM($G10:I10)</f>
        <v>0</v>
      </c>
      <c r="V10" s="354">
        <f>SUM($G10:J10)</f>
        <v>0</v>
      </c>
      <c r="W10" s="354">
        <f>SUM($G10:K10)</f>
        <v>0</v>
      </c>
      <c r="X10" s="354">
        <f>SUM($G10:L10)</f>
        <v>0</v>
      </c>
      <c r="Y10" s="354">
        <f>SUM($G10:M10)</f>
        <v>0</v>
      </c>
      <c r="Z10" s="354">
        <f>SUM($G10:N10)</f>
        <v>0</v>
      </c>
      <c r="AA10" s="354">
        <f>SUM($G10:O10)</f>
        <v>0</v>
      </c>
      <c r="AB10" s="354">
        <f>SUM($G10:P10)</f>
        <v>0</v>
      </c>
      <c r="AC10" s="354">
        <f>SUM($G10:Q10)</f>
        <v>0</v>
      </c>
      <c r="AD10" s="355">
        <f>SUM($G10:R10)</f>
        <v>0</v>
      </c>
      <c r="AE10" s="356">
        <f t="shared" si="0"/>
        <v>0</v>
      </c>
      <c r="AF10" s="356">
        <f t="shared" si="1"/>
        <v>0</v>
      </c>
      <c r="AG10" s="356">
        <f t="shared" si="2"/>
        <v>0</v>
      </c>
      <c r="AH10" s="356">
        <f t="shared" si="3"/>
        <v>0</v>
      </c>
      <c r="AI10" s="356">
        <f t="shared" si="4"/>
        <v>0</v>
      </c>
      <c r="AJ10" s="356">
        <f t="shared" si="5"/>
        <v>0</v>
      </c>
      <c r="AK10" s="356">
        <f t="shared" si="6"/>
        <v>0</v>
      </c>
      <c r="AL10" s="350">
        <f t="shared" si="8"/>
        <v>0</v>
      </c>
    </row>
    <row r="11" spans="1:38" ht="24" customHeight="1">
      <c r="A11" s="343" t="s">
        <v>48</v>
      </c>
      <c r="B11" s="446" t="s">
        <v>48</v>
      </c>
      <c r="C11" s="49" t="s">
        <v>49</v>
      </c>
      <c r="D11" s="34"/>
      <c r="E11" s="34"/>
      <c r="F11" s="35"/>
      <c r="G11" s="344">
        <f>SUM(G6:G10)</f>
        <v>625614.16241891996</v>
      </c>
      <c r="H11" s="345">
        <f t="shared" ref="H11:R11" si="9">SUM(H6:H10)</f>
        <v>551648.77657071094</v>
      </c>
      <c r="I11" s="345">
        <f t="shared" si="9"/>
        <v>813154.39752586547</v>
      </c>
      <c r="J11" s="345">
        <f t="shared" si="9"/>
        <v>751350.7801284875</v>
      </c>
      <c r="K11" s="345">
        <f t="shared" si="9"/>
        <v>736604.74512644007</v>
      </c>
      <c r="L11" s="345">
        <f t="shared" si="9"/>
        <v>700500.22853086796</v>
      </c>
      <c r="M11" s="345">
        <f t="shared" si="9"/>
        <v>682637.49198031798</v>
      </c>
      <c r="N11" s="345">
        <f t="shared" si="9"/>
        <v>689193.31460007012</v>
      </c>
      <c r="O11" s="345">
        <f t="shared" si="9"/>
        <v>664293.55629347195</v>
      </c>
      <c r="P11" s="345">
        <f t="shared" si="9"/>
        <v>697324.16972448002</v>
      </c>
      <c r="Q11" s="345">
        <f t="shared" si="9"/>
        <v>688773.39617050497</v>
      </c>
      <c r="R11" s="345">
        <f t="shared" si="9"/>
        <v>608177.995228727</v>
      </c>
      <c r="S11" s="346">
        <f>SUM(S6:S10)</f>
        <v>625614.16241891996</v>
      </c>
      <c r="T11" s="347">
        <f t="shared" ref="T11:AK11" si="10">SUM(T6:T10)</f>
        <v>1177262.9389896309</v>
      </c>
      <c r="U11" s="347">
        <f t="shared" si="10"/>
        <v>1990417.3365154965</v>
      </c>
      <c r="V11" s="347">
        <f t="shared" si="10"/>
        <v>2741768.1166439839</v>
      </c>
      <c r="W11" s="347">
        <f t="shared" si="10"/>
        <v>3478372.8617704241</v>
      </c>
      <c r="X11" s="347">
        <f t="shared" si="10"/>
        <v>4178873.090301292</v>
      </c>
      <c r="Y11" s="347">
        <f t="shared" si="10"/>
        <v>4861510.58228161</v>
      </c>
      <c r="Z11" s="347">
        <f t="shared" si="10"/>
        <v>5550703.89688168</v>
      </c>
      <c r="AA11" s="347">
        <f t="shared" si="10"/>
        <v>6214997.4531751517</v>
      </c>
      <c r="AB11" s="347">
        <f t="shared" si="10"/>
        <v>6912321.622899632</v>
      </c>
      <c r="AC11" s="347">
        <f t="shared" si="10"/>
        <v>7601095.0190701373</v>
      </c>
      <c r="AD11" s="348">
        <f t="shared" si="10"/>
        <v>8209273.0142988646</v>
      </c>
      <c r="AE11" s="349">
        <f t="shared" si="10"/>
        <v>1990417.3365154965</v>
      </c>
      <c r="AF11" s="349">
        <f t="shared" si="10"/>
        <v>2188455.7537857955</v>
      </c>
      <c r="AG11" s="349">
        <f t="shared" si="10"/>
        <v>2036124.3628738597</v>
      </c>
      <c r="AH11" s="349">
        <f t="shared" si="10"/>
        <v>1994275.5611237129</v>
      </c>
      <c r="AI11" s="349">
        <f t="shared" si="10"/>
        <v>4178873.090301292</v>
      </c>
      <c r="AJ11" s="349">
        <f t="shared" si="10"/>
        <v>4030399.9239975726</v>
      </c>
      <c r="AK11" s="349">
        <f t="shared" si="10"/>
        <v>8209273.0142988646</v>
      </c>
      <c r="AL11" s="350">
        <f t="shared" si="8"/>
        <v>0</v>
      </c>
    </row>
    <row r="12" spans="1:38" ht="24" customHeight="1">
      <c r="A12" s="343" t="s">
        <v>50</v>
      </c>
      <c r="B12" s="446" t="s">
        <v>50</v>
      </c>
      <c r="C12" s="33" t="s">
        <v>51</v>
      </c>
      <c r="D12" s="34"/>
      <c r="E12" s="34"/>
      <c r="F12" s="35"/>
      <c r="G12" s="351">
        <v>-43383.805730975997</v>
      </c>
      <c r="H12" s="352">
        <v>-45211.1060683615</v>
      </c>
      <c r="I12" s="352">
        <v>-61777.634450410005</v>
      </c>
      <c r="J12" s="352">
        <v>-63474.447019080508</v>
      </c>
      <c r="K12" s="352">
        <v>-57618.8191458</v>
      </c>
      <c r="L12" s="352">
        <v>-44785.374961691996</v>
      </c>
      <c r="M12" s="352">
        <v>-38398.834131042</v>
      </c>
      <c r="N12" s="352">
        <v>-34892.467709924997</v>
      </c>
      <c r="O12" s="352">
        <v>-27536.919632320001</v>
      </c>
      <c r="P12" s="352">
        <v>-27087.082405911002</v>
      </c>
      <c r="Q12" s="352">
        <v>-25008.667257854999</v>
      </c>
      <c r="R12" s="352">
        <v>-13335.545027651004</v>
      </c>
      <c r="S12" s="353">
        <f>G12</f>
        <v>-43383.805730975997</v>
      </c>
      <c r="T12" s="354">
        <f>SUM($G12:H12)</f>
        <v>-88594.911799337497</v>
      </c>
      <c r="U12" s="354">
        <f>SUM($G12:I12)</f>
        <v>-150372.54624974751</v>
      </c>
      <c r="V12" s="354">
        <f>SUM($G12:J12)</f>
        <v>-213846.99326882802</v>
      </c>
      <c r="W12" s="354">
        <f>SUM($G12:K12)</f>
        <v>-271465.81241462805</v>
      </c>
      <c r="X12" s="354">
        <f>SUM($G12:L12)</f>
        <v>-316251.18737632001</v>
      </c>
      <c r="Y12" s="354">
        <f>SUM($G12:M12)</f>
        <v>-354650.02150736202</v>
      </c>
      <c r="Z12" s="354">
        <f>SUM($G12:N12)</f>
        <v>-389542.48921728705</v>
      </c>
      <c r="AA12" s="354">
        <f>SUM($G12:O12)</f>
        <v>-417079.40884960705</v>
      </c>
      <c r="AB12" s="354">
        <f>SUM($G12:P12)</f>
        <v>-444166.49125551805</v>
      </c>
      <c r="AC12" s="354">
        <f>SUM($G12:Q12)</f>
        <v>-469175.15851337306</v>
      </c>
      <c r="AD12" s="355">
        <f>SUM($G12:R12)</f>
        <v>-482510.70354102406</v>
      </c>
      <c r="AE12" s="356">
        <f>U12</f>
        <v>-150372.54624974751</v>
      </c>
      <c r="AF12" s="356">
        <f>X12-AE12</f>
        <v>-165878.6411265725</v>
      </c>
      <c r="AG12" s="356">
        <f>AA12-AF12-AE12</f>
        <v>-100828.22147328703</v>
      </c>
      <c r="AH12" s="356">
        <f>AD12-AG12-AF12-AE12</f>
        <v>-65431.294691417017</v>
      </c>
      <c r="AI12" s="356">
        <f>$AE12+$AF12</f>
        <v>-316251.18737632001</v>
      </c>
      <c r="AJ12" s="356">
        <f>$AG12+$AH12</f>
        <v>-166259.51616470405</v>
      </c>
      <c r="AK12" s="356">
        <f>$AI12+$AJ12</f>
        <v>-482510.70354102406</v>
      </c>
      <c r="AL12" s="350">
        <f t="shared" si="8"/>
        <v>0</v>
      </c>
    </row>
    <row r="13" spans="1:38" ht="24" customHeight="1">
      <c r="A13" s="343" t="s">
        <v>52</v>
      </c>
      <c r="B13" s="446" t="s">
        <v>52</v>
      </c>
      <c r="C13" s="49" t="s">
        <v>53</v>
      </c>
      <c r="D13" s="34"/>
      <c r="E13" s="34"/>
      <c r="F13" s="35"/>
      <c r="G13" s="344">
        <f t="shared" ref="G13:AK13" si="11">SUM(G11:G12)</f>
        <v>582230.35668794392</v>
      </c>
      <c r="H13" s="345">
        <f t="shared" si="11"/>
        <v>506437.67050234944</v>
      </c>
      <c r="I13" s="345">
        <f t="shared" si="11"/>
        <v>751376.76307545544</v>
      </c>
      <c r="J13" s="345">
        <f t="shared" si="11"/>
        <v>687876.33310940699</v>
      </c>
      <c r="K13" s="345">
        <f t="shared" si="11"/>
        <v>678985.92598064011</v>
      </c>
      <c r="L13" s="345">
        <f t="shared" si="11"/>
        <v>655714.85356917593</v>
      </c>
      <c r="M13" s="345">
        <f t="shared" si="11"/>
        <v>644238.65784927597</v>
      </c>
      <c r="N13" s="345">
        <f t="shared" si="11"/>
        <v>654300.8468901451</v>
      </c>
      <c r="O13" s="345">
        <f t="shared" si="11"/>
        <v>636756.63666115189</v>
      </c>
      <c r="P13" s="345">
        <f t="shared" si="11"/>
        <v>670237.08731856896</v>
      </c>
      <c r="Q13" s="345">
        <f t="shared" si="11"/>
        <v>663764.72891265003</v>
      </c>
      <c r="R13" s="345">
        <f t="shared" si="11"/>
        <v>594842.45020107599</v>
      </c>
      <c r="S13" s="346">
        <f t="shared" si="11"/>
        <v>582230.35668794392</v>
      </c>
      <c r="T13" s="347">
        <f t="shared" si="11"/>
        <v>1088668.0271902934</v>
      </c>
      <c r="U13" s="347">
        <f t="shared" si="11"/>
        <v>1840044.790265749</v>
      </c>
      <c r="V13" s="347">
        <f t="shared" si="11"/>
        <v>2527921.123375156</v>
      </c>
      <c r="W13" s="347">
        <f t="shared" si="11"/>
        <v>3206907.0493557961</v>
      </c>
      <c r="X13" s="347">
        <f t="shared" si="11"/>
        <v>3862621.9029249721</v>
      </c>
      <c r="Y13" s="347">
        <f t="shared" si="11"/>
        <v>4506860.5607742481</v>
      </c>
      <c r="Z13" s="347">
        <f t="shared" si="11"/>
        <v>5161161.4076643931</v>
      </c>
      <c r="AA13" s="347">
        <f t="shared" si="11"/>
        <v>5797918.0443255445</v>
      </c>
      <c r="AB13" s="347">
        <f t="shared" si="11"/>
        <v>6468155.1316441139</v>
      </c>
      <c r="AC13" s="347">
        <f t="shared" si="11"/>
        <v>7131919.8605567645</v>
      </c>
      <c r="AD13" s="348">
        <f t="shared" si="11"/>
        <v>7726762.310757841</v>
      </c>
      <c r="AE13" s="349">
        <f t="shared" si="11"/>
        <v>1840044.790265749</v>
      </c>
      <c r="AF13" s="349">
        <f t="shared" si="11"/>
        <v>2022577.1126592229</v>
      </c>
      <c r="AG13" s="349">
        <f t="shared" si="11"/>
        <v>1935296.1414005726</v>
      </c>
      <c r="AH13" s="349">
        <f t="shared" si="11"/>
        <v>1928844.266432296</v>
      </c>
      <c r="AI13" s="349">
        <f t="shared" si="11"/>
        <v>3862621.9029249721</v>
      </c>
      <c r="AJ13" s="349">
        <f t="shared" si="11"/>
        <v>3864140.4078328684</v>
      </c>
      <c r="AK13" s="349">
        <f t="shared" si="11"/>
        <v>7726762.310757841</v>
      </c>
      <c r="AL13" s="350">
        <f t="shared" si="8"/>
        <v>0</v>
      </c>
    </row>
    <row r="14" spans="1:38" ht="24" customHeight="1">
      <c r="A14" s="343" t="s">
        <v>54</v>
      </c>
      <c r="B14" s="446" t="s">
        <v>54</v>
      </c>
      <c r="C14" s="33" t="s">
        <v>55</v>
      </c>
      <c r="D14" s="34"/>
      <c r="E14" s="34"/>
      <c r="F14" s="35"/>
      <c r="G14" s="351">
        <v>-295580.14973672922</v>
      </c>
      <c r="H14" s="352">
        <v>-304042.1207543746</v>
      </c>
      <c r="I14" s="352">
        <v>-456351.37902609952</v>
      </c>
      <c r="J14" s="352">
        <v>-426916.10269055743</v>
      </c>
      <c r="K14" s="352">
        <v>-416721.3441930798</v>
      </c>
      <c r="L14" s="352">
        <v>-411608.46829015808</v>
      </c>
      <c r="M14" s="352">
        <v>-394239.20287462167</v>
      </c>
      <c r="N14" s="352">
        <v>-399294.97085402429</v>
      </c>
      <c r="O14" s="352">
        <v>-387055.87439926417</v>
      </c>
      <c r="P14" s="352">
        <v>-401838.9114636539</v>
      </c>
      <c r="Q14" s="352">
        <v>-393759.81585457455</v>
      </c>
      <c r="R14" s="352">
        <v>-355131.10232330742</v>
      </c>
      <c r="S14" s="353">
        <f>G14</f>
        <v>-295580.14973672922</v>
      </c>
      <c r="T14" s="354">
        <f>SUM($G14:H14)</f>
        <v>-599622.27049110387</v>
      </c>
      <c r="U14" s="354">
        <f>SUM($G14:I14)</f>
        <v>-1055973.6495172034</v>
      </c>
      <c r="V14" s="354">
        <f>SUM($G14:J14)</f>
        <v>-1482889.7522077609</v>
      </c>
      <c r="W14" s="354">
        <f>SUM($G14:K14)</f>
        <v>-1899611.0964008407</v>
      </c>
      <c r="X14" s="354">
        <f>SUM($G14:L14)</f>
        <v>-2311219.5646909988</v>
      </c>
      <c r="Y14" s="354">
        <f>SUM($G14:M14)</f>
        <v>-2705458.7675656206</v>
      </c>
      <c r="Z14" s="354">
        <f>SUM($G14:N14)</f>
        <v>-3104753.738419645</v>
      </c>
      <c r="AA14" s="354">
        <f>SUM($G14:O14)</f>
        <v>-3491809.6128189093</v>
      </c>
      <c r="AB14" s="354">
        <f>SUM($G14:P14)</f>
        <v>-3893648.5242825635</v>
      </c>
      <c r="AC14" s="354">
        <f>SUM($G14:Q14)</f>
        <v>-4287408.340137138</v>
      </c>
      <c r="AD14" s="355">
        <f>SUM($G14:R14)</f>
        <v>-4642539.4424604457</v>
      </c>
      <c r="AE14" s="356">
        <f>U14</f>
        <v>-1055973.6495172034</v>
      </c>
      <c r="AF14" s="356">
        <f>X14-AE14</f>
        <v>-1255245.9151737953</v>
      </c>
      <c r="AG14" s="356">
        <f>AA14-AF14-AE14</f>
        <v>-1180590.0481279104</v>
      </c>
      <c r="AH14" s="356">
        <f>AD14-AG14-AF14-AE14</f>
        <v>-1150729.829641537</v>
      </c>
      <c r="AI14" s="356">
        <f>$AE14+$AF14</f>
        <v>-2311219.5646909988</v>
      </c>
      <c r="AJ14" s="356">
        <f>$AG14+$AH14</f>
        <v>-2331319.8777694474</v>
      </c>
      <c r="AK14" s="356">
        <f>$AI14+$AJ14</f>
        <v>-4642539.4424604457</v>
      </c>
      <c r="AL14" s="350">
        <f t="shared" si="8"/>
        <v>0</v>
      </c>
    </row>
    <row r="15" spans="1:38" ht="24" customHeight="1">
      <c r="A15" s="343" t="s">
        <v>56</v>
      </c>
      <c r="B15" s="446" t="s">
        <v>56</v>
      </c>
      <c r="C15" s="49" t="s">
        <v>57</v>
      </c>
      <c r="D15" s="34"/>
      <c r="E15" s="34"/>
      <c r="F15" s="35"/>
      <c r="G15" s="344">
        <f t="shared" ref="G15:AK15" si="12">SUM(G13:G14)</f>
        <v>286650.2069512147</v>
      </c>
      <c r="H15" s="345">
        <f t="shared" si="12"/>
        <v>202395.54974797484</v>
      </c>
      <c r="I15" s="345">
        <f t="shared" si="12"/>
        <v>295025.38404935593</v>
      </c>
      <c r="J15" s="345">
        <f t="shared" si="12"/>
        <v>260960.23041884956</v>
      </c>
      <c r="K15" s="345">
        <f t="shared" si="12"/>
        <v>262264.58178756031</v>
      </c>
      <c r="L15" s="345">
        <f t="shared" si="12"/>
        <v>244106.38527901785</v>
      </c>
      <c r="M15" s="345">
        <f t="shared" si="12"/>
        <v>249999.45497465431</v>
      </c>
      <c r="N15" s="345">
        <f t="shared" si="12"/>
        <v>255005.87603612081</v>
      </c>
      <c r="O15" s="345">
        <f t="shared" si="12"/>
        <v>249700.76226188772</v>
      </c>
      <c r="P15" s="345">
        <f t="shared" si="12"/>
        <v>268398.17585491505</v>
      </c>
      <c r="Q15" s="345">
        <f t="shared" si="12"/>
        <v>270004.91305807547</v>
      </c>
      <c r="R15" s="345">
        <f t="shared" si="12"/>
        <v>239711.34787776857</v>
      </c>
      <c r="S15" s="346">
        <f t="shared" si="12"/>
        <v>286650.2069512147</v>
      </c>
      <c r="T15" s="347">
        <f t="shared" si="12"/>
        <v>489045.75669918954</v>
      </c>
      <c r="U15" s="347">
        <f t="shared" si="12"/>
        <v>784071.14074854553</v>
      </c>
      <c r="V15" s="347">
        <f t="shared" si="12"/>
        <v>1045031.371167395</v>
      </c>
      <c r="W15" s="347">
        <f t="shared" si="12"/>
        <v>1307295.9529549554</v>
      </c>
      <c r="X15" s="347">
        <f t="shared" si="12"/>
        <v>1551402.3382339734</v>
      </c>
      <c r="Y15" s="347">
        <f t="shared" si="12"/>
        <v>1801401.7932086275</v>
      </c>
      <c r="Z15" s="347">
        <f t="shared" si="12"/>
        <v>2056407.6692447481</v>
      </c>
      <c r="AA15" s="347">
        <f t="shared" si="12"/>
        <v>2306108.4315066352</v>
      </c>
      <c r="AB15" s="347">
        <f t="shared" si="12"/>
        <v>2574506.6073615504</v>
      </c>
      <c r="AC15" s="347">
        <f t="shared" si="12"/>
        <v>2844511.5204196265</v>
      </c>
      <c r="AD15" s="348">
        <f t="shared" si="12"/>
        <v>3084222.8682973953</v>
      </c>
      <c r="AE15" s="349">
        <f t="shared" si="12"/>
        <v>784071.14074854553</v>
      </c>
      <c r="AF15" s="349">
        <f t="shared" si="12"/>
        <v>767331.1974854276</v>
      </c>
      <c r="AG15" s="349">
        <f t="shared" si="12"/>
        <v>754706.09327266226</v>
      </c>
      <c r="AH15" s="349">
        <f t="shared" si="12"/>
        <v>778114.43679075898</v>
      </c>
      <c r="AI15" s="349">
        <f t="shared" si="12"/>
        <v>1551402.3382339734</v>
      </c>
      <c r="AJ15" s="349">
        <f t="shared" si="12"/>
        <v>1532820.530063421</v>
      </c>
      <c r="AK15" s="349">
        <f t="shared" si="12"/>
        <v>3084222.8682973953</v>
      </c>
      <c r="AL15" s="350">
        <f t="shared" si="8"/>
        <v>0</v>
      </c>
    </row>
    <row r="16" spans="1:38" ht="24" customHeight="1">
      <c r="A16" s="343" t="s">
        <v>58</v>
      </c>
      <c r="B16" s="446" t="s">
        <v>58</v>
      </c>
      <c r="C16" s="33" t="s">
        <v>59</v>
      </c>
      <c r="D16" s="34"/>
      <c r="E16" s="34"/>
      <c r="F16" s="35"/>
      <c r="G16" s="344">
        <v>0</v>
      </c>
      <c r="H16" s="345">
        <v>0</v>
      </c>
      <c r="I16" s="345">
        <v>0</v>
      </c>
      <c r="J16" s="345">
        <v>0</v>
      </c>
      <c r="K16" s="345">
        <v>0</v>
      </c>
      <c r="L16" s="345">
        <v>0</v>
      </c>
      <c r="M16" s="345">
        <v>0</v>
      </c>
      <c r="N16" s="345">
        <v>0</v>
      </c>
      <c r="O16" s="345">
        <v>0</v>
      </c>
      <c r="P16" s="345">
        <v>0</v>
      </c>
      <c r="Q16" s="345">
        <v>0</v>
      </c>
      <c r="R16" s="345">
        <v>0</v>
      </c>
      <c r="S16" s="346">
        <f>G16</f>
        <v>0</v>
      </c>
      <c r="T16" s="347">
        <f>SUM($G16:H16)</f>
        <v>0</v>
      </c>
      <c r="U16" s="347">
        <f>SUM($G16:I16)</f>
        <v>0</v>
      </c>
      <c r="V16" s="347">
        <f>SUM($G16:J16)</f>
        <v>0</v>
      </c>
      <c r="W16" s="347">
        <f>SUM($G16:K16)</f>
        <v>0</v>
      </c>
      <c r="X16" s="347">
        <f>SUM($G16:L16)</f>
        <v>0</v>
      </c>
      <c r="Y16" s="347">
        <f>SUM($G16:M16)</f>
        <v>0</v>
      </c>
      <c r="Z16" s="347">
        <f>SUM($G16:N16)</f>
        <v>0</v>
      </c>
      <c r="AA16" s="347">
        <f>SUM($G16:O16)</f>
        <v>0</v>
      </c>
      <c r="AB16" s="347">
        <f>SUM($G16:P16)</f>
        <v>0</v>
      </c>
      <c r="AC16" s="347">
        <f>SUM($G16:Q16)</f>
        <v>0</v>
      </c>
      <c r="AD16" s="348">
        <f>SUM($G16:R16)</f>
        <v>0</v>
      </c>
      <c r="AE16" s="349">
        <f>U16</f>
        <v>0</v>
      </c>
      <c r="AF16" s="349">
        <f>X16-AE16</f>
        <v>0</v>
      </c>
      <c r="AG16" s="349">
        <f>AA16-AF16-AE16</f>
        <v>0</v>
      </c>
      <c r="AH16" s="349">
        <f>AD16-AG16-AF16-AE16</f>
        <v>0</v>
      </c>
      <c r="AI16" s="349">
        <f>$AE16+$AF16</f>
        <v>0</v>
      </c>
      <c r="AJ16" s="349">
        <f>$AG16+$AH16</f>
        <v>0</v>
      </c>
      <c r="AK16" s="349">
        <f>$AI16+$AJ16</f>
        <v>0</v>
      </c>
      <c r="AL16" s="350">
        <f t="shared" si="8"/>
        <v>0</v>
      </c>
    </row>
    <row r="17" spans="1:38" ht="24" customHeight="1">
      <c r="A17" s="343" t="s">
        <v>60</v>
      </c>
      <c r="B17" s="446" t="s">
        <v>60</v>
      </c>
      <c r="C17" s="33" t="s">
        <v>61</v>
      </c>
      <c r="D17" s="34"/>
      <c r="E17" s="34"/>
      <c r="F17" s="35"/>
      <c r="G17" s="351">
        <v>0</v>
      </c>
      <c r="H17" s="352">
        <v>0</v>
      </c>
      <c r="I17" s="352">
        <v>0</v>
      </c>
      <c r="J17" s="352">
        <v>0</v>
      </c>
      <c r="K17" s="352">
        <v>0</v>
      </c>
      <c r="L17" s="352">
        <v>0</v>
      </c>
      <c r="M17" s="352">
        <v>0</v>
      </c>
      <c r="N17" s="352">
        <v>0</v>
      </c>
      <c r="O17" s="352">
        <v>0</v>
      </c>
      <c r="P17" s="352">
        <v>0</v>
      </c>
      <c r="Q17" s="352">
        <v>0</v>
      </c>
      <c r="R17" s="352">
        <v>0</v>
      </c>
      <c r="S17" s="353">
        <f>G17</f>
        <v>0</v>
      </c>
      <c r="T17" s="354">
        <f>SUM($G17:H17)</f>
        <v>0</v>
      </c>
      <c r="U17" s="354">
        <f>SUM($G17:I17)</f>
        <v>0</v>
      </c>
      <c r="V17" s="354">
        <f>SUM($G17:J17)</f>
        <v>0</v>
      </c>
      <c r="W17" s="354">
        <f>SUM($G17:K17)</f>
        <v>0</v>
      </c>
      <c r="X17" s="354">
        <f>SUM($G17:L17)</f>
        <v>0</v>
      </c>
      <c r="Y17" s="354">
        <f>SUM($G17:M17)</f>
        <v>0</v>
      </c>
      <c r="Z17" s="354">
        <f>SUM($G17:N17)</f>
        <v>0</v>
      </c>
      <c r="AA17" s="354">
        <f>SUM($G17:O17)</f>
        <v>0</v>
      </c>
      <c r="AB17" s="354">
        <f>SUM($G17:P17)</f>
        <v>0</v>
      </c>
      <c r="AC17" s="354">
        <f>SUM($G17:Q17)</f>
        <v>0</v>
      </c>
      <c r="AD17" s="355">
        <f>SUM($G17:R17)</f>
        <v>0</v>
      </c>
      <c r="AE17" s="356">
        <f>U17</f>
        <v>0</v>
      </c>
      <c r="AF17" s="356">
        <f>X17-AE17</f>
        <v>0</v>
      </c>
      <c r="AG17" s="356">
        <f>AA17-AF17-AE17</f>
        <v>0</v>
      </c>
      <c r="AH17" s="356">
        <f>AD17-AG17-AF17-AE17</f>
        <v>0</v>
      </c>
      <c r="AI17" s="356">
        <f>$AE17+$AF17</f>
        <v>0</v>
      </c>
      <c r="AJ17" s="356">
        <f>$AG17+$AH17</f>
        <v>0</v>
      </c>
      <c r="AK17" s="356">
        <f>$AI17+$AJ17</f>
        <v>0</v>
      </c>
      <c r="AL17" s="350">
        <f t="shared" si="8"/>
        <v>0</v>
      </c>
    </row>
    <row r="18" spans="1:38" ht="24" customHeight="1">
      <c r="A18" s="343" t="s">
        <v>62</v>
      </c>
      <c r="B18" s="446" t="s">
        <v>62</v>
      </c>
      <c r="C18" s="49" t="s">
        <v>63</v>
      </c>
      <c r="D18" s="34"/>
      <c r="E18" s="34"/>
      <c r="F18" s="35"/>
      <c r="G18" s="357">
        <f t="shared" ref="G18:AK18" si="13">SUM(G15:G17)</f>
        <v>286650.2069512147</v>
      </c>
      <c r="H18" s="358">
        <f t="shared" si="13"/>
        <v>202395.54974797484</v>
      </c>
      <c r="I18" s="358">
        <f t="shared" si="13"/>
        <v>295025.38404935593</v>
      </c>
      <c r="J18" s="358">
        <f t="shared" si="13"/>
        <v>260960.23041884956</v>
      </c>
      <c r="K18" s="358">
        <f t="shared" si="13"/>
        <v>262264.58178756031</v>
      </c>
      <c r="L18" s="358">
        <f t="shared" si="13"/>
        <v>244106.38527901785</v>
      </c>
      <c r="M18" s="358">
        <f t="shared" si="13"/>
        <v>249999.45497465431</v>
      </c>
      <c r="N18" s="358">
        <f t="shared" si="13"/>
        <v>255005.87603612081</v>
      </c>
      <c r="O18" s="358">
        <f t="shared" si="13"/>
        <v>249700.76226188772</v>
      </c>
      <c r="P18" s="358">
        <f t="shared" si="13"/>
        <v>268398.17585491505</v>
      </c>
      <c r="Q18" s="358">
        <f t="shared" si="13"/>
        <v>270004.91305807547</v>
      </c>
      <c r="R18" s="358">
        <f t="shared" si="13"/>
        <v>239711.34787776857</v>
      </c>
      <c r="S18" s="346">
        <f t="shared" si="13"/>
        <v>286650.2069512147</v>
      </c>
      <c r="T18" s="347">
        <f t="shared" si="13"/>
        <v>489045.75669918954</v>
      </c>
      <c r="U18" s="347">
        <f t="shared" si="13"/>
        <v>784071.14074854553</v>
      </c>
      <c r="V18" s="347">
        <f t="shared" si="13"/>
        <v>1045031.371167395</v>
      </c>
      <c r="W18" s="347">
        <f t="shared" si="13"/>
        <v>1307295.9529549554</v>
      </c>
      <c r="X18" s="347">
        <f t="shared" si="13"/>
        <v>1551402.3382339734</v>
      </c>
      <c r="Y18" s="347">
        <f t="shared" si="13"/>
        <v>1801401.7932086275</v>
      </c>
      <c r="Z18" s="347">
        <f t="shared" si="13"/>
        <v>2056407.6692447481</v>
      </c>
      <c r="AA18" s="347">
        <f t="shared" si="13"/>
        <v>2306108.4315066352</v>
      </c>
      <c r="AB18" s="347">
        <f t="shared" si="13"/>
        <v>2574506.6073615504</v>
      </c>
      <c r="AC18" s="347">
        <f t="shared" si="13"/>
        <v>2844511.5204196265</v>
      </c>
      <c r="AD18" s="348">
        <f t="shared" si="13"/>
        <v>3084222.8682973953</v>
      </c>
      <c r="AE18" s="349">
        <f t="shared" si="13"/>
        <v>784071.14074854553</v>
      </c>
      <c r="AF18" s="349">
        <f t="shared" si="13"/>
        <v>767331.1974854276</v>
      </c>
      <c r="AG18" s="349">
        <f t="shared" si="13"/>
        <v>754706.09327266226</v>
      </c>
      <c r="AH18" s="349">
        <f t="shared" si="13"/>
        <v>778114.43679075898</v>
      </c>
      <c r="AI18" s="349">
        <f t="shared" si="13"/>
        <v>1551402.3382339734</v>
      </c>
      <c r="AJ18" s="349">
        <f t="shared" si="13"/>
        <v>1532820.530063421</v>
      </c>
      <c r="AK18" s="349">
        <f t="shared" si="13"/>
        <v>3084222.8682973953</v>
      </c>
      <c r="AL18" s="350">
        <f t="shared" si="8"/>
        <v>0</v>
      </c>
    </row>
    <row r="19" spans="1:38" ht="24" customHeight="1">
      <c r="A19" s="343" t="s">
        <v>64</v>
      </c>
      <c r="B19" s="446" t="s">
        <v>64</v>
      </c>
      <c r="C19" s="33" t="s">
        <v>65</v>
      </c>
      <c r="D19" s="34"/>
      <c r="E19" s="34"/>
      <c r="F19" s="35"/>
      <c r="G19" s="344">
        <v>-41030.185391952</v>
      </c>
      <c r="H19" s="345">
        <v>-39644.685462374997</v>
      </c>
      <c r="I19" s="345">
        <v>-40359.025094506003</v>
      </c>
      <c r="J19" s="345">
        <v>-41391.300298536502</v>
      </c>
      <c r="K19" s="345">
        <v>-44082.096330989996</v>
      </c>
      <c r="L19" s="345">
        <v>-41794.635969401999</v>
      </c>
      <c r="M19" s="345">
        <v>-43110.767647541994</v>
      </c>
      <c r="N19" s="345">
        <v>-42888.773360097002</v>
      </c>
      <c r="O19" s="345">
        <v>-41475.831367488005</v>
      </c>
      <c r="P19" s="345">
        <v>-41128.014207834</v>
      </c>
      <c r="Q19" s="345">
        <v>-38658.238469380005</v>
      </c>
      <c r="R19" s="345">
        <v>-38258.273872357007</v>
      </c>
      <c r="S19" s="346">
        <f>G19</f>
        <v>-41030.185391952</v>
      </c>
      <c r="T19" s="347">
        <f>SUM($G19:H19)</f>
        <v>-80674.87085432699</v>
      </c>
      <c r="U19" s="347">
        <f>SUM($G19:I19)</f>
        <v>-121033.895948833</v>
      </c>
      <c r="V19" s="347">
        <f>SUM($G19:J19)</f>
        <v>-162425.19624736952</v>
      </c>
      <c r="W19" s="347">
        <f>SUM($G19:K19)</f>
        <v>-206507.29257835951</v>
      </c>
      <c r="X19" s="347">
        <f>SUM($G19:L19)</f>
        <v>-248301.92854776152</v>
      </c>
      <c r="Y19" s="347">
        <f>SUM($G19:M19)</f>
        <v>-291412.69619530352</v>
      </c>
      <c r="Z19" s="347">
        <f>SUM($G19:N19)</f>
        <v>-334301.46955540054</v>
      </c>
      <c r="AA19" s="347">
        <f>SUM($G19:O19)</f>
        <v>-375777.30092288856</v>
      </c>
      <c r="AB19" s="347">
        <f>SUM($G19:P19)</f>
        <v>-416905.31513072259</v>
      </c>
      <c r="AC19" s="347">
        <f>SUM($G19:Q19)</f>
        <v>-455563.5536001026</v>
      </c>
      <c r="AD19" s="348">
        <f>SUM($G19:R19)</f>
        <v>-493821.82747245964</v>
      </c>
      <c r="AE19" s="349">
        <f>U19</f>
        <v>-121033.895948833</v>
      </c>
      <c r="AF19" s="349">
        <f>X19-AE19</f>
        <v>-127268.03259892852</v>
      </c>
      <c r="AG19" s="349">
        <f>AA19-AF19-AE19</f>
        <v>-127475.37237512704</v>
      </c>
      <c r="AH19" s="349">
        <f>AD19-AG19-AF19-AE19</f>
        <v>-118044.52654957108</v>
      </c>
      <c r="AI19" s="349">
        <f>$AE19+$AF19</f>
        <v>-248301.92854776152</v>
      </c>
      <c r="AJ19" s="349">
        <f>$AG19+$AH19</f>
        <v>-245519.89892469812</v>
      </c>
      <c r="AK19" s="349">
        <f>$AI19+$AJ19</f>
        <v>-493821.82747245964</v>
      </c>
      <c r="AL19" s="350">
        <f t="shared" si="8"/>
        <v>0</v>
      </c>
    </row>
    <row r="20" spans="1:38" ht="24" customHeight="1">
      <c r="A20" s="343" t="s">
        <v>66</v>
      </c>
      <c r="B20" s="446" t="s">
        <v>66</v>
      </c>
      <c r="C20" s="33" t="s">
        <v>67</v>
      </c>
      <c r="D20" s="34"/>
      <c r="E20" s="34"/>
      <c r="F20" s="35"/>
      <c r="G20" s="344">
        <v>-67706.152378151994</v>
      </c>
      <c r="H20" s="345">
        <v>-56752.857162687505</v>
      </c>
      <c r="I20" s="345">
        <v>-66587.778165084994</v>
      </c>
      <c r="J20" s="345">
        <v>-66102.507659857496</v>
      </c>
      <c r="K20" s="345">
        <v>-67012.037870889995</v>
      </c>
      <c r="L20" s="345">
        <v>-68628.940360649998</v>
      </c>
      <c r="M20" s="345">
        <v>-68148.891439230007</v>
      </c>
      <c r="N20" s="345">
        <v>-69804.859635357017</v>
      </c>
      <c r="O20" s="345">
        <v>-70249.882215967998</v>
      </c>
      <c r="P20" s="345">
        <v>-73770.896876026498</v>
      </c>
      <c r="Q20" s="345">
        <v>-69304.357318355018</v>
      </c>
      <c r="R20" s="345">
        <v>-79904.730168109018</v>
      </c>
      <c r="S20" s="346">
        <f>G20</f>
        <v>-67706.152378151994</v>
      </c>
      <c r="T20" s="347">
        <f>SUM($G20:H20)</f>
        <v>-124459.0095408395</v>
      </c>
      <c r="U20" s="347">
        <f>SUM($G20:I20)</f>
        <v>-191046.78770592448</v>
      </c>
      <c r="V20" s="347">
        <f>SUM($G20:J20)</f>
        <v>-257149.29536578199</v>
      </c>
      <c r="W20" s="347">
        <f>SUM($G20:K20)</f>
        <v>-324161.33323667198</v>
      </c>
      <c r="X20" s="347">
        <f>SUM($G20:L20)</f>
        <v>-392790.273597322</v>
      </c>
      <c r="Y20" s="347">
        <f>SUM($G20:M20)</f>
        <v>-460939.165036552</v>
      </c>
      <c r="Z20" s="347">
        <f>SUM($G20:N20)</f>
        <v>-530744.02467190905</v>
      </c>
      <c r="AA20" s="347">
        <f>SUM($G20:O20)</f>
        <v>-600993.90688787703</v>
      </c>
      <c r="AB20" s="347">
        <f>SUM($G20:P20)</f>
        <v>-674764.80376390356</v>
      </c>
      <c r="AC20" s="347">
        <f>SUM($G20:Q20)</f>
        <v>-744069.16108225856</v>
      </c>
      <c r="AD20" s="348">
        <f>SUM($G20:R20)</f>
        <v>-823973.89125036763</v>
      </c>
      <c r="AE20" s="349">
        <f>U20</f>
        <v>-191046.78770592448</v>
      </c>
      <c r="AF20" s="349">
        <f>X20-AE20</f>
        <v>-201743.48589139752</v>
      </c>
      <c r="AG20" s="349">
        <f>AA20-AF20-AE20</f>
        <v>-208203.63329055504</v>
      </c>
      <c r="AH20" s="349">
        <f>AD20-AG20-AF20-AE20</f>
        <v>-222979.98436249065</v>
      </c>
      <c r="AI20" s="349">
        <f>$AE20+$AF20</f>
        <v>-392790.273597322</v>
      </c>
      <c r="AJ20" s="349">
        <f>$AG20+$AH20</f>
        <v>-431183.61765304569</v>
      </c>
      <c r="AK20" s="349">
        <f>$AI20+$AJ20</f>
        <v>-823973.89125036774</v>
      </c>
      <c r="AL20" s="350">
        <f t="shared" si="8"/>
        <v>0</v>
      </c>
    </row>
    <row r="21" spans="1:38" ht="24" customHeight="1">
      <c r="A21" s="343" t="s">
        <v>68</v>
      </c>
      <c r="B21" s="446" t="s">
        <v>68</v>
      </c>
      <c r="C21" s="33" t="s">
        <v>69</v>
      </c>
      <c r="D21" s="34"/>
      <c r="E21" s="34"/>
      <c r="F21" s="35"/>
      <c r="G21" s="351">
        <v>0</v>
      </c>
      <c r="H21" s="352">
        <v>0</v>
      </c>
      <c r="I21" s="352">
        <v>0</v>
      </c>
      <c r="J21" s="352">
        <v>0</v>
      </c>
      <c r="K21" s="352">
        <v>0</v>
      </c>
      <c r="L21" s="352">
        <v>0</v>
      </c>
      <c r="M21" s="352">
        <v>0</v>
      </c>
      <c r="N21" s="352">
        <v>0</v>
      </c>
      <c r="O21" s="352">
        <v>0</v>
      </c>
      <c r="P21" s="352">
        <v>0</v>
      </c>
      <c r="Q21" s="352">
        <v>0</v>
      </c>
      <c r="R21" s="352">
        <v>0</v>
      </c>
      <c r="S21" s="353">
        <f>G21</f>
        <v>0</v>
      </c>
      <c r="T21" s="354">
        <f>SUM($G21:H21)</f>
        <v>0</v>
      </c>
      <c r="U21" s="354">
        <f>SUM($G21:I21)</f>
        <v>0</v>
      </c>
      <c r="V21" s="354">
        <f>SUM($G21:J21)</f>
        <v>0</v>
      </c>
      <c r="W21" s="354">
        <f>SUM($G21:K21)</f>
        <v>0</v>
      </c>
      <c r="X21" s="354">
        <f>SUM($G21:L21)</f>
        <v>0</v>
      </c>
      <c r="Y21" s="354">
        <f>SUM($G21:M21)</f>
        <v>0</v>
      </c>
      <c r="Z21" s="354">
        <f>SUM($G21:N21)</f>
        <v>0</v>
      </c>
      <c r="AA21" s="354">
        <f>SUM($G21:O21)</f>
        <v>0</v>
      </c>
      <c r="AB21" s="354">
        <f>SUM($G21:P21)</f>
        <v>0</v>
      </c>
      <c r="AC21" s="354">
        <f>SUM($G21:Q21)</f>
        <v>0</v>
      </c>
      <c r="AD21" s="355">
        <f>SUM($G21:R21)</f>
        <v>0</v>
      </c>
      <c r="AE21" s="356">
        <f>U21</f>
        <v>0</v>
      </c>
      <c r="AF21" s="356">
        <f>X21-AE21</f>
        <v>0</v>
      </c>
      <c r="AG21" s="356">
        <f>AA21-AF21-AE21</f>
        <v>0</v>
      </c>
      <c r="AH21" s="356">
        <f>AD21-AG21-AF21-AE21</f>
        <v>0</v>
      </c>
      <c r="AI21" s="356">
        <f>$AE21+$AF21</f>
        <v>0</v>
      </c>
      <c r="AJ21" s="356">
        <f>$AG21+$AH21</f>
        <v>0</v>
      </c>
      <c r="AK21" s="356">
        <f>$AI21+$AJ21</f>
        <v>0</v>
      </c>
      <c r="AL21" s="350">
        <f t="shared" si="8"/>
        <v>0</v>
      </c>
    </row>
    <row r="22" spans="1:38" ht="24" customHeight="1">
      <c r="A22" s="343" t="s">
        <v>70</v>
      </c>
      <c r="B22" s="446" t="s">
        <v>70</v>
      </c>
      <c r="C22" s="49" t="s">
        <v>71</v>
      </c>
      <c r="D22" s="34"/>
      <c r="E22" s="34"/>
      <c r="F22" s="35"/>
      <c r="G22" s="344">
        <f t="shared" ref="G22:AK22" si="14">SUM(G18:G21)</f>
        <v>177913.8691811107</v>
      </c>
      <c r="H22" s="345">
        <f t="shared" si="14"/>
        <v>105998.00712291234</v>
      </c>
      <c r="I22" s="345">
        <f t="shared" si="14"/>
        <v>188078.58078976494</v>
      </c>
      <c r="J22" s="345">
        <f t="shared" si="14"/>
        <v>153466.42246045556</v>
      </c>
      <c r="K22" s="345">
        <f t="shared" si="14"/>
        <v>151170.44758568032</v>
      </c>
      <c r="L22" s="345">
        <f t="shared" si="14"/>
        <v>133682.80894896586</v>
      </c>
      <c r="M22" s="345">
        <f t="shared" si="14"/>
        <v>138739.7958878823</v>
      </c>
      <c r="N22" s="345">
        <f t="shared" si="14"/>
        <v>142312.2430406668</v>
      </c>
      <c r="O22" s="345">
        <f t="shared" si="14"/>
        <v>137975.04867843172</v>
      </c>
      <c r="P22" s="345">
        <f t="shared" si="14"/>
        <v>153499.26477105456</v>
      </c>
      <c r="Q22" s="345">
        <f t="shared" si="14"/>
        <v>162042.31727034046</v>
      </c>
      <c r="R22" s="345">
        <f t="shared" si="14"/>
        <v>121548.34383730254</v>
      </c>
      <c r="S22" s="346">
        <f t="shared" si="14"/>
        <v>177913.8691811107</v>
      </c>
      <c r="T22" s="347">
        <f t="shared" si="14"/>
        <v>283911.87630402308</v>
      </c>
      <c r="U22" s="347">
        <f t="shared" si="14"/>
        <v>471990.45709378808</v>
      </c>
      <c r="V22" s="347">
        <f t="shared" si="14"/>
        <v>625456.87955424353</v>
      </c>
      <c r="W22" s="347">
        <f t="shared" si="14"/>
        <v>776627.32713992381</v>
      </c>
      <c r="X22" s="347">
        <f t="shared" si="14"/>
        <v>910310.13608889002</v>
      </c>
      <c r="Y22" s="347">
        <f t="shared" si="14"/>
        <v>1049049.9319767719</v>
      </c>
      <c r="Z22" s="347">
        <f t="shared" si="14"/>
        <v>1191362.1750174384</v>
      </c>
      <c r="AA22" s="347">
        <f t="shared" si="14"/>
        <v>1329337.2236958696</v>
      </c>
      <c r="AB22" s="347">
        <f t="shared" si="14"/>
        <v>1482836.4884669241</v>
      </c>
      <c r="AC22" s="347">
        <f t="shared" si="14"/>
        <v>1644878.8057372654</v>
      </c>
      <c r="AD22" s="348">
        <f t="shared" si="14"/>
        <v>1766427.149574568</v>
      </c>
      <c r="AE22" s="349">
        <f t="shared" si="14"/>
        <v>471990.45709378808</v>
      </c>
      <c r="AF22" s="349">
        <f t="shared" si="14"/>
        <v>438319.67899510154</v>
      </c>
      <c r="AG22" s="349">
        <f t="shared" si="14"/>
        <v>419027.08760698017</v>
      </c>
      <c r="AH22" s="349">
        <f t="shared" si="14"/>
        <v>437089.92587869725</v>
      </c>
      <c r="AI22" s="349">
        <f t="shared" si="14"/>
        <v>910310.13608889002</v>
      </c>
      <c r="AJ22" s="349">
        <f t="shared" si="14"/>
        <v>856117.01348567719</v>
      </c>
      <c r="AK22" s="349">
        <f t="shared" si="14"/>
        <v>1766427.149574568</v>
      </c>
      <c r="AL22" s="350">
        <f t="shared" si="8"/>
        <v>0</v>
      </c>
    </row>
    <row r="23" spans="1:38" ht="24" customHeight="1">
      <c r="A23" s="343" t="s">
        <v>72</v>
      </c>
      <c r="B23" s="446" t="s">
        <v>72</v>
      </c>
      <c r="C23" s="33" t="s">
        <v>73</v>
      </c>
      <c r="D23" s="34"/>
      <c r="E23" s="34"/>
      <c r="F23" s="35"/>
      <c r="G23" s="344">
        <v>-31649.712617698315</v>
      </c>
      <c r="H23" s="345">
        <v>-34339.927467136877</v>
      </c>
      <c r="I23" s="345">
        <v>-36027.411644434716</v>
      </c>
      <c r="J23" s="345">
        <v>-22533.071490081165</v>
      </c>
      <c r="K23" s="345">
        <v>-31902.912626603902</v>
      </c>
      <c r="L23" s="345">
        <v>-31442.998847824321</v>
      </c>
      <c r="M23" s="345">
        <v>-34997.848285198466</v>
      </c>
      <c r="N23" s="345">
        <v>-34536.074829774174</v>
      </c>
      <c r="O23" s="345">
        <v>-30969.789171673659</v>
      </c>
      <c r="P23" s="345">
        <v>-35957.145872553505</v>
      </c>
      <c r="Q23" s="345">
        <v>-34944.127218617992</v>
      </c>
      <c r="R23" s="345">
        <v>-42951.304153815836</v>
      </c>
      <c r="S23" s="346">
        <f>G23</f>
        <v>-31649.712617698315</v>
      </c>
      <c r="T23" s="347">
        <f>SUM($G23:H23)</f>
        <v>-65989.640084835191</v>
      </c>
      <c r="U23" s="347">
        <f>SUM($G23:I23)</f>
        <v>-102017.05172926991</v>
      </c>
      <c r="V23" s="347">
        <f>SUM($G23:J23)</f>
        <v>-124550.12321935108</v>
      </c>
      <c r="W23" s="347">
        <f>SUM($G23:K23)</f>
        <v>-156453.03584595499</v>
      </c>
      <c r="X23" s="347">
        <f>SUM($G23:L23)</f>
        <v>-187896.03469377931</v>
      </c>
      <c r="Y23" s="347">
        <f>SUM($G23:M23)</f>
        <v>-222893.88297897778</v>
      </c>
      <c r="Z23" s="347">
        <f>SUM($G23:N23)</f>
        <v>-257429.95780875196</v>
      </c>
      <c r="AA23" s="347">
        <f>SUM($G23:O23)</f>
        <v>-288399.74698042561</v>
      </c>
      <c r="AB23" s="347">
        <f>SUM($G23:P23)</f>
        <v>-324356.89285297913</v>
      </c>
      <c r="AC23" s="347">
        <f>SUM($G23:Q23)</f>
        <v>-359301.02007159713</v>
      </c>
      <c r="AD23" s="348">
        <f>SUM($G23:R23)</f>
        <v>-402252.32422541297</v>
      </c>
      <c r="AE23" s="349">
        <f>U23</f>
        <v>-102017.05172926991</v>
      </c>
      <c r="AF23" s="349">
        <f>X23-AE23</f>
        <v>-85878.9829645094</v>
      </c>
      <c r="AG23" s="349">
        <f>AA23-AF23-AE23</f>
        <v>-100503.7122866463</v>
      </c>
      <c r="AH23" s="349">
        <f>AD23-AG23-AF23-AE23</f>
        <v>-113852.57724498736</v>
      </c>
      <c r="AI23" s="349">
        <f>$AE23+$AF23</f>
        <v>-187896.03469377931</v>
      </c>
      <c r="AJ23" s="349">
        <f>$AG23+$AH23</f>
        <v>-214356.28953163367</v>
      </c>
      <c r="AK23" s="349">
        <f>$AI23+$AJ23</f>
        <v>-402252.32422541297</v>
      </c>
      <c r="AL23" s="350">
        <f t="shared" si="8"/>
        <v>0</v>
      </c>
    </row>
    <row r="24" spans="1:38" ht="24" customHeight="1">
      <c r="A24" s="343" t="s">
        <v>74</v>
      </c>
      <c r="B24" s="446" t="s">
        <v>74</v>
      </c>
      <c r="C24" s="52" t="s">
        <v>75</v>
      </c>
      <c r="D24" s="53"/>
      <c r="E24" s="53"/>
      <c r="F24" s="54"/>
      <c r="G24" s="344">
        <v>-42516.001624223994</v>
      </c>
      <c r="H24" s="345">
        <v>-36791.785493937496</v>
      </c>
      <c r="I24" s="345">
        <v>-38752.96782936401</v>
      </c>
      <c r="J24" s="345">
        <v>-40544.350134125503</v>
      </c>
      <c r="K24" s="345">
        <v>-40977.924659910008</v>
      </c>
      <c r="L24" s="345">
        <v>-41850.399522954001</v>
      </c>
      <c r="M24" s="345">
        <v>-42774.243875285996</v>
      </c>
      <c r="N24" s="345">
        <v>-46857.435467135998</v>
      </c>
      <c r="O24" s="345">
        <v>-45333.491138655991</v>
      </c>
      <c r="P24" s="345">
        <v>-48062.278589661</v>
      </c>
      <c r="Q24" s="345">
        <v>-44734.635171239999</v>
      </c>
      <c r="R24" s="345">
        <v>-52655.787159822001</v>
      </c>
      <c r="S24" s="346">
        <f>G24</f>
        <v>-42516.001624223994</v>
      </c>
      <c r="T24" s="347">
        <f>SUM($G24:H24)</f>
        <v>-79307.78711816149</v>
      </c>
      <c r="U24" s="347">
        <f>SUM($G24:I24)</f>
        <v>-118060.75494752551</v>
      </c>
      <c r="V24" s="347">
        <f>SUM($G24:J24)</f>
        <v>-158605.10508165101</v>
      </c>
      <c r="W24" s="347">
        <f>SUM($G24:K24)</f>
        <v>-199583.02974156101</v>
      </c>
      <c r="X24" s="347">
        <f>SUM($G24:L24)</f>
        <v>-241433.429264515</v>
      </c>
      <c r="Y24" s="347">
        <f>SUM($G24:M24)</f>
        <v>-284207.67313980102</v>
      </c>
      <c r="Z24" s="347">
        <f>SUM($G24:N24)</f>
        <v>-331065.10860693699</v>
      </c>
      <c r="AA24" s="347">
        <f>SUM($G24:O24)</f>
        <v>-376398.59974559298</v>
      </c>
      <c r="AB24" s="347">
        <f>SUM($G24:P24)</f>
        <v>-424460.87833525398</v>
      </c>
      <c r="AC24" s="347">
        <f>SUM($G24:Q24)</f>
        <v>-469195.513506494</v>
      </c>
      <c r="AD24" s="348">
        <f>SUM($G24:R24)</f>
        <v>-521851.300666316</v>
      </c>
      <c r="AE24" s="349">
        <f>U24</f>
        <v>-118060.75494752551</v>
      </c>
      <c r="AF24" s="349">
        <f>X24-AE24</f>
        <v>-123372.67431698949</v>
      </c>
      <c r="AG24" s="349">
        <f>AA24-AF24-AE24</f>
        <v>-134965.17048107798</v>
      </c>
      <c r="AH24" s="349">
        <f>AD24-AG24-AF24-AE24</f>
        <v>-145452.70092072303</v>
      </c>
      <c r="AI24" s="349">
        <f>$AE24+$AF24</f>
        <v>-241433.429264515</v>
      </c>
      <c r="AJ24" s="349">
        <f>$AG24+$AH24</f>
        <v>-280417.87140180101</v>
      </c>
      <c r="AK24" s="349">
        <f>$AI24+$AJ24</f>
        <v>-521851.300666316</v>
      </c>
      <c r="AL24" s="350">
        <f t="shared" si="8"/>
        <v>0</v>
      </c>
    </row>
    <row r="25" spans="1:38" ht="24" customHeight="1">
      <c r="A25" s="343" t="s">
        <v>76</v>
      </c>
      <c r="B25" s="446" t="s">
        <v>76</v>
      </c>
      <c r="C25" s="33" t="s">
        <v>77</v>
      </c>
      <c r="D25" s="34"/>
      <c r="E25" s="34"/>
      <c r="F25" s="35"/>
      <c r="G25" s="344">
        <v>6967.6494458879997</v>
      </c>
      <c r="H25" s="345">
        <v>-1290.3575014375001</v>
      </c>
      <c r="I25" s="345">
        <v>1727.1753055395002</v>
      </c>
      <c r="J25" s="345">
        <v>-2942.9195850794995</v>
      </c>
      <c r="K25" s="345">
        <v>5648.8882756499997</v>
      </c>
      <c r="L25" s="345">
        <v>459.87151091400017</v>
      </c>
      <c r="M25" s="345">
        <v>1363.99812318</v>
      </c>
      <c r="N25" s="345">
        <v>1585.8158848560004</v>
      </c>
      <c r="O25" s="345">
        <v>-3340.7678106880012</v>
      </c>
      <c r="P25" s="345">
        <v>-13844.075400391499</v>
      </c>
      <c r="Q25" s="345">
        <v>1759.506962565001</v>
      </c>
      <c r="R25" s="345">
        <v>3983.3556563569996</v>
      </c>
      <c r="S25" s="346">
        <f>G25</f>
        <v>6967.6494458879997</v>
      </c>
      <c r="T25" s="347">
        <f>SUM($G25:H25)</f>
        <v>5677.2919444504996</v>
      </c>
      <c r="U25" s="347">
        <f>SUM($G25:I25)</f>
        <v>7404.4672499899998</v>
      </c>
      <c r="V25" s="347">
        <f>SUM($G25:J25)</f>
        <v>4461.5476649105003</v>
      </c>
      <c r="W25" s="347">
        <f>SUM($G25:K25)</f>
        <v>10110.435940560499</v>
      </c>
      <c r="X25" s="347">
        <f>SUM($G25:L25)</f>
        <v>10570.307451474499</v>
      </c>
      <c r="Y25" s="347">
        <f>SUM($G25:M25)</f>
        <v>11934.305574654498</v>
      </c>
      <c r="Z25" s="347">
        <f>SUM($G25:N25)</f>
        <v>13520.121459510498</v>
      </c>
      <c r="AA25" s="347">
        <f>SUM($G25:O25)</f>
        <v>10179.353648822496</v>
      </c>
      <c r="AB25" s="347">
        <f>SUM($G25:P25)</f>
        <v>-3664.7217515690027</v>
      </c>
      <c r="AC25" s="347">
        <f>SUM($G25:Q25)</f>
        <v>-1905.2147890040017</v>
      </c>
      <c r="AD25" s="348">
        <f>SUM($G25:R25)</f>
        <v>2078.1408673529977</v>
      </c>
      <c r="AE25" s="349">
        <f>U25</f>
        <v>7404.4672499899998</v>
      </c>
      <c r="AF25" s="349">
        <f>X25-AE25</f>
        <v>3165.8402014844987</v>
      </c>
      <c r="AG25" s="349">
        <f>AA25-AF25-AE25</f>
        <v>-390.9538026520022</v>
      </c>
      <c r="AH25" s="349">
        <f>AD25-AG25-AF25-AE25</f>
        <v>-8101.2127814694986</v>
      </c>
      <c r="AI25" s="349">
        <f>$AE25+$AF25</f>
        <v>10570.307451474499</v>
      </c>
      <c r="AJ25" s="349">
        <f>$AG25+$AH25</f>
        <v>-8492.1665841214999</v>
      </c>
      <c r="AK25" s="349">
        <f>$AI25+$AJ25</f>
        <v>2078.1408673529986</v>
      </c>
      <c r="AL25" s="350">
        <f t="shared" si="8"/>
        <v>0</v>
      </c>
    </row>
    <row r="26" spans="1:38" ht="24" customHeight="1">
      <c r="A26" s="343" t="s">
        <v>78</v>
      </c>
      <c r="B26" s="446" t="s">
        <v>78</v>
      </c>
      <c r="C26" s="33" t="s">
        <v>79</v>
      </c>
      <c r="D26" s="34"/>
      <c r="E26" s="34"/>
      <c r="F26" s="35"/>
      <c r="G26" s="344">
        <v>-1865.2203052275322</v>
      </c>
      <c r="H26" s="345">
        <v>584.7151094374999</v>
      </c>
      <c r="I26" s="345">
        <v>82.280099212000025</v>
      </c>
      <c r="J26" s="345">
        <v>1785.5795622470002</v>
      </c>
      <c r="K26" s="345">
        <v>1477.4575048199997</v>
      </c>
      <c r="L26" s="345">
        <v>124.79877879000013</v>
      </c>
      <c r="M26" s="345">
        <v>1258.7117187539995</v>
      </c>
      <c r="N26" s="345">
        <v>1155.7258348230002</v>
      </c>
      <c r="O26" s="345">
        <v>467.61920217600016</v>
      </c>
      <c r="P26" s="345">
        <v>139.57591889249989</v>
      </c>
      <c r="Q26" s="345">
        <v>1053.3644941550003</v>
      </c>
      <c r="R26" s="345">
        <v>1022.5915211819998</v>
      </c>
      <c r="S26" s="353">
        <f>G26</f>
        <v>-1865.2203052275322</v>
      </c>
      <c r="T26" s="354">
        <f>SUM($G26:H26)</f>
        <v>-1280.5051957900323</v>
      </c>
      <c r="U26" s="354">
        <f>SUM($G26:I26)</f>
        <v>-1198.2250965780322</v>
      </c>
      <c r="V26" s="354">
        <f>SUM($G26:J26)</f>
        <v>587.35446566896803</v>
      </c>
      <c r="W26" s="354">
        <f>SUM($G26:K26)</f>
        <v>2064.8119704889677</v>
      </c>
      <c r="X26" s="354">
        <f>SUM($G26:L26)</f>
        <v>2189.6107492789679</v>
      </c>
      <c r="Y26" s="354">
        <f>SUM($G26:M26)</f>
        <v>3448.3224680329677</v>
      </c>
      <c r="Z26" s="354">
        <f>SUM($G26:N26)</f>
        <v>4604.0483028559684</v>
      </c>
      <c r="AA26" s="354">
        <f>SUM($G26:O26)</f>
        <v>5071.6675050319682</v>
      </c>
      <c r="AB26" s="354">
        <f>SUM($G26:P26)</f>
        <v>5211.2434239244685</v>
      </c>
      <c r="AC26" s="354">
        <f>SUM($G26:Q26)</f>
        <v>6264.6079180794686</v>
      </c>
      <c r="AD26" s="355">
        <f>SUM($G26:R26)</f>
        <v>7287.1994392614688</v>
      </c>
      <c r="AE26" s="356">
        <f>U26</f>
        <v>-1198.2250965780322</v>
      </c>
      <c r="AF26" s="356">
        <f>X26-AE26</f>
        <v>3387.8358458570001</v>
      </c>
      <c r="AG26" s="356">
        <f>AA26-AF26-AE26</f>
        <v>2882.0567557530003</v>
      </c>
      <c r="AH26" s="356">
        <f>AD26-AG26-AF26-AE26</f>
        <v>2215.5319342295006</v>
      </c>
      <c r="AI26" s="356">
        <f>$AE26+$AF26</f>
        <v>2189.6107492789679</v>
      </c>
      <c r="AJ26" s="356">
        <f>$AG26+$AH26</f>
        <v>5097.5886899825009</v>
      </c>
      <c r="AK26" s="356">
        <f>$AI26+$AJ26</f>
        <v>7287.1994392614688</v>
      </c>
      <c r="AL26" s="350">
        <f t="shared" si="8"/>
        <v>0</v>
      </c>
    </row>
    <row r="27" spans="1:38" ht="24" customHeight="1">
      <c r="A27" s="343" t="s">
        <v>80</v>
      </c>
      <c r="B27" s="446" t="s">
        <v>80</v>
      </c>
      <c r="C27" s="49" t="s">
        <v>81</v>
      </c>
      <c r="D27" s="55"/>
      <c r="E27" s="55"/>
      <c r="F27" s="56"/>
      <c r="G27" s="359">
        <f t="shared" ref="G27:AK27" si="15">SUM(G22:G26)</f>
        <v>108850.58407984888</v>
      </c>
      <c r="H27" s="360">
        <f t="shared" si="15"/>
        <v>34160.651769837968</v>
      </c>
      <c r="I27" s="360">
        <f t="shared" si="15"/>
        <v>115107.6567207177</v>
      </c>
      <c r="J27" s="360">
        <f t="shared" si="15"/>
        <v>89231.660813416398</v>
      </c>
      <c r="K27" s="360">
        <f t="shared" si="15"/>
        <v>85415.956079636409</v>
      </c>
      <c r="L27" s="360">
        <f t="shared" si="15"/>
        <v>60974.080867891542</v>
      </c>
      <c r="M27" s="360">
        <f t="shared" si="15"/>
        <v>63590.413569331824</v>
      </c>
      <c r="N27" s="360">
        <f t="shared" si="15"/>
        <v>63660.27446343562</v>
      </c>
      <c r="O27" s="360">
        <f t="shared" si="15"/>
        <v>58798.619759590067</v>
      </c>
      <c r="P27" s="360">
        <f t="shared" si="15"/>
        <v>55775.340827341053</v>
      </c>
      <c r="Q27" s="360">
        <f t="shared" si="15"/>
        <v>85176.426337202472</v>
      </c>
      <c r="R27" s="360">
        <f t="shared" si="15"/>
        <v>30947.19970120371</v>
      </c>
      <c r="S27" s="346">
        <f t="shared" si="15"/>
        <v>108850.58407984888</v>
      </c>
      <c r="T27" s="347">
        <f t="shared" si="15"/>
        <v>143011.23584968687</v>
      </c>
      <c r="U27" s="347">
        <f t="shared" si="15"/>
        <v>258118.89257040463</v>
      </c>
      <c r="V27" s="347">
        <f t="shared" si="15"/>
        <v>347350.55338382092</v>
      </c>
      <c r="W27" s="347">
        <f t="shared" si="15"/>
        <v>432766.50946345722</v>
      </c>
      <c r="X27" s="347">
        <f t="shared" si="15"/>
        <v>493740.59033134917</v>
      </c>
      <c r="Y27" s="347">
        <f t="shared" si="15"/>
        <v>557331.00390068057</v>
      </c>
      <c r="Z27" s="347">
        <f t="shared" si="15"/>
        <v>620991.27836411586</v>
      </c>
      <c r="AA27" s="347">
        <f t="shared" si="15"/>
        <v>679789.89812370529</v>
      </c>
      <c r="AB27" s="347">
        <f t="shared" si="15"/>
        <v>735565.23895104625</v>
      </c>
      <c r="AC27" s="347">
        <f t="shared" si="15"/>
        <v>820741.66528824985</v>
      </c>
      <c r="AD27" s="348">
        <f t="shared" si="15"/>
        <v>851688.86498945358</v>
      </c>
      <c r="AE27" s="349">
        <f t="shared" si="15"/>
        <v>258118.89257040463</v>
      </c>
      <c r="AF27" s="349">
        <f t="shared" si="15"/>
        <v>235621.69776094414</v>
      </c>
      <c r="AG27" s="349">
        <f t="shared" si="15"/>
        <v>186049.30779235688</v>
      </c>
      <c r="AH27" s="349">
        <f t="shared" si="15"/>
        <v>171898.96686574686</v>
      </c>
      <c r="AI27" s="349">
        <f t="shared" si="15"/>
        <v>493740.59033134917</v>
      </c>
      <c r="AJ27" s="349">
        <f t="shared" si="15"/>
        <v>357948.27465810353</v>
      </c>
      <c r="AK27" s="349">
        <f t="shared" si="15"/>
        <v>851688.86498945358</v>
      </c>
      <c r="AL27" s="350">
        <f t="shared" si="8"/>
        <v>0</v>
      </c>
    </row>
    <row r="28" spans="1:38" ht="24" customHeight="1">
      <c r="A28" s="343" t="s">
        <v>82</v>
      </c>
      <c r="B28" s="446" t="s">
        <v>82</v>
      </c>
      <c r="C28" s="33" t="s">
        <v>83</v>
      </c>
      <c r="D28" s="34"/>
      <c r="E28" s="34"/>
      <c r="F28" s="35"/>
      <c r="G28" s="351">
        <v>-6252.4962955920009</v>
      </c>
      <c r="H28" s="352">
        <v>-6422.0738603749996</v>
      </c>
      <c r="I28" s="352">
        <v>-7603.2509393465007</v>
      </c>
      <c r="J28" s="352">
        <v>-7210.5171249669993</v>
      </c>
      <c r="K28" s="352">
        <v>-7577.6462348599998</v>
      </c>
      <c r="L28" s="352">
        <v>-6995.5657724700013</v>
      </c>
      <c r="M28" s="352">
        <v>-7280.4574934279981</v>
      </c>
      <c r="N28" s="352">
        <v>-8277.4918751070054</v>
      </c>
      <c r="O28" s="352">
        <v>-8823.0734289599986</v>
      </c>
      <c r="P28" s="352">
        <v>-9982.7634492090019</v>
      </c>
      <c r="Q28" s="352">
        <v>-10764.372538064999</v>
      </c>
      <c r="R28" s="352">
        <v>-11677.388686887003</v>
      </c>
      <c r="S28" s="353">
        <f>G28</f>
        <v>-6252.4962955920009</v>
      </c>
      <c r="T28" s="354">
        <f>SUM($G28:H28)</f>
        <v>-12674.570155967001</v>
      </c>
      <c r="U28" s="354">
        <f>SUM($G28:I28)</f>
        <v>-20277.821095313502</v>
      </c>
      <c r="V28" s="354">
        <f>SUM($G28:J28)</f>
        <v>-27488.338220280501</v>
      </c>
      <c r="W28" s="354">
        <f>SUM($G28:K28)</f>
        <v>-35065.984455140497</v>
      </c>
      <c r="X28" s="354">
        <f>SUM($G28:L28)</f>
        <v>-42061.550227610496</v>
      </c>
      <c r="Y28" s="354">
        <f>SUM($G28:M28)</f>
        <v>-49342.007721038492</v>
      </c>
      <c r="Z28" s="354">
        <f>SUM($G28:N28)</f>
        <v>-57619.499596145499</v>
      </c>
      <c r="AA28" s="354">
        <f>SUM($G28:O28)</f>
        <v>-66442.573025105492</v>
      </c>
      <c r="AB28" s="354">
        <f>SUM($G28:P28)</f>
        <v>-76425.336474314492</v>
      </c>
      <c r="AC28" s="354">
        <f>SUM($G28:Q28)</f>
        <v>-87189.709012379491</v>
      </c>
      <c r="AD28" s="355">
        <f>SUM($G28:R28)</f>
        <v>-98867.097699266495</v>
      </c>
      <c r="AE28" s="356">
        <f>U28</f>
        <v>-20277.821095313502</v>
      </c>
      <c r="AF28" s="356">
        <f>X28-AE28</f>
        <v>-21783.729132296994</v>
      </c>
      <c r="AG28" s="356">
        <f>AA28-AF28-AE28</f>
        <v>-24381.022797494992</v>
      </c>
      <c r="AH28" s="356">
        <f>AD28-AG28-AF28-AE28</f>
        <v>-32424.524674160999</v>
      </c>
      <c r="AI28" s="356">
        <f>$AE28+$AF28</f>
        <v>-42061.550227610496</v>
      </c>
      <c r="AJ28" s="356">
        <f>$AG28+$AH28</f>
        <v>-56805.547471655991</v>
      </c>
      <c r="AK28" s="356">
        <f>$AI28+$AJ28</f>
        <v>-98867.09769926648</v>
      </c>
      <c r="AL28" s="350">
        <f t="shared" si="8"/>
        <v>0</v>
      </c>
    </row>
    <row r="29" spans="1:38" ht="24" customHeight="1">
      <c r="A29" s="343" t="s">
        <v>84</v>
      </c>
      <c r="B29" s="446" t="s">
        <v>84</v>
      </c>
      <c r="C29" s="49" t="s">
        <v>85</v>
      </c>
      <c r="D29" s="34"/>
      <c r="E29" s="34"/>
      <c r="F29" s="35"/>
      <c r="G29" s="359">
        <f t="shared" ref="G29:AK29" si="16">SUM(G27:G28)</f>
        <v>102598.08778425687</v>
      </c>
      <c r="H29" s="360">
        <f t="shared" si="16"/>
        <v>27738.577909462969</v>
      </c>
      <c r="I29" s="360">
        <f t="shared" si="16"/>
        <v>107504.4057813712</v>
      </c>
      <c r="J29" s="360">
        <f t="shared" si="16"/>
        <v>82021.143688449403</v>
      </c>
      <c r="K29" s="360">
        <f t="shared" si="16"/>
        <v>77838.309844776406</v>
      </c>
      <c r="L29" s="360">
        <f t="shared" si="16"/>
        <v>53978.515095421542</v>
      </c>
      <c r="M29" s="360">
        <f t="shared" si="16"/>
        <v>56309.956075903829</v>
      </c>
      <c r="N29" s="360">
        <f t="shared" si="16"/>
        <v>55382.782588328613</v>
      </c>
      <c r="O29" s="360">
        <f t="shared" si="16"/>
        <v>49975.546330630066</v>
      </c>
      <c r="P29" s="360">
        <f t="shared" si="16"/>
        <v>45792.577378132053</v>
      </c>
      <c r="Q29" s="360">
        <f t="shared" si="16"/>
        <v>74412.053799137473</v>
      </c>
      <c r="R29" s="360">
        <f t="shared" si="16"/>
        <v>19269.811014316707</v>
      </c>
      <c r="S29" s="361">
        <f t="shared" si="16"/>
        <v>102598.08778425687</v>
      </c>
      <c r="T29" s="362">
        <f t="shared" si="16"/>
        <v>130336.66569371987</v>
      </c>
      <c r="U29" s="362">
        <f t="shared" si="16"/>
        <v>237841.07147509113</v>
      </c>
      <c r="V29" s="362">
        <f t="shared" si="16"/>
        <v>319862.21516354044</v>
      </c>
      <c r="W29" s="362">
        <f t="shared" si="16"/>
        <v>397700.52500831673</v>
      </c>
      <c r="X29" s="362">
        <f t="shared" si="16"/>
        <v>451679.04010373866</v>
      </c>
      <c r="Y29" s="362">
        <f t="shared" si="16"/>
        <v>507988.9961796421</v>
      </c>
      <c r="Z29" s="362">
        <f t="shared" si="16"/>
        <v>563371.77876797039</v>
      </c>
      <c r="AA29" s="362">
        <f t="shared" si="16"/>
        <v>613347.32509859977</v>
      </c>
      <c r="AB29" s="362">
        <f t="shared" si="16"/>
        <v>659139.9024767318</v>
      </c>
      <c r="AC29" s="362">
        <f t="shared" si="16"/>
        <v>733551.95627587033</v>
      </c>
      <c r="AD29" s="363">
        <f t="shared" si="16"/>
        <v>752821.76729018707</v>
      </c>
      <c r="AE29" s="364">
        <f t="shared" si="16"/>
        <v>237841.07147509113</v>
      </c>
      <c r="AF29" s="364">
        <f t="shared" si="16"/>
        <v>213837.96862864716</v>
      </c>
      <c r="AG29" s="364">
        <f t="shared" si="16"/>
        <v>161668.2849948619</v>
      </c>
      <c r="AH29" s="364">
        <f t="shared" si="16"/>
        <v>139474.44219158587</v>
      </c>
      <c r="AI29" s="364">
        <f t="shared" si="16"/>
        <v>451679.04010373866</v>
      </c>
      <c r="AJ29" s="364">
        <f t="shared" si="16"/>
        <v>301142.72718644753</v>
      </c>
      <c r="AK29" s="364">
        <f t="shared" si="16"/>
        <v>752821.76729018707</v>
      </c>
      <c r="AL29" s="350">
        <f t="shared" si="8"/>
        <v>0</v>
      </c>
    </row>
    <row r="30" spans="1:38" ht="24" customHeight="1">
      <c r="A30" s="343" t="s">
        <v>86</v>
      </c>
      <c r="B30" s="446" t="s">
        <v>86</v>
      </c>
      <c r="C30" s="63" t="s">
        <v>87</v>
      </c>
      <c r="D30" s="34"/>
      <c r="E30" s="34"/>
      <c r="F30" s="35"/>
      <c r="G30" s="365">
        <v>-19884.735498450031</v>
      </c>
      <c r="H30" s="366">
        <v>-704.79944213512601</v>
      </c>
      <c r="I30" s="366">
        <v>-15528.544076622353</v>
      </c>
      <c r="J30" s="366">
        <v>-11063.423929159673</v>
      </c>
      <c r="K30" s="366">
        <v>-9307.8951034132006</v>
      </c>
      <c r="L30" s="366">
        <v>-5673.6156879495338</v>
      </c>
      <c r="M30" s="366">
        <v>-3837.3825822934659</v>
      </c>
      <c r="N30" s="366">
        <v>-5977.9869896782166</v>
      </c>
      <c r="O30" s="366">
        <v>-4190.6764233348995</v>
      </c>
      <c r="P30" s="366">
        <v>-5992.2190974709911</v>
      </c>
      <c r="Q30" s="366">
        <v>-7488.9083389135376</v>
      </c>
      <c r="R30" s="366">
        <v>-8549.422114467674</v>
      </c>
      <c r="S30" s="353">
        <f>G30</f>
        <v>-19884.735498450031</v>
      </c>
      <c r="T30" s="354">
        <f>SUM($G30:H30)</f>
        <v>-20589.534940585156</v>
      </c>
      <c r="U30" s="354">
        <f>SUM($G30:I30)</f>
        <v>-36118.079017207507</v>
      </c>
      <c r="V30" s="354">
        <f>SUM($G30:J30)</f>
        <v>-47181.502946367182</v>
      </c>
      <c r="W30" s="354">
        <f>SUM($G30:K30)</f>
        <v>-56489.398049780386</v>
      </c>
      <c r="X30" s="354">
        <f>SUM($G30:L30)</f>
        <v>-62163.013737729918</v>
      </c>
      <c r="Y30" s="354">
        <f>SUM($G30:M30)</f>
        <v>-66000.396320023385</v>
      </c>
      <c r="Z30" s="354">
        <f>SUM($G30:N30)</f>
        <v>-71978.383309701603</v>
      </c>
      <c r="AA30" s="354">
        <f>SUM($G30:O30)</f>
        <v>-76169.059733036498</v>
      </c>
      <c r="AB30" s="354">
        <f>SUM($G30:P30)</f>
        <v>-82161.278830507494</v>
      </c>
      <c r="AC30" s="354">
        <f>SUM($G30:Q30)</f>
        <v>-89650.187169421028</v>
      </c>
      <c r="AD30" s="355">
        <f>SUM($G30:R30)</f>
        <v>-98199.609283888698</v>
      </c>
      <c r="AE30" s="356">
        <f>U30</f>
        <v>-36118.079017207507</v>
      </c>
      <c r="AF30" s="356">
        <f>X30-AE30</f>
        <v>-26044.934720522411</v>
      </c>
      <c r="AG30" s="356">
        <f>AA30-AF30-AE30</f>
        <v>-14006.04599530658</v>
      </c>
      <c r="AH30" s="356">
        <f>AD30-AG30-AF30-AE30</f>
        <v>-22030.549550852193</v>
      </c>
      <c r="AI30" s="356">
        <f>$AE30+$AF30</f>
        <v>-62163.013737729918</v>
      </c>
      <c r="AJ30" s="356">
        <f>$AG30+$AH30</f>
        <v>-36036.595546158773</v>
      </c>
      <c r="AK30" s="356">
        <f>$AI30+$AJ30</f>
        <v>-98199.609283888683</v>
      </c>
      <c r="AL30" s="350">
        <f t="shared" si="8"/>
        <v>0</v>
      </c>
    </row>
    <row r="31" spans="1:38" ht="24" customHeight="1">
      <c r="A31" s="343" t="s">
        <v>88</v>
      </c>
      <c r="B31" s="446" t="s">
        <v>88</v>
      </c>
      <c r="C31" s="49" t="s">
        <v>89</v>
      </c>
      <c r="D31" s="34"/>
      <c r="E31" s="34"/>
      <c r="F31" s="35"/>
      <c r="G31" s="344">
        <f>SUM(G29:G30)</f>
        <v>82713.352285806846</v>
      </c>
      <c r="H31" s="345">
        <f t="shared" ref="H31:AK33" si="17">SUM(H29:H30)</f>
        <v>27033.778467327844</v>
      </c>
      <c r="I31" s="345">
        <f t="shared" si="17"/>
        <v>91975.861704748851</v>
      </c>
      <c r="J31" s="345">
        <f t="shared" si="17"/>
        <v>70957.719759289728</v>
      </c>
      <c r="K31" s="345">
        <f t="shared" si="17"/>
        <v>68530.414741363202</v>
      </c>
      <c r="L31" s="345">
        <f t="shared" si="17"/>
        <v>48304.89940747201</v>
      </c>
      <c r="M31" s="345">
        <f t="shared" si="17"/>
        <v>52472.573493610362</v>
      </c>
      <c r="N31" s="345">
        <f t="shared" si="17"/>
        <v>49404.795598650395</v>
      </c>
      <c r="O31" s="345">
        <f t="shared" si="17"/>
        <v>45784.869907295164</v>
      </c>
      <c r="P31" s="345">
        <f t="shared" si="17"/>
        <v>39800.358280661065</v>
      </c>
      <c r="Q31" s="345">
        <f t="shared" si="17"/>
        <v>66923.145460223939</v>
      </c>
      <c r="R31" s="345">
        <f t="shared" si="17"/>
        <v>10720.388899849033</v>
      </c>
      <c r="S31" s="346">
        <f t="shared" si="17"/>
        <v>82713.352285806846</v>
      </c>
      <c r="T31" s="347">
        <f t="shared" si="17"/>
        <v>109747.13075313471</v>
      </c>
      <c r="U31" s="347">
        <f t="shared" si="17"/>
        <v>201722.99245788361</v>
      </c>
      <c r="V31" s="347">
        <f t="shared" si="17"/>
        <v>272680.71221717325</v>
      </c>
      <c r="W31" s="347">
        <f t="shared" si="17"/>
        <v>341211.12695853633</v>
      </c>
      <c r="X31" s="347">
        <f t="shared" si="17"/>
        <v>389516.02636600874</v>
      </c>
      <c r="Y31" s="347">
        <f t="shared" si="17"/>
        <v>441988.5998596187</v>
      </c>
      <c r="Z31" s="347">
        <f t="shared" si="17"/>
        <v>491393.39545826882</v>
      </c>
      <c r="AA31" s="347">
        <f t="shared" si="17"/>
        <v>537178.26536556333</v>
      </c>
      <c r="AB31" s="347">
        <f t="shared" si="17"/>
        <v>576978.62364622427</v>
      </c>
      <c r="AC31" s="347">
        <f t="shared" si="17"/>
        <v>643901.76910644933</v>
      </c>
      <c r="AD31" s="348">
        <f t="shared" si="17"/>
        <v>654622.15800629836</v>
      </c>
      <c r="AE31" s="349">
        <f t="shared" si="17"/>
        <v>201722.99245788361</v>
      </c>
      <c r="AF31" s="349">
        <f t="shared" si="17"/>
        <v>187793.03390812475</v>
      </c>
      <c r="AG31" s="349">
        <f t="shared" si="17"/>
        <v>147662.23899955532</v>
      </c>
      <c r="AH31" s="349">
        <f t="shared" si="17"/>
        <v>117443.89264073368</v>
      </c>
      <c r="AI31" s="349">
        <f t="shared" si="17"/>
        <v>389516.02636600874</v>
      </c>
      <c r="AJ31" s="349">
        <f t="shared" si="17"/>
        <v>265106.13164028875</v>
      </c>
      <c r="AK31" s="349">
        <f t="shared" si="17"/>
        <v>654622.15800629836</v>
      </c>
      <c r="AL31" s="350">
        <f t="shared" si="8"/>
        <v>0</v>
      </c>
    </row>
    <row r="32" spans="1:38" ht="24" customHeight="1">
      <c r="A32" s="343" t="s">
        <v>90</v>
      </c>
      <c r="B32" s="446" t="s">
        <v>90</v>
      </c>
      <c r="C32" s="33" t="s">
        <v>91</v>
      </c>
      <c r="D32" s="34"/>
      <c r="E32" s="34"/>
      <c r="F32" s="35"/>
      <c r="G32" s="351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3">
        <f>G32</f>
        <v>0</v>
      </c>
      <c r="T32" s="354">
        <f>SUM($G32:H32)</f>
        <v>0</v>
      </c>
      <c r="U32" s="354">
        <f>SUM($G32:I32)</f>
        <v>0</v>
      </c>
      <c r="V32" s="354">
        <f>SUM($G32:J32)</f>
        <v>0</v>
      </c>
      <c r="W32" s="354">
        <f>SUM($G32:K32)</f>
        <v>0</v>
      </c>
      <c r="X32" s="354">
        <f>SUM($G32:L32)</f>
        <v>0</v>
      </c>
      <c r="Y32" s="354">
        <f>SUM($G32:M32)</f>
        <v>0</v>
      </c>
      <c r="Z32" s="354">
        <f>SUM($G32:N32)</f>
        <v>0</v>
      </c>
      <c r="AA32" s="354">
        <f>SUM($G32:O32)</f>
        <v>0</v>
      </c>
      <c r="AB32" s="354">
        <f>SUM($G32:P32)</f>
        <v>0</v>
      </c>
      <c r="AC32" s="354">
        <f>SUM($G32:Q32)</f>
        <v>0</v>
      </c>
      <c r="AD32" s="355">
        <f>SUM($G32:R32)</f>
        <v>0</v>
      </c>
      <c r="AE32" s="356">
        <f>U32</f>
        <v>0</v>
      </c>
      <c r="AF32" s="356">
        <f>X32-AE32</f>
        <v>0</v>
      </c>
      <c r="AG32" s="356">
        <f>AA32-AF32-AE32</f>
        <v>0</v>
      </c>
      <c r="AH32" s="356">
        <f>AD32-AG32-AF32-AE32</f>
        <v>0</v>
      </c>
      <c r="AI32" s="356">
        <f>$AE32+$AF32</f>
        <v>0</v>
      </c>
      <c r="AJ32" s="356">
        <f>$AG32+$AH32</f>
        <v>0</v>
      </c>
      <c r="AK32" s="356">
        <f>$AI32+$AJ32</f>
        <v>0</v>
      </c>
      <c r="AL32" s="350">
        <f t="shared" si="8"/>
        <v>0</v>
      </c>
    </row>
    <row r="33" spans="1:38" ht="24" customHeight="1">
      <c r="A33" s="343" t="s">
        <v>92</v>
      </c>
      <c r="B33" s="446" t="s">
        <v>92</v>
      </c>
      <c r="C33" s="49" t="s">
        <v>93</v>
      </c>
      <c r="D33" s="34"/>
      <c r="E33" s="34"/>
      <c r="F33" s="35"/>
      <c r="G33" s="344">
        <f>SUM(G31:G32)</f>
        <v>82713.352285806846</v>
      </c>
      <c r="H33" s="345">
        <f t="shared" ref="H33:R33" si="18">SUM(H31:H32)</f>
        <v>27033.778467327844</v>
      </c>
      <c r="I33" s="345">
        <f t="shared" si="18"/>
        <v>91975.861704748851</v>
      </c>
      <c r="J33" s="345">
        <f t="shared" si="18"/>
        <v>70957.719759289728</v>
      </c>
      <c r="K33" s="345">
        <f t="shared" si="18"/>
        <v>68530.414741363202</v>
      </c>
      <c r="L33" s="345">
        <f t="shared" si="18"/>
        <v>48304.89940747201</v>
      </c>
      <c r="M33" s="345">
        <f t="shared" si="18"/>
        <v>52472.573493610362</v>
      </c>
      <c r="N33" s="345">
        <f t="shared" si="18"/>
        <v>49404.795598650395</v>
      </c>
      <c r="O33" s="345">
        <f t="shared" si="18"/>
        <v>45784.869907295164</v>
      </c>
      <c r="P33" s="345">
        <f t="shared" si="18"/>
        <v>39800.358280661065</v>
      </c>
      <c r="Q33" s="345">
        <f t="shared" si="18"/>
        <v>66923.145460223939</v>
      </c>
      <c r="R33" s="345">
        <f t="shared" si="18"/>
        <v>10720.388899849033</v>
      </c>
      <c r="S33" s="346">
        <f t="shared" si="17"/>
        <v>82713.352285806846</v>
      </c>
      <c r="T33" s="347">
        <f t="shared" si="17"/>
        <v>109747.13075313471</v>
      </c>
      <c r="U33" s="347">
        <f t="shared" si="17"/>
        <v>201722.99245788361</v>
      </c>
      <c r="V33" s="347">
        <f t="shared" si="17"/>
        <v>272680.71221717325</v>
      </c>
      <c r="W33" s="347">
        <f t="shared" si="17"/>
        <v>341211.12695853633</v>
      </c>
      <c r="X33" s="347">
        <f t="shared" si="17"/>
        <v>389516.02636600874</v>
      </c>
      <c r="Y33" s="347">
        <f t="shared" si="17"/>
        <v>441988.5998596187</v>
      </c>
      <c r="Z33" s="347">
        <f t="shared" si="17"/>
        <v>491393.39545826882</v>
      </c>
      <c r="AA33" s="347">
        <f t="shared" si="17"/>
        <v>537178.26536556333</v>
      </c>
      <c r="AB33" s="347">
        <f t="shared" si="17"/>
        <v>576978.62364622427</v>
      </c>
      <c r="AC33" s="347">
        <f t="shared" si="17"/>
        <v>643901.76910644933</v>
      </c>
      <c r="AD33" s="348">
        <f t="shared" si="17"/>
        <v>654622.15800629836</v>
      </c>
      <c r="AE33" s="349">
        <f t="shared" si="17"/>
        <v>201722.99245788361</v>
      </c>
      <c r="AF33" s="349">
        <f t="shared" si="17"/>
        <v>187793.03390812475</v>
      </c>
      <c r="AG33" s="349">
        <f t="shared" si="17"/>
        <v>147662.23899955532</v>
      </c>
      <c r="AH33" s="349">
        <f t="shared" si="17"/>
        <v>117443.89264073368</v>
      </c>
      <c r="AI33" s="349">
        <f t="shared" si="17"/>
        <v>389516.02636600874</v>
      </c>
      <c r="AJ33" s="349">
        <f t="shared" si="17"/>
        <v>265106.13164028875</v>
      </c>
      <c r="AK33" s="349">
        <f t="shared" si="17"/>
        <v>654622.15800629836</v>
      </c>
      <c r="AL33" s="350">
        <f t="shared" si="8"/>
        <v>0</v>
      </c>
    </row>
    <row r="34" spans="1:38" ht="24" customHeight="1">
      <c r="A34" s="343" t="s">
        <v>94</v>
      </c>
      <c r="B34" s="446" t="s">
        <v>94</v>
      </c>
      <c r="C34" s="33" t="s">
        <v>95</v>
      </c>
      <c r="D34" s="34"/>
      <c r="E34" s="34"/>
      <c r="F34" s="35"/>
      <c r="G34" s="344"/>
      <c r="H34" s="345"/>
      <c r="I34" s="345"/>
      <c r="J34" s="345"/>
      <c r="K34" s="345"/>
      <c r="L34" s="345"/>
      <c r="M34" s="345"/>
      <c r="N34" s="345"/>
      <c r="O34" s="345"/>
      <c r="P34" s="345"/>
      <c r="Q34" s="345"/>
      <c r="R34" s="345"/>
      <c r="S34" s="346">
        <f>G34</f>
        <v>0</v>
      </c>
      <c r="T34" s="347">
        <f>SUM($G34:H34)</f>
        <v>0</v>
      </c>
      <c r="U34" s="347">
        <f>SUM($G34:I34)</f>
        <v>0</v>
      </c>
      <c r="V34" s="347">
        <f>SUM($G34:J34)</f>
        <v>0</v>
      </c>
      <c r="W34" s="347">
        <f>SUM($G34:K34)</f>
        <v>0</v>
      </c>
      <c r="X34" s="347">
        <f>SUM($G34:L34)</f>
        <v>0</v>
      </c>
      <c r="Y34" s="347">
        <f>SUM($G34:M34)</f>
        <v>0</v>
      </c>
      <c r="Z34" s="347">
        <f>SUM($G34:N34)</f>
        <v>0</v>
      </c>
      <c r="AA34" s="347">
        <f>SUM($G34:O34)</f>
        <v>0</v>
      </c>
      <c r="AB34" s="347">
        <f>SUM($G34:P34)</f>
        <v>0</v>
      </c>
      <c r="AC34" s="347">
        <f>SUM($G34:Q34)</f>
        <v>0</v>
      </c>
      <c r="AD34" s="348">
        <f>SUM($G34:R34)</f>
        <v>0</v>
      </c>
      <c r="AE34" s="349">
        <f>U34</f>
        <v>0</v>
      </c>
      <c r="AF34" s="349">
        <f>X34-AE34</f>
        <v>0</v>
      </c>
      <c r="AG34" s="349">
        <f>AA34-AF34-AE34</f>
        <v>0</v>
      </c>
      <c r="AH34" s="349">
        <f>AD34-AG34-AF34-AE34</f>
        <v>0</v>
      </c>
      <c r="AI34" s="349">
        <f>$AE34+$AF34</f>
        <v>0</v>
      </c>
      <c r="AJ34" s="349">
        <f>$AG34+$AH34</f>
        <v>0</v>
      </c>
      <c r="AK34" s="349">
        <f>$AI34+$AJ34</f>
        <v>0</v>
      </c>
      <c r="AL34" s="350">
        <f t="shared" si="8"/>
        <v>0</v>
      </c>
    </row>
    <row r="35" spans="1:38" ht="24" customHeight="1" thickBot="1">
      <c r="A35" s="343" t="s">
        <v>96</v>
      </c>
      <c r="B35" s="446" t="s">
        <v>96</v>
      </c>
      <c r="C35" s="66" t="s">
        <v>97</v>
      </c>
      <c r="D35" s="67"/>
      <c r="E35" s="67"/>
      <c r="F35" s="68"/>
      <c r="G35" s="367">
        <f t="shared" ref="G35:AK35" si="19">SUM(G33:G34)</f>
        <v>82713.352285806846</v>
      </c>
      <c r="H35" s="368">
        <f t="shared" si="19"/>
        <v>27033.778467327844</v>
      </c>
      <c r="I35" s="368">
        <f t="shared" si="19"/>
        <v>91975.861704748851</v>
      </c>
      <c r="J35" s="368">
        <f t="shared" si="19"/>
        <v>70957.719759289728</v>
      </c>
      <c r="K35" s="368">
        <f t="shared" si="19"/>
        <v>68530.414741363202</v>
      </c>
      <c r="L35" s="368">
        <f t="shared" si="19"/>
        <v>48304.89940747201</v>
      </c>
      <c r="M35" s="368">
        <f t="shared" si="19"/>
        <v>52472.573493610362</v>
      </c>
      <c r="N35" s="368">
        <f t="shared" si="19"/>
        <v>49404.795598650395</v>
      </c>
      <c r="O35" s="368">
        <f t="shared" si="19"/>
        <v>45784.869907295164</v>
      </c>
      <c r="P35" s="368">
        <f t="shared" si="19"/>
        <v>39800.358280661065</v>
      </c>
      <c r="Q35" s="368">
        <f t="shared" si="19"/>
        <v>66923.145460223939</v>
      </c>
      <c r="R35" s="368">
        <f t="shared" si="19"/>
        <v>10720.388899849033</v>
      </c>
      <c r="S35" s="369">
        <f t="shared" si="19"/>
        <v>82713.352285806846</v>
      </c>
      <c r="T35" s="370">
        <f t="shared" si="19"/>
        <v>109747.13075313471</v>
      </c>
      <c r="U35" s="370">
        <f t="shared" si="19"/>
        <v>201722.99245788361</v>
      </c>
      <c r="V35" s="370">
        <f t="shared" si="19"/>
        <v>272680.71221717325</v>
      </c>
      <c r="W35" s="370">
        <f t="shared" si="19"/>
        <v>341211.12695853633</v>
      </c>
      <c r="X35" s="370">
        <f t="shared" si="19"/>
        <v>389516.02636600874</v>
      </c>
      <c r="Y35" s="370">
        <f t="shared" si="19"/>
        <v>441988.5998596187</v>
      </c>
      <c r="Z35" s="370">
        <f t="shared" si="19"/>
        <v>491393.39545826882</v>
      </c>
      <c r="AA35" s="370">
        <f t="shared" si="19"/>
        <v>537178.26536556333</v>
      </c>
      <c r="AB35" s="370">
        <f t="shared" si="19"/>
        <v>576978.62364622427</v>
      </c>
      <c r="AC35" s="370">
        <f t="shared" si="19"/>
        <v>643901.76910644933</v>
      </c>
      <c r="AD35" s="371">
        <f t="shared" si="19"/>
        <v>654622.15800629836</v>
      </c>
      <c r="AE35" s="372">
        <f t="shared" si="19"/>
        <v>201722.99245788361</v>
      </c>
      <c r="AF35" s="372">
        <f t="shared" si="19"/>
        <v>187793.03390812475</v>
      </c>
      <c r="AG35" s="372">
        <f t="shared" si="19"/>
        <v>147662.23899955532</v>
      </c>
      <c r="AH35" s="372">
        <f t="shared" si="19"/>
        <v>117443.89264073368</v>
      </c>
      <c r="AI35" s="372">
        <f t="shared" si="19"/>
        <v>389516.02636600874</v>
      </c>
      <c r="AJ35" s="372">
        <f t="shared" si="19"/>
        <v>265106.13164028875</v>
      </c>
      <c r="AK35" s="372">
        <f t="shared" si="19"/>
        <v>654622.15800629836</v>
      </c>
      <c r="AL35" s="350">
        <f t="shared" si="8"/>
        <v>0</v>
      </c>
    </row>
    <row r="36" spans="1:38" ht="24" customHeight="1" thickTop="1">
      <c r="A36" s="343" t="s">
        <v>98</v>
      </c>
      <c r="B36" s="446" t="s">
        <v>98</v>
      </c>
      <c r="C36" s="75" t="s">
        <v>99</v>
      </c>
      <c r="D36" s="76"/>
      <c r="E36" s="76"/>
      <c r="F36" s="77"/>
      <c r="G36" s="255">
        <v>6498.5341300000127</v>
      </c>
      <c r="H36" s="256">
        <v>5857.2485766636892</v>
      </c>
      <c r="I36" s="256">
        <v>8327.0867820001731</v>
      </c>
      <c r="J36" s="256">
        <v>7369.7725100001271</v>
      </c>
      <c r="K36" s="256">
        <v>7385.561050000123</v>
      </c>
      <c r="L36" s="256">
        <v>6922.9849700001278</v>
      </c>
      <c r="M36" s="256">
        <v>6645.5374699998611</v>
      </c>
      <c r="N36" s="256">
        <v>6722.2487699998564</v>
      </c>
      <c r="O36" s="256">
        <v>6506.2237800001194</v>
      </c>
      <c r="P36" s="256">
        <v>7067.1511100001262</v>
      </c>
      <c r="Q36" s="256">
        <v>6949.8011499999593</v>
      </c>
      <c r="R36" s="256">
        <v>6707.860999999918</v>
      </c>
      <c r="S36" s="373">
        <f>G36</f>
        <v>6498.5341300000127</v>
      </c>
      <c r="T36" s="374">
        <f>SUM($G36:H36)</f>
        <v>12355.782706663702</v>
      </c>
      <c r="U36" s="374">
        <f>SUM($G36:I36)</f>
        <v>20682.869488663877</v>
      </c>
      <c r="V36" s="374">
        <f>SUM($G36:J36)</f>
        <v>28052.641998664003</v>
      </c>
      <c r="W36" s="374">
        <f>SUM($G36:K36)</f>
        <v>35438.203048664123</v>
      </c>
      <c r="X36" s="374">
        <f>SUM($G36:L36)</f>
        <v>42361.188018664252</v>
      </c>
      <c r="Y36" s="374">
        <f>SUM($G36:M36)</f>
        <v>49006.725488664117</v>
      </c>
      <c r="Z36" s="374">
        <f>SUM($G36:N36)</f>
        <v>55728.974258663977</v>
      </c>
      <c r="AA36" s="374">
        <f>SUM($G36:O36)</f>
        <v>62235.198038664093</v>
      </c>
      <c r="AB36" s="374">
        <f>SUM($G36:P36)</f>
        <v>69302.349148664216</v>
      </c>
      <c r="AC36" s="374">
        <f>SUM($G36:Q36)</f>
        <v>76252.150298664172</v>
      </c>
      <c r="AD36" s="375">
        <f>SUM($G36:R36)</f>
        <v>82960.011298664089</v>
      </c>
      <c r="AE36" s="376">
        <f>U36</f>
        <v>20682.869488663877</v>
      </c>
      <c r="AF36" s="376">
        <f>X36-AE36</f>
        <v>21678.318530000375</v>
      </c>
      <c r="AG36" s="376">
        <f>AA36-AF36-AE36</f>
        <v>19874.010019999841</v>
      </c>
      <c r="AH36" s="376">
        <f>AD36-AG36-AF36-AE36</f>
        <v>20724.813259999995</v>
      </c>
      <c r="AI36" s="376">
        <f>$AE36+$AF36</f>
        <v>42361.188018664252</v>
      </c>
      <c r="AJ36" s="376">
        <f>$AG36+$AH36</f>
        <v>40598.823279999837</v>
      </c>
      <c r="AK36" s="376">
        <f>$AI36+$AJ36</f>
        <v>82960.011298664089</v>
      </c>
    </row>
    <row r="37" spans="1:38" ht="24" customHeight="1">
      <c r="A37" s="343" t="s">
        <v>100</v>
      </c>
      <c r="B37" s="446" t="s">
        <v>100</v>
      </c>
      <c r="C37" s="83" t="s">
        <v>101</v>
      </c>
      <c r="D37" s="84"/>
      <c r="E37" s="84"/>
      <c r="F37" s="85"/>
      <c r="G37" s="258">
        <v>7831</v>
      </c>
      <c r="H37" s="259">
        <v>5819</v>
      </c>
      <c r="I37" s="259">
        <v>8300</v>
      </c>
      <c r="J37" s="259">
        <v>8032</v>
      </c>
      <c r="K37" s="259">
        <v>6768</v>
      </c>
      <c r="L37" s="259">
        <v>7194</v>
      </c>
      <c r="M37" s="259">
        <v>6433</v>
      </c>
      <c r="N37" s="259">
        <v>6861</v>
      </c>
      <c r="O37" s="259">
        <v>6526</v>
      </c>
      <c r="P37" s="259">
        <v>7501.7</v>
      </c>
      <c r="Q37" s="259">
        <v>6888</v>
      </c>
      <c r="R37" s="259">
        <v>6590</v>
      </c>
      <c r="S37" s="377">
        <f>G37</f>
        <v>7831</v>
      </c>
      <c r="T37" s="378">
        <f>SUM($G37:H37)</f>
        <v>13650</v>
      </c>
      <c r="U37" s="378">
        <f>SUM($G37:I37)</f>
        <v>21950</v>
      </c>
      <c r="V37" s="378">
        <f>SUM($G37:J37)</f>
        <v>29982</v>
      </c>
      <c r="W37" s="378">
        <f>SUM($G37:K37)</f>
        <v>36750</v>
      </c>
      <c r="X37" s="378">
        <f>SUM($G37:L37)</f>
        <v>43944</v>
      </c>
      <c r="Y37" s="378">
        <f>SUM($G37:M37)</f>
        <v>50377</v>
      </c>
      <c r="Z37" s="378">
        <f>SUM($G37:N37)</f>
        <v>57238</v>
      </c>
      <c r="AA37" s="378">
        <f>SUM($G37:O37)</f>
        <v>63764</v>
      </c>
      <c r="AB37" s="378">
        <f>SUM($G37:P37)</f>
        <v>71265.7</v>
      </c>
      <c r="AC37" s="378">
        <f>SUM($G37:Q37)</f>
        <v>78153.7</v>
      </c>
      <c r="AD37" s="379">
        <f>SUM($G37:R37)</f>
        <v>84743.7</v>
      </c>
      <c r="AE37" s="380">
        <f>U37</f>
        <v>21950</v>
      </c>
      <c r="AF37" s="380">
        <f>X37-AE37</f>
        <v>21994</v>
      </c>
      <c r="AG37" s="380">
        <f>AA37-AF37-AE37</f>
        <v>19820</v>
      </c>
      <c r="AH37" s="380">
        <f>AD37-AG37-AF37-AE37</f>
        <v>20979.699999999997</v>
      </c>
      <c r="AI37" s="380">
        <f>$AE37+$AF37</f>
        <v>43944</v>
      </c>
      <c r="AJ37" s="380">
        <f>$AG37+$AH37</f>
        <v>40799.699999999997</v>
      </c>
      <c r="AK37" s="380">
        <f>$AI37+$AJ37</f>
        <v>84743.7</v>
      </c>
    </row>
    <row r="38" spans="1:38" ht="24" customHeight="1">
      <c r="A38" s="343" t="s">
        <v>102</v>
      </c>
      <c r="B38" s="446" t="s">
        <v>102</v>
      </c>
      <c r="C38" s="83" t="s">
        <v>103</v>
      </c>
      <c r="D38" s="91"/>
      <c r="E38" s="91"/>
      <c r="F38" s="92"/>
      <c r="G38" s="381">
        <f t="shared" ref="G38:R38" si="20">IF(G36=0,0,(G11*1000)/G36)</f>
        <v>96270.043351902612</v>
      </c>
      <c r="H38" s="382">
        <f t="shared" si="20"/>
        <v>94182.237504581397</v>
      </c>
      <c r="I38" s="382">
        <f t="shared" si="20"/>
        <v>97651.726085475602</v>
      </c>
      <c r="J38" s="382">
        <f t="shared" si="20"/>
        <v>101950.33552378599</v>
      </c>
      <c r="K38" s="382">
        <f t="shared" si="20"/>
        <v>99735.787185244073</v>
      </c>
      <c r="L38" s="382">
        <f t="shared" si="20"/>
        <v>101184.71028991054</v>
      </c>
      <c r="M38" s="382">
        <f t="shared" si="20"/>
        <v>102721.18621886759</v>
      </c>
      <c r="N38" s="382">
        <f t="shared" si="20"/>
        <v>102524.22041799634</v>
      </c>
      <c r="O38" s="382">
        <f t="shared" si="20"/>
        <v>102101.24624601519</v>
      </c>
      <c r="P38" s="382">
        <f t="shared" si="20"/>
        <v>98671.184310429657</v>
      </c>
      <c r="Q38" s="382">
        <f t="shared" si="20"/>
        <v>99106.921378679879</v>
      </c>
      <c r="R38" s="382">
        <f t="shared" si="20"/>
        <v>90666.457642568086</v>
      </c>
      <c r="S38" s="377">
        <f>IFERROR(SUMPRODUCT($G36:G36,$G38:G38)/SUM($G36:G36),0)</f>
        <v>96270.043351902612</v>
      </c>
      <c r="T38" s="377">
        <f>IFERROR(SUMPRODUCT($G36:H36,$G38:H38)/SUM($G36:H36),0)</f>
        <v>95280.320716121932</v>
      </c>
      <c r="U38" s="377">
        <f>IFERROR(SUMPRODUCT($G36:I36,$G38:I38)/SUM($G36:I36),0)</f>
        <v>96235.067266968385</v>
      </c>
      <c r="V38" s="377">
        <f>IFERROR(SUMPRODUCT($G36:J36,$G38:J38)/SUM($G36:J36),0)</f>
        <v>97736.538211786246</v>
      </c>
      <c r="W38" s="377">
        <f>IFERROR(SUMPRODUCT($G36:K36,$G38:K38)/SUM($G36:K36),0)</f>
        <v>98153.195211221202</v>
      </c>
      <c r="X38" s="377">
        <f>IFERROR(SUMPRODUCT($G36:L36,$G38:L38)/SUM($G36:L36),0)</f>
        <v>98648.628278793534</v>
      </c>
      <c r="Y38" s="377">
        <f>IFERROR(SUMPRODUCT($G36:M36,$G38:M38)/SUM($G36:M36),0)</f>
        <v>99200.88587445287</v>
      </c>
      <c r="Z38" s="377">
        <f>IFERROR(SUMPRODUCT($G36:N36,$G38:N38)/SUM($G36:N36),0)</f>
        <v>99601.759600280682</v>
      </c>
      <c r="AA38" s="377">
        <f>IFERROR(SUMPRODUCT($G36:O36,$G38:O38)/SUM($G36:O36),0)</f>
        <v>99863.062206599498</v>
      </c>
      <c r="AB38" s="377">
        <f>IFERROR(SUMPRODUCT($G36:P36,$G38:P38)/SUM($G36:P36),0)</f>
        <v>99741.519700459743</v>
      </c>
      <c r="AC38" s="377">
        <f>IFERROR(SUMPRODUCT($G36:Q36,$G38:Q38)/SUM($G36:Q36),0)</f>
        <v>99683.680909957184</v>
      </c>
      <c r="AD38" s="377">
        <f>IFERROR(SUMPRODUCT($G36:R36,$G38:R38)/SUM($G36:R36),0)</f>
        <v>98954.579270061629</v>
      </c>
      <c r="AE38" s="380">
        <f>IFERROR(SUMPRODUCT($G36:I36,$G38:I38)/SUM($G36:I36),0)</f>
        <v>96235.067266968385</v>
      </c>
      <c r="AF38" s="380">
        <f>IFERROR(SUMPRODUCT($J36:L36,$J38:L38)/SUM($J36:L36),0)</f>
        <v>100951.36072279852</v>
      </c>
      <c r="AG38" s="380">
        <f>IFERROR(SUMPRODUCT($M36:O36,$M38:O38)/SUM($M36:O36),0)</f>
        <v>102451.61197085259</v>
      </c>
      <c r="AH38" s="380">
        <f>IFERROR(SUMPRODUCT($P36:R36,$P38:R38)/SUM($P36:R36),0)</f>
        <v>96226.467090671955</v>
      </c>
      <c r="AI38" s="380">
        <f>IFERROR(SUMPRODUCT($G36:L36,$G38:L38)/SUM($G36:L36),0)</f>
        <v>98648.628278793534</v>
      </c>
      <c r="AJ38" s="380">
        <f>IFERROR(SUMPRODUCT($M36:R36,$M38:R38)/SUM($M36:R36),0)</f>
        <v>99273.811366426089</v>
      </c>
      <c r="AK38" s="380">
        <f>IFERROR(SUMPRODUCT($G36:R36,$G38:R38)/SUM($G36:R36),0)</f>
        <v>98954.579270061629</v>
      </c>
    </row>
    <row r="39" spans="1:38" ht="24" customHeight="1">
      <c r="A39" s="343" t="s">
        <v>104</v>
      </c>
      <c r="B39" s="446" t="s">
        <v>104</v>
      </c>
      <c r="C39" s="83" t="s">
        <v>105</v>
      </c>
      <c r="D39" s="91"/>
      <c r="E39" s="91"/>
      <c r="F39" s="92"/>
      <c r="G39" s="381">
        <f t="shared" ref="G39:R39" si="21">IF(G36=0,0,(G18*1000)/G36)</f>
        <v>44109.979453353139</v>
      </c>
      <c r="H39" s="382">
        <f t="shared" si="21"/>
        <v>34554.714060515442</v>
      </c>
      <c r="I39" s="382">
        <f t="shared" si="21"/>
        <v>35429.603626454649</v>
      </c>
      <c r="J39" s="382">
        <f t="shared" si="21"/>
        <v>35409.536734648143</v>
      </c>
      <c r="K39" s="382">
        <f t="shared" si="21"/>
        <v>35510.448023113415</v>
      </c>
      <c r="L39" s="382">
        <f t="shared" si="21"/>
        <v>35260.279537919225</v>
      </c>
      <c r="M39" s="382">
        <f t="shared" si="21"/>
        <v>37619.147601414326</v>
      </c>
      <c r="N39" s="382">
        <f t="shared" si="21"/>
        <v>37934.608605109126</v>
      </c>
      <c r="O39" s="382">
        <f t="shared" si="21"/>
        <v>38378.754052305769</v>
      </c>
      <c r="P39" s="382">
        <f t="shared" si="21"/>
        <v>37978.270405896314</v>
      </c>
      <c r="Q39" s="382">
        <f t="shared" si="21"/>
        <v>38850.739356488935</v>
      </c>
      <c r="R39" s="382">
        <f t="shared" si="21"/>
        <v>35735.884789170719</v>
      </c>
      <c r="S39" s="377">
        <f>IFERROR(SUMPRODUCT($G36:G36,$G39:G39)/SUM($G36:G36),0)</f>
        <v>44109.979453353139</v>
      </c>
      <c r="T39" s="377">
        <f>IFERROR(SUMPRODUCT($G36:H36,$G39:H39)/SUM($G36:H36),0)</f>
        <v>39580.313793915957</v>
      </c>
      <c r="U39" s="377">
        <f>IFERROR(SUMPRODUCT($G36:I36,$G39:I39)/SUM($G36:I36),0)</f>
        <v>37909.205063557012</v>
      </c>
      <c r="V39" s="377">
        <f>IFERROR(SUMPRODUCT($G36:J36,$G39:J39)/SUM($G36:J36),0)</f>
        <v>37252.5115893599</v>
      </c>
      <c r="W39" s="377">
        <f>IFERROR(SUMPRODUCT($G36:K36,$G39:K39)/SUM($G36:K36),0)</f>
        <v>36889.453767160892</v>
      </c>
      <c r="X39" s="377">
        <f>IFERROR(SUMPRODUCT($G36:L36,$G39:L39)/SUM($G36:L36),0)</f>
        <v>36623.201822159201</v>
      </c>
      <c r="Y39" s="377">
        <f>IFERROR(SUMPRODUCT($G36:M36,$G39:M39)/SUM($G36:M36),0)</f>
        <v>36758.256652453041</v>
      </c>
      <c r="Z39" s="377">
        <f>IFERROR(SUMPRODUCT($G36:N36,$G39:N39)/SUM($G36:N36),0)</f>
        <v>36900.152866622098</v>
      </c>
      <c r="AA39" s="377">
        <f>IFERROR(SUMPRODUCT($G36:O36,$G39:O39)/SUM($G36:O36),0)</f>
        <v>37054.729545071081</v>
      </c>
      <c r="AB39" s="377">
        <f>IFERROR(SUMPRODUCT($G36:P36,$G39:P39)/SUM($G36:P36),0)</f>
        <v>37148.908211449481</v>
      </c>
      <c r="AC39" s="377">
        <f>IFERROR(SUMPRODUCT($G36:Q36,$G39:Q39)/SUM($G36:Q36),0)</f>
        <v>37304.017123166406</v>
      </c>
      <c r="AD39" s="377">
        <f>IFERROR(SUMPRODUCT($G36:R36,$G39:R39)/SUM($G36:R36),0)</f>
        <v>37177.22333949418</v>
      </c>
      <c r="AE39" s="380">
        <f>IFERROR(SUMPRODUCT($G36:I36,$G39:I39)/SUM($G36:I36),0)</f>
        <v>37909.205063557012</v>
      </c>
      <c r="AF39" s="380">
        <f>IFERROR(SUMPRODUCT($J36:L36,$J39:L39)/SUM($J36:L36),0)</f>
        <v>35396.250701987185</v>
      </c>
      <c r="AG39" s="380">
        <f>IFERROR(SUMPRODUCT($M36:O36,$M39:O39)/SUM($M36:O36),0)</f>
        <v>37974.525146821325</v>
      </c>
      <c r="AH39" s="380">
        <f>IFERROR(SUMPRODUCT($P36:R36,$P39:R39)/SUM($P36:R36),0)</f>
        <v>37545.063833822889</v>
      </c>
      <c r="AI39" s="380">
        <f>IFERROR(SUMPRODUCT($G36:L36,$G39:L39)/SUM($G36:L36),0)</f>
        <v>36623.201822159201</v>
      </c>
      <c r="AJ39" s="380">
        <f>IFERROR(SUMPRODUCT($M36:R36,$M39:R39)/SUM($M36:R36),0)</f>
        <v>37755.294519054056</v>
      </c>
      <c r="AK39" s="380">
        <f>IFERROR(SUMPRODUCT($G36:R36,$G39:R39)/SUM($G36:R36),0)</f>
        <v>37177.22333949418</v>
      </c>
    </row>
    <row r="40" spans="1:38" ht="24" customHeight="1">
      <c r="A40" s="343" t="s">
        <v>106</v>
      </c>
      <c r="B40" s="446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45.819008611136546</v>
      </c>
      <c r="H40" s="264">
        <f t="shared" si="22"/>
        <v>36.689204860772776</v>
      </c>
      <c r="I40" s="264">
        <f t="shared" si="22"/>
        <v>36.281594854188995</v>
      </c>
      <c r="J40" s="264">
        <f t="shared" si="22"/>
        <v>34.732143403673994</v>
      </c>
      <c r="K40" s="264">
        <f t="shared" si="22"/>
        <v>35.604519726864091</v>
      </c>
      <c r="L40" s="264">
        <f t="shared" si="22"/>
        <v>34.847438350016347</v>
      </c>
      <c r="M40" s="264">
        <f t="shared" si="22"/>
        <v>36.62257902791287</v>
      </c>
      <c r="N40" s="264">
        <f t="shared" si="22"/>
        <v>37.000631119600655</v>
      </c>
      <c r="O40" s="264">
        <f t="shared" si="22"/>
        <v>37.5889183172469</v>
      </c>
      <c r="P40" s="264">
        <f t="shared" si="22"/>
        <v>38.489727949765737</v>
      </c>
      <c r="Q40" s="264">
        <f t="shared" si="22"/>
        <v>39.200833620936791</v>
      </c>
      <c r="R40" s="264">
        <f t="shared" si="22"/>
        <v>39.414669678671387</v>
      </c>
      <c r="S40" s="265">
        <f t="shared" si="22"/>
        <v>45.819008611136546</v>
      </c>
      <c r="T40" s="266">
        <f t="shared" si="22"/>
        <v>41.54091159269025</v>
      </c>
      <c r="U40" s="266">
        <f t="shared" si="22"/>
        <v>39.392298608148757</v>
      </c>
      <c r="V40" s="266">
        <f t="shared" si="22"/>
        <v>38.11523537762006</v>
      </c>
      <c r="W40" s="266">
        <f t="shared" si="22"/>
        <v>37.583548541416782</v>
      </c>
      <c r="X40" s="266">
        <f t="shared" si="22"/>
        <v>37.124897184233923</v>
      </c>
      <c r="Y40" s="266">
        <f t="shared" si="22"/>
        <v>37.054363303744807</v>
      </c>
      <c r="Z40" s="266">
        <f t="shared" si="22"/>
        <v>37.047691742303414</v>
      </c>
      <c r="AA40" s="266">
        <f t="shared" si="22"/>
        <v>37.105541054220033</v>
      </c>
      <c r="AB40" s="266">
        <f t="shared" si="22"/>
        <v>37.245179663407754</v>
      </c>
      <c r="AC40" s="266">
        <f t="shared" si="22"/>
        <v>37.422391290769617</v>
      </c>
      <c r="AD40" s="267">
        <f t="shared" si="22"/>
        <v>37.56998777998141</v>
      </c>
      <c r="AE40" s="268">
        <f t="shared" si="22"/>
        <v>39.392298608148757</v>
      </c>
      <c r="AF40" s="268">
        <f t="shared" si="22"/>
        <v>35.062678153671889</v>
      </c>
      <c r="AG40" s="268">
        <f t="shared" si="22"/>
        <v>37.065815184660075</v>
      </c>
      <c r="AH40" s="268">
        <f t="shared" si="22"/>
        <v>39.017398195077689</v>
      </c>
      <c r="AI40" s="268">
        <f t="shared" si="22"/>
        <v>37.124897184233923</v>
      </c>
      <c r="AJ40" s="268">
        <f t="shared" si="22"/>
        <v>38.031474765985138</v>
      </c>
      <c r="AK40" s="268">
        <f t="shared" si="22"/>
        <v>37.56998777998141</v>
      </c>
    </row>
    <row r="41" spans="1:38" ht="24" customHeight="1">
      <c r="A41" s="343" t="s">
        <v>108</v>
      </c>
      <c r="B41" s="446" t="s">
        <v>108</v>
      </c>
      <c r="C41" s="83" t="s">
        <v>109</v>
      </c>
      <c r="D41" s="104"/>
      <c r="E41" s="104"/>
      <c r="F41" s="105"/>
      <c r="G41" s="269">
        <v>158865.02755842847</v>
      </c>
      <c r="H41" s="270">
        <v>81407.952993838015</v>
      </c>
      <c r="I41" s="270">
        <v>164153.78449914473</v>
      </c>
      <c r="J41" s="270">
        <v>151330.76052895887</v>
      </c>
      <c r="K41" s="270">
        <v>138740.92758632635</v>
      </c>
      <c r="L41" s="270">
        <v>117682.31610745352</v>
      </c>
      <c r="M41" s="270">
        <v>117383.80661504586</v>
      </c>
      <c r="N41" s="270">
        <v>117000.11664883456</v>
      </c>
      <c r="O41" s="270">
        <v>114105.76567677416</v>
      </c>
      <c r="P41" s="270">
        <v>115778.01380817416</v>
      </c>
      <c r="Q41" s="270">
        <v>129543.72887003495</v>
      </c>
      <c r="R41" s="270">
        <v>77077.971269161775</v>
      </c>
      <c r="S41" s="377">
        <f>G41</f>
        <v>158865.02755842847</v>
      </c>
      <c r="T41" s="378">
        <f>SUM($G41:H41)</f>
        <v>240272.98055226647</v>
      </c>
      <c r="U41" s="378">
        <f>SUM($G41:I41)</f>
        <v>404426.76505141123</v>
      </c>
      <c r="V41" s="378">
        <f>SUM($G41:J41)</f>
        <v>555757.5255803701</v>
      </c>
      <c r="W41" s="378">
        <f>SUM($G41:K41)</f>
        <v>694498.45316669648</v>
      </c>
      <c r="X41" s="378">
        <f>SUM($G41:L41)</f>
        <v>812180.76927415002</v>
      </c>
      <c r="Y41" s="378">
        <f>SUM($G41:M41)</f>
        <v>929564.5758891959</v>
      </c>
      <c r="Z41" s="378">
        <f>SUM($G41:N41)</f>
        <v>1046564.6925380304</v>
      </c>
      <c r="AA41" s="378">
        <f>SUM($G41:O41)</f>
        <v>1160670.4582148045</v>
      </c>
      <c r="AB41" s="378">
        <f>SUM($G41:P41)</f>
        <v>1276448.4720229786</v>
      </c>
      <c r="AC41" s="378">
        <f>SUM($G41:Q41)</f>
        <v>1405992.2008930135</v>
      </c>
      <c r="AD41" s="379">
        <f>SUM($G41:R41)</f>
        <v>1483070.1721621752</v>
      </c>
      <c r="AE41" s="380">
        <f>U41</f>
        <v>404426.76505141123</v>
      </c>
      <c r="AF41" s="380">
        <f>X41-AE41</f>
        <v>407754.00422273879</v>
      </c>
      <c r="AG41" s="380">
        <f>AA41-AF41-AE41</f>
        <v>348489.68894065451</v>
      </c>
      <c r="AH41" s="380">
        <f>AD41-AG41-AF41-AE41</f>
        <v>322399.71394737065</v>
      </c>
      <c r="AI41" s="380">
        <f>$AE41+$AF41</f>
        <v>812180.76927415002</v>
      </c>
      <c r="AJ41" s="380">
        <f>$AG41+$AH41</f>
        <v>670889.40288802516</v>
      </c>
      <c r="AK41" s="380">
        <f>$AI41+$AJ41</f>
        <v>1483070.1721621752</v>
      </c>
      <c r="AL41" s="350">
        <f t="shared" si="8"/>
        <v>0</v>
      </c>
    </row>
    <row r="42" spans="1:38" ht="24" customHeight="1">
      <c r="A42" s="343" t="s">
        <v>110</v>
      </c>
      <c r="B42" s="446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25.393451283804254</v>
      </c>
      <c r="H42" s="272">
        <f t="shared" si="23"/>
        <v>14.757207203450228</v>
      </c>
      <c r="I42" s="272">
        <f t="shared" si="23"/>
        <v>20.187283620257762</v>
      </c>
      <c r="J42" s="272">
        <f t="shared" si="23"/>
        <v>20.141159699478848</v>
      </c>
      <c r="K42" s="272">
        <f t="shared" si="23"/>
        <v>18.835193297934989</v>
      </c>
      <c r="L42" s="272">
        <f t="shared" si="23"/>
        <v>16.799754134879311</v>
      </c>
      <c r="M42" s="272">
        <f t="shared" si="23"/>
        <v>17.19562842564034</v>
      </c>
      <c r="N42" s="272">
        <f t="shared" si="23"/>
        <v>16.976385894968846</v>
      </c>
      <c r="O42" s="272">
        <f t="shared" si="23"/>
        <v>17.177009259798456</v>
      </c>
      <c r="P42" s="272">
        <f t="shared" si="23"/>
        <v>16.603183832552261</v>
      </c>
      <c r="Q42" s="272">
        <f t="shared" si="23"/>
        <v>18.807887991940756</v>
      </c>
      <c r="R42" s="272">
        <f t="shared" si="23"/>
        <v>12.67358764602686</v>
      </c>
      <c r="S42" s="273">
        <f t="shared" si="23"/>
        <v>25.393451283804254</v>
      </c>
      <c r="T42" s="274">
        <f t="shared" si="23"/>
        <v>20.409457615176208</v>
      </c>
      <c r="U42" s="274">
        <f t="shared" si="23"/>
        <v>20.318691845772243</v>
      </c>
      <c r="V42" s="274">
        <f t="shared" si="23"/>
        <v>20.270041153612802</v>
      </c>
      <c r="W42" s="274">
        <f t="shared" si="23"/>
        <v>19.966187662044092</v>
      </c>
      <c r="X42" s="274">
        <f t="shared" si="23"/>
        <v>19.435401643546747</v>
      </c>
      <c r="Y42" s="274">
        <f t="shared" si="23"/>
        <v>19.120899978642679</v>
      </c>
      <c r="Z42" s="274">
        <f t="shared" si="23"/>
        <v>18.854630187100742</v>
      </c>
      <c r="AA42" s="274">
        <f t="shared" si="23"/>
        <v>18.675316715083042</v>
      </c>
      <c r="AB42" s="274">
        <f t="shared" si="23"/>
        <v>18.466277202644466</v>
      </c>
      <c r="AC42" s="274">
        <f t="shared" si="23"/>
        <v>18.497232272002467</v>
      </c>
      <c r="AD42" s="275">
        <f t="shared" si="23"/>
        <v>18.065791813464749</v>
      </c>
      <c r="AE42" s="276">
        <f t="shared" si="23"/>
        <v>20.318691845772243</v>
      </c>
      <c r="AF42" s="276">
        <f t="shared" si="23"/>
        <v>18.632042412434785</v>
      </c>
      <c r="AG42" s="276">
        <f t="shared" si="23"/>
        <v>17.115343998378545</v>
      </c>
      <c r="AH42" s="276">
        <f t="shared" si="23"/>
        <v>16.166257072603763</v>
      </c>
      <c r="AI42" s="276">
        <f t="shared" si="23"/>
        <v>19.435401643546747</v>
      </c>
      <c r="AJ42" s="276">
        <f t="shared" si="23"/>
        <v>16.645727856768122</v>
      </c>
      <c r="AK42" s="276">
        <f t="shared" si="23"/>
        <v>18.065791813464749</v>
      </c>
    </row>
    <row r="43" spans="1:38" ht="24" customHeight="1">
      <c r="A43" s="343" t="s">
        <v>112</v>
      </c>
      <c r="B43" s="446" t="s">
        <v>112</v>
      </c>
      <c r="C43" s="114" t="s">
        <v>113</v>
      </c>
      <c r="D43" s="96"/>
      <c r="E43" s="96"/>
      <c r="F43" s="97"/>
      <c r="G43" s="258">
        <v>11047856.086908119</v>
      </c>
      <c r="H43" s="259">
        <v>11048527.778312391</v>
      </c>
      <c r="I43" s="259">
        <v>11393465.270828765</v>
      </c>
      <c r="J43" s="259">
        <v>11671932.502661543</v>
      </c>
      <c r="K43" s="259">
        <v>11373473.830775</v>
      </c>
      <c r="L43" s="259">
        <v>11390731.255209729</v>
      </c>
      <c r="M43" s="259">
        <v>11576259.529858796</v>
      </c>
      <c r="N43" s="259">
        <v>11554471.814619178</v>
      </c>
      <c r="O43" s="259">
        <v>11553605.53730534</v>
      </c>
      <c r="P43" s="259">
        <v>11479328.695571886</v>
      </c>
      <c r="Q43" s="259">
        <v>11110252.897838475</v>
      </c>
      <c r="R43" s="259">
        <v>11141415.206606286</v>
      </c>
      <c r="S43" s="353">
        <f>IFERROR(SUM($G$43:G43)/COUNT($G$43:G43),0)</f>
        <v>11047856.086908119</v>
      </c>
      <c r="T43" s="353">
        <f>IFERROR(SUM($G$43:H43)/COUNT($G$43:H43),0)</f>
        <v>11048191.932610255</v>
      </c>
      <c r="U43" s="353">
        <f>IFERROR(SUM($G$43:I43)/COUNT($G$43:I43),0)</f>
        <v>11163283.045349758</v>
      </c>
      <c r="V43" s="353">
        <f>IFERROR(SUM($G$43:J43)/COUNT($G$43:J43),0)</f>
        <v>11290445.409677705</v>
      </c>
      <c r="W43" s="353">
        <f>IFERROR(SUM($G$43:K43)/COUNT($G$43:K43),0)</f>
        <v>11307051.093897164</v>
      </c>
      <c r="X43" s="353">
        <f>IFERROR(SUM($G$43:L43)/COUNT($G$43:L43),0)</f>
        <v>11320997.787449257</v>
      </c>
      <c r="Y43" s="353">
        <f>IFERROR(SUM($G$43:M43)/COUNT($G$43:M43),0)</f>
        <v>11357463.75065062</v>
      </c>
      <c r="Z43" s="353">
        <f>IFERROR(SUM($G$43:N43)/COUNT($G$43:N43),0)</f>
        <v>11382089.758646691</v>
      </c>
      <c r="AA43" s="353">
        <f>IFERROR(SUM($G$43:O43)/COUNT($G$43:O43),0)</f>
        <v>11401147.067386542</v>
      </c>
      <c r="AB43" s="353">
        <f>IFERROR(SUM($G$43:P43)/COUNT($G$43:P43),0)</f>
        <v>11408965.230205076</v>
      </c>
      <c r="AC43" s="353">
        <f>IFERROR(SUM($G$43:Q43)/COUNT($G$43:Q43),0)</f>
        <v>11381809.563626293</v>
      </c>
      <c r="AD43" s="353">
        <f>IFERROR(SUM($G$43:R43)/COUNT($G$43:R43),0)</f>
        <v>11361776.700541293</v>
      </c>
      <c r="AE43" s="356">
        <f>IFERROR(SUM($G$43:I43)/COUNT($G$43:I43),0)</f>
        <v>11163283.045349758</v>
      </c>
      <c r="AF43" s="356">
        <f>IFERROR(SUM($J$43:L43)/COUNT($J$43:L43),0)</f>
        <v>11478712.529548757</v>
      </c>
      <c r="AG43" s="356">
        <f>IFERROR(SUM($M$43:O43)/COUNT($M$43:O43),0)</f>
        <v>11561445.627261104</v>
      </c>
      <c r="AH43" s="356">
        <f>IFERROR(SUM($P$43:R43)/COUNT($P$43:R43),0)</f>
        <v>11243665.60000555</v>
      </c>
      <c r="AI43" s="356">
        <f>IFERROR(SUM($G$43:L43)/COUNT($G$43:L43),0)</f>
        <v>11320997.787449257</v>
      </c>
      <c r="AJ43" s="356">
        <f>IFERROR(SUM($M$43:R43)/COUNT($M$43:R43),0)</f>
        <v>11402555.613633327</v>
      </c>
      <c r="AK43" s="356">
        <f>IFERROR(SUM($G$43:R43)/COUNT($G$43:R43),0)</f>
        <v>11361776.700541293</v>
      </c>
    </row>
    <row r="44" spans="1:38" ht="24" customHeight="1">
      <c r="A44" s="343" t="s">
        <v>114</v>
      </c>
      <c r="B44" s="446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17.255658615613502</v>
      </c>
      <c r="H44" s="272">
        <f t="shared" si="24"/>
        <v>8.8418607033205312</v>
      </c>
      <c r="I44" s="272">
        <f t="shared" si="24"/>
        <v>17.289256316366071</v>
      </c>
      <c r="J44" s="272">
        <f t="shared" si="24"/>
        <v>15.558427243589801</v>
      </c>
      <c r="K44" s="272">
        <f t="shared" si="24"/>
        <v>14.638369558920143</v>
      </c>
      <c r="L44" s="272">
        <f t="shared" si="24"/>
        <v>12.397692138014017</v>
      </c>
      <c r="M44" s="272">
        <f t="shared" si="24"/>
        <v>12.168055456491068</v>
      </c>
      <c r="N44" s="272">
        <f t="shared" si="24"/>
        <v>12.151151712617589</v>
      </c>
      <c r="O44" s="272">
        <f t="shared" si="24"/>
        <v>11.85144484723897</v>
      </c>
      <c r="P44" s="272">
        <f t="shared" si="24"/>
        <v>12.102939139934392</v>
      </c>
      <c r="Q44" s="272">
        <f t="shared" si="24"/>
        <v>13.991803433591107</v>
      </c>
      <c r="R44" s="272">
        <f t="shared" si="24"/>
        <v>8.3017788860566117</v>
      </c>
      <c r="S44" s="274">
        <f>IFERROR(S$41*100*(12/1)/S$43,0)</f>
        <v>17.255658615613502</v>
      </c>
      <c r="T44" s="274">
        <f>IFERROR(T$41*100*(12/2)/T$43,0)</f>
        <v>13.048631777100166</v>
      </c>
      <c r="U44" s="274">
        <f>IFERROR(U$41*100*(12/3)/U$43,0)</f>
        <v>14.491319924737789</v>
      </c>
      <c r="V44" s="274">
        <f>IFERROR(V$41*100*(12/4)/V$43,0)</f>
        <v>14.767110740484986</v>
      </c>
      <c r="W44" s="274">
        <f>IFERROR(W$41*100*(12/5)/W$43,0)</f>
        <v>14.741211247375572</v>
      </c>
      <c r="X44" s="274">
        <f>IFERROR(X$41*100*(12/6)/X$43,0)</f>
        <v>14.348218850012566</v>
      </c>
      <c r="Y44" s="274">
        <f>IFERROR(Y$41*100*(12/7)/Y$43,0)</f>
        <v>14.030766973494591</v>
      </c>
      <c r="Z44" s="274">
        <f>IFERROR(Z$41*100*(12/8)/Z$43,0)</f>
        <v>13.792256712915762</v>
      </c>
      <c r="AA44" s="274">
        <f>IFERROR(AA$41*100*(12/9)/AA$43,0)</f>
        <v>13.573727290826152</v>
      </c>
      <c r="AB44" s="274">
        <f>IFERROR(AB$41*100*(12/10)/AB$43,0)</f>
        <v>13.425741384260855</v>
      </c>
      <c r="AC44" s="274">
        <f>IFERROR(AC$41*100*(12/11)/AC$43,0)</f>
        <v>13.475973790698275</v>
      </c>
      <c r="AD44" s="274">
        <f>IFERROR(AD$41*100*(12/12)/AD$43,0)</f>
        <v>13.053153668224436</v>
      </c>
      <c r="AE44" s="276">
        <f>IFERROR(AE$41*100*(12/3)/AE$43,0)</f>
        <v>14.491319924737789</v>
      </c>
      <c r="AF44" s="276">
        <f>IFERROR(AF$41*100*(12/3)/AF$43,0)</f>
        <v>14.209050123804021</v>
      </c>
      <c r="AG44" s="276">
        <f>IFERROR(AG$41*100*(12/3)/AG$43,0)</f>
        <v>12.056958971253197</v>
      </c>
      <c r="AH44" s="276">
        <f>IFERROR(AH$41*100*(12/3)/AH$43,0)</f>
        <v>11.469558964728069</v>
      </c>
      <c r="AI44" s="276">
        <f>IFERROR(AI$41*100*(12/6)/AI$43,0)</f>
        <v>14.348218850012566</v>
      </c>
      <c r="AJ44" s="276">
        <f>IFERROR(AJ$41*100*(12/6)/AJ$43,0)</f>
        <v>11.767351559081797</v>
      </c>
      <c r="AK44" s="276">
        <f>IFERROR(AK$41*100*(12/12)/AK$43,0)</f>
        <v>13.053153668224436</v>
      </c>
    </row>
    <row r="45" spans="1:38" ht="24" customHeight="1">
      <c r="A45" s="343" t="s">
        <v>116</v>
      </c>
      <c r="B45" s="446" t="s">
        <v>116</v>
      </c>
      <c r="C45" s="83" t="s">
        <v>117</v>
      </c>
      <c r="D45" s="84"/>
      <c r="E45" s="84"/>
      <c r="F45" s="85"/>
      <c r="G45" s="277">
        <v>6622706.5349692032</v>
      </c>
      <c r="H45" s="278">
        <v>6494709.1742352135</v>
      </c>
      <c r="I45" s="278">
        <v>6857702.1325666625</v>
      </c>
      <c r="J45" s="278">
        <v>7163625.947194715</v>
      </c>
      <c r="K45" s="278">
        <v>6796738.8932710309</v>
      </c>
      <c r="L45" s="278">
        <v>6864837.8568873052</v>
      </c>
      <c r="M45" s="278">
        <v>7128805.894645974</v>
      </c>
      <c r="N45" s="278">
        <v>7054106.426399732</v>
      </c>
      <c r="O45" s="278">
        <v>7072942</v>
      </c>
      <c r="P45" s="278">
        <v>6853420.1873148642</v>
      </c>
      <c r="Q45" s="278">
        <v>6288070.7779130582</v>
      </c>
      <c r="R45" s="278">
        <v>6362536.2734948983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343" t="s">
        <v>118</v>
      </c>
      <c r="B46" s="446" t="s">
        <v>118</v>
      </c>
      <c r="C46" s="83" t="s">
        <v>119</v>
      </c>
      <c r="D46" s="84"/>
      <c r="E46" s="84"/>
      <c r="F46" s="85"/>
      <c r="G46" s="271">
        <f>IFERROR(G$41*100*12/G$45,0)</f>
        <v>28.785517229777213</v>
      </c>
      <c r="H46" s="272">
        <f t="shared" ref="H46:R46" si="25">IFERROR(H$41*100*12/H$45,0)</f>
        <v>15.041403852253181</v>
      </c>
      <c r="I46" s="272">
        <f t="shared" si="25"/>
        <v>28.724569482758714</v>
      </c>
      <c r="J46" s="272">
        <f t="shared" si="25"/>
        <v>25.349859690240276</v>
      </c>
      <c r="K46" s="272">
        <f t="shared" si="25"/>
        <v>24.495440492560437</v>
      </c>
      <c r="L46" s="272">
        <f t="shared" si="25"/>
        <v>20.571320440913727</v>
      </c>
      <c r="M46" s="272">
        <f t="shared" si="25"/>
        <v>19.75934960493834</v>
      </c>
      <c r="N46" s="272">
        <f t="shared" si="25"/>
        <v>19.903320348720449</v>
      </c>
      <c r="O46" s="272">
        <f t="shared" si="25"/>
        <v>19.359259387695953</v>
      </c>
      <c r="P46" s="272">
        <f t="shared" si="25"/>
        <v>20.272157955084101</v>
      </c>
      <c r="Q46" s="272">
        <f t="shared" si="25"/>
        <v>24.721807392828822</v>
      </c>
      <c r="R46" s="272">
        <f t="shared" si="25"/>
        <v>14.537216221195393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343" t="s">
        <v>120</v>
      </c>
      <c r="B47" s="446" t="s">
        <v>120</v>
      </c>
      <c r="C47" s="114" t="s">
        <v>121</v>
      </c>
      <c r="D47" s="96"/>
      <c r="E47" s="96"/>
      <c r="F47" s="97"/>
      <c r="G47" s="258">
        <f>G41</f>
        <v>158865.02755842847</v>
      </c>
      <c r="H47" s="259">
        <f t="shared" ref="H47:R47" si="26">H41</f>
        <v>81407.952993838015</v>
      </c>
      <c r="I47" s="259">
        <f t="shared" si="26"/>
        <v>164153.78449914473</v>
      </c>
      <c r="J47" s="259">
        <f t="shared" si="26"/>
        <v>151330.76052895887</v>
      </c>
      <c r="K47" s="259">
        <f t="shared" si="26"/>
        <v>138740.92758632635</v>
      </c>
      <c r="L47" s="259">
        <f t="shared" si="26"/>
        <v>117682.31610745352</v>
      </c>
      <c r="M47" s="259">
        <f t="shared" si="26"/>
        <v>117383.80661504586</v>
      </c>
      <c r="N47" s="259">
        <f t="shared" si="26"/>
        <v>117000.11664883456</v>
      </c>
      <c r="O47" s="259">
        <f t="shared" si="26"/>
        <v>114105.76567677416</v>
      </c>
      <c r="P47" s="259">
        <f t="shared" si="26"/>
        <v>115778.01380817416</v>
      </c>
      <c r="Q47" s="259">
        <f t="shared" si="26"/>
        <v>129543.72887003495</v>
      </c>
      <c r="R47" s="259">
        <f t="shared" si="26"/>
        <v>77077.971269161775</v>
      </c>
      <c r="S47" s="353">
        <f>G47</f>
        <v>158865.02755842847</v>
      </c>
      <c r="T47" s="354">
        <f>SUM($G47:H47)</f>
        <v>240272.98055226647</v>
      </c>
      <c r="U47" s="354">
        <f>SUM($G47:I47)</f>
        <v>404426.76505141123</v>
      </c>
      <c r="V47" s="354">
        <f>SUM($G47:J47)</f>
        <v>555757.5255803701</v>
      </c>
      <c r="W47" s="354">
        <f>SUM($G47:K47)</f>
        <v>694498.45316669648</v>
      </c>
      <c r="X47" s="354">
        <f>SUM($G47:L47)</f>
        <v>812180.76927415002</v>
      </c>
      <c r="Y47" s="354">
        <f>SUM($G47:M47)</f>
        <v>929564.5758891959</v>
      </c>
      <c r="Z47" s="354">
        <f>SUM($G47:N47)</f>
        <v>1046564.6925380304</v>
      </c>
      <c r="AA47" s="354">
        <f>SUM($G47:O47)</f>
        <v>1160670.4582148045</v>
      </c>
      <c r="AB47" s="354">
        <f>SUM($G47:P47)</f>
        <v>1276448.4720229786</v>
      </c>
      <c r="AC47" s="354">
        <f>SUM($G47:Q47)</f>
        <v>1405992.2008930135</v>
      </c>
      <c r="AD47" s="355">
        <f>SUM($G47:R47)</f>
        <v>1483070.1721621752</v>
      </c>
      <c r="AE47" s="380">
        <f>U47</f>
        <v>404426.76505141123</v>
      </c>
      <c r="AF47" s="380">
        <f>X47-AE47</f>
        <v>407754.00422273879</v>
      </c>
      <c r="AG47" s="380">
        <f>AA47-AF47-AE47</f>
        <v>348489.68894065451</v>
      </c>
      <c r="AH47" s="380">
        <f>AD47-AG47-AF47-AE47</f>
        <v>322399.71394737065</v>
      </c>
      <c r="AI47" s="380">
        <f>$AE47+$AF47</f>
        <v>812180.76927415002</v>
      </c>
      <c r="AJ47" s="380">
        <f>$AG47+$AH47</f>
        <v>670889.40288802516</v>
      </c>
      <c r="AK47" s="380">
        <f>$AI47+$AJ47</f>
        <v>1483070.1721621752</v>
      </c>
      <c r="AL47" s="350">
        <f t="shared" si="8"/>
        <v>0</v>
      </c>
    </row>
    <row r="48" spans="1:38" ht="24" customHeight="1">
      <c r="A48" s="343" t="s">
        <v>122</v>
      </c>
      <c r="B48" s="446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13.221144477611878</v>
      </c>
      <c r="H48" s="272">
        <f t="shared" si="27"/>
        <v>4.9005417242800009</v>
      </c>
      <c r="I48" s="272">
        <f t="shared" si="27"/>
        <v>11.310996040185985</v>
      </c>
      <c r="J48" s="272">
        <f t="shared" si="27"/>
        <v>9.4440202414051324</v>
      </c>
      <c r="K48" s="272">
        <f t="shared" si="27"/>
        <v>9.303553254954906</v>
      </c>
      <c r="L48" s="272">
        <f t="shared" si="27"/>
        <v>6.8957721125630487</v>
      </c>
      <c r="M48" s="272">
        <f t="shared" si="27"/>
        <v>7.6867406361447355</v>
      </c>
      <c r="N48" s="272">
        <f t="shared" si="27"/>
        <v>7.1684960593849283</v>
      </c>
      <c r="O48" s="272">
        <f t="shared" si="27"/>
        <v>6.8922646431735517</v>
      </c>
      <c r="P48" s="272">
        <f t="shared" si="27"/>
        <v>5.7075833606035191</v>
      </c>
      <c r="Q48" s="272">
        <f t="shared" si="27"/>
        <v>9.7162790886390731</v>
      </c>
      <c r="R48" s="272">
        <f t="shared" si="27"/>
        <v>1.7627058170391794</v>
      </c>
      <c r="S48" s="273">
        <f t="shared" si="27"/>
        <v>13.221144477611878</v>
      </c>
      <c r="T48" s="274">
        <f t="shared" si="27"/>
        <v>9.3222276110486941</v>
      </c>
      <c r="U48" s="274">
        <f t="shared" si="27"/>
        <v>10.134708372819334</v>
      </c>
      <c r="V48" s="274">
        <f t="shared" si="27"/>
        <v>9.9454330423443533</v>
      </c>
      <c r="W48" s="274">
        <f t="shared" si="27"/>
        <v>9.8095040560104447</v>
      </c>
      <c r="X48" s="274">
        <f t="shared" si="27"/>
        <v>9.3210781459248633</v>
      </c>
      <c r="Y48" s="274">
        <f t="shared" si="27"/>
        <v>9.0915897924917015</v>
      </c>
      <c r="Z48" s="274">
        <f t="shared" si="27"/>
        <v>8.8528122664645803</v>
      </c>
      <c r="AA48" s="274">
        <f t="shared" si="27"/>
        <v>8.6432580127788601</v>
      </c>
      <c r="AB48" s="274">
        <f t="shared" si="27"/>
        <v>8.3471032617285683</v>
      </c>
      <c r="AC48" s="274">
        <f t="shared" si="27"/>
        <v>8.4711711600892414</v>
      </c>
      <c r="AD48" s="275">
        <f t="shared" si="27"/>
        <v>7.9741794049982415</v>
      </c>
      <c r="AE48" s="276">
        <f t="shared" si="27"/>
        <v>10.134708372819334</v>
      </c>
      <c r="AF48" s="276">
        <f t="shared" si="27"/>
        <v>8.5810751980369169</v>
      </c>
      <c r="AG48" s="276">
        <f t="shared" si="27"/>
        <v>7.2521227923003426</v>
      </c>
      <c r="AH48" s="276">
        <f t="shared" si="27"/>
        <v>5.8890503865252031</v>
      </c>
      <c r="AI48" s="276">
        <f t="shared" si="27"/>
        <v>9.3210781459248633</v>
      </c>
      <c r="AJ48" s="276">
        <f t="shared" si="27"/>
        <v>6.5776631758503479</v>
      </c>
      <c r="AK48" s="276">
        <f t="shared" si="27"/>
        <v>7.9741794049982415</v>
      </c>
    </row>
    <row r="49" spans="1:38" ht="24" customHeight="1">
      <c r="A49" s="343" t="s">
        <v>124</v>
      </c>
      <c r="B49" s="446" t="s">
        <v>124</v>
      </c>
      <c r="C49" s="116" t="s">
        <v>125</v>
      </c>
      <c r="D49" s="117"/>
      <c r="E49" s="117"/>
      <c r="F49" s="118"/>
      <c r="G49" s="277">
        <f>G250</f>
        <v>82713.352285806905</v>
      </c>
      <c r="H49" s="278">
        <f t="shared" ref="H49:R49" si="28">H250</f>
        <v>27033.778467327844</v>
      </c>
      <c r="I49" s="278">
        <f t="shared" si="28"/>
        <v>91975.861704748881</v>
      </c>
      <c r="J49" s="278">
        <f t="shared" si="28"/>
        <v>82093.9507544972</v>
      </c>
      <c r="K49" s="278">
        <f t="shared" si="28"/>
        <v>68530.414741363144</v>
      </c>
      <c r="L49" s="278">
        <f t="shared" si="28"/>
        <v>48304.899407471974</v>
      </c>
      <c r="M49" s="278">
        <f t="shared" si="28"/>
        <v>52472.573493610405</v>
      </c>
      <c r="N49" s="278">
        <f t="shared" si="28"/>
        <v>49404.795598650395</v>
      </c>
      <c r="O49" s="278">
        <f t="shared" si="28"/>
        <v>45784.869907295164</v>
      </c>
      <c r="P49" s="278">
        <f t="shared" si="28"/>
        <v>39800.358280661065</v>
      </c>
      <c r="Q49" s="278">
        <f t="shared" si="28"/>
        <v>66923.14546022391</v>
      </c>
      <c r="R49" s="278">
        <f t="shared" si="28"/>
        <v>10720.388899849033</v>
      </c>
      <c r="S49" s="176">
        <f t="shared" ref="S49:S50" si="29">G49</f>
        <v>82713.352285806905</v>
      </c>
      <c r="T49" s="177">
        <f>SUM($G49:H49)</f>
        <v>109747.13075313476</v>
      </c>
      <c r="U49" s="177">
        <f>SUM($G49:I49)</f>
        <v>201722.99245788364</v>
      </c>
      <c r="V49" s="177">
        <f>SUM($G49:J49)</f>
        <v>283816.94321238087</v>
      </c>
      <c r="W49" s="177">
        <f>SUM($G49:K49)</f>
        <v>352347.35795374401</v>
      </c>
      <c r="X49" s="177">
        <f>SUM($G49:L49)</f>
        <v>400652.257361216</v>
      </c>
      <c r="Y49" s="177">
        <f>SUM($G49:M49)</f>
        <v>453124.83085482643</v>
      </c>
      <c r="Z49" s="177">
        <f>SUM($G49:N49)</f>
        <v>502529.62645347684</v>
      </c>
      <c r="AA49" s="177">
        <f>SUM($G49:O49)</f>
        <v>548314.49636077206</v>
      </c>
      <c r="AB49" s="177">
        <f>SUM($G49:P49)</f>
        <v>588114.85464143311</v>
      </c>
      <c r="AC49" s="177">
        <f>SUM($G49:Q49)</f>
        <v>655038.000101657</v>
      </c>
      <c r="AD49" s="178">
        <f>SUM($G49:R49)</f>
        <v>665758.38900150603</v>
      </c>
      <c r="AE49" s="260">
        <f t="shared" ref="AE49:AE50" si="30">U49</f>
        <v>201722.99245788364</v>
      </c>
      <c r="AF49" s="260">
        <f t="shared" ref="AF49:AF50" si="31">X49-AE49</f>
        <v>198929.26490333237</v>
      </c>
      <c r="AG49" s="260">
        <f t="shared" ref="AG49:AG50" si="32">AA49-AF49-AE49</f>
        <v>147662.23899955608</v>
      </c>
      <c r="AH49" s="260">
        <f t="shared" ref="AH49:AH50" si="33">AD49-AG49-AF49-AE49</f>
        <v>117443.892640734</v>
      </c>
      <c r="AI49" s="260">
        <f t="shared" ref="AI49:AI50" si="34">$AE49+$AF49</f>
        <v>400652.257361216</v>
      </c>
      <c r="AJ49" s="260">
        <f t="shared" ref="AJ49:AJ50" si="35">$AG49+$AH49</f>
        <v>265106.13164029008</v>
      </c>
      <c r="AK49" s="260">
        <f t="shared" ref="AK49:AK50" si="36">$AI49+$AJ49</f>
        <v>665758.38900150615</v>
      </c>
      <c r="AL49" s="173">
        <f t="shared" ref="AL49:AL50" si="37">SUM(G49:R49)-AK49</f>
        <v>0</v>
      </c>
    </row>
    <row r="50" spans="1:38" ht="24" customHeight="1">
      <c r="A50" s="343" t="s">
        <v>126</v>
      </c>
      <c r="B50" s="446" t="s">
        <v>126</v>
      </c>
      <c r="C50" s="116" t="s">
        <v>127</v>
      </c>
      <c r="D50" s="117"/>
      <c r="E50" s="117"/>
      <c r="F50" s="118"/>
      <c r="G50" s="277">
        <f>G328</f>
        <v>82713.352285806905</v>
      </c>
      <c r="H50" s="278">
        <f t="shared" ref="H50:R50" si="38">H328</f>
        <v>27033.778467327844</v>
      </c>
      <c r="I50" s="278">
        <f t="shared" si="38"/>
        <v>91975.861704748881</v>
      </c>
      <c r="J50" s="278">
        <f t="shared" si="38"/>
        <v>82093.9507544972</v>
      </c>
      <c r="K50" s="278">
        <f t="shared" si="38"/>
        <v>68530.414741363144</v>
      </c>
      <c r="L50" s="278">
        <f t="shared" si="38"/>
        <v>52202.345872631973</v>
      </c>
      <c r="M50" s="278">
        <f t="shared" si="38"/>
        <v>53506.018832813606</v>
      </c>
      <c r="N50" s="278">
        <f t="shared" si="38"/>
        <v>50288.935774338395</v>
      </c>
      <c r="O50" s="278">
        <f t="shared" si="38"/>
        <v>49218.064640811965</v>
      </c>
      <c r="P50" s="278">
        <f t="shared" si="38"/>
        <v>47016.135760598663</v>
      </c>
      <c r="Q50" s="278">
        <f t="shared" si="38"/>
        <v>64162.877621083913</v>
      </c>
      <c r="R50" s="278">
        <f t="shared" si="38"/>
        <v>9532.6849454890325</v>
      </c>
      <c r="S50" s="176">
        <f t="shared" si="29"/>
        <v>82713.352285806905</v>
      </c>
      <c r="T50" s="177">
        <f>SUM($G50:H50)</f>
        <v>109747.13075313476</v>
      </c>
      <c r="U50" s="177">
        <f>SUM($G50:I50)</f>
        <v>201722.99245788364</v>
      </c>
      <c r="V50" s="177">
        <f>SUM($G50:J50)</f>
        <v>283816.94321238087</v>
      </c>
      <c r="W50" s="177">
        <f>SUM($G50:K50)</f>
        <v>352347.35795374401</v>
      </c>
      <c r="X50" s="177">
        <f>SUM($G50:L50)</f>
        <v>404549.703826376</v>
      </c>
      <c r="Y50" s="177">
        <f>SUM($G50:M50)</f>
        <v>458055.7226591896</v>
      </c>
      <c r="Z50" s="177">
        <f>SUM($G50:N50)</f>
        <v>508344.65843352798</v>
      </c>
      <c r="AA50" s="177">
        <f>SUM($G50:O50)</f>
        <v>557562.72307433991</v>
      </c>
      <c r="AB50" s="177">
        <f>SUM($G50:P50)</f>
        <v>604578.85883493861</v>
      </c>
      <c r="AC50" s="177">
        <f>SUM($G50:Q50)</f>
        <v>668741.73645602248</v>
      </c>
      <c r="AD50" s="178">
        <f>SUM($G50:R50)</f>
        <v>678274.42140151153</v>
      </c>
      <c r="AE50" s="260">
        <f t="shared" si="30"/>
        <v>201722.99245788364</v>
      </c>
      <c r="AF50" s="260">
        <f t="shared" si="31"/>
        <v>202826.71136849237</v>
      </c>
      <c r="AG50" s="260">
        <f t="shared" si="32"/>
        <v>153013.01924796394</v>
      </c>
      <c r="AH50" s="260">
        <f t="shared" si="33"/>
        <v>120711.69832717165</v>
      </c>
      <c r="AI50" s="260">
        <f t="shared" si="34"/>
        <v>404549.703826376</v>
      </c>
      <c r="AJ50" s="260">
        <f t="shared" si="35"/>
        <v>273724.71757513558</v>
      </c>
      <c r="AK50" s="260">
        <f t="shared" si="36"/>
        <v>678274.42140151164</v>
      </c>
      <c r="AL50" s="173">
        <f t="shared" si="37"/>
        <v>0</v>
      </c>
    </row>
    <row r="51" spans="1:38" ht="24" customHeight="1">
      <c r="A51" s="343" t="s">
        <v>128</v>
      </c>
      <c r="B51" s="446" t="s">
        <v>128</v>
      </c>
      <c r="C51" s="119" t="s">
        <v>129</v>
      </c>
      <c r="D51" s="84"/>
      <c r="E51" s="84"/>
      <c r="F51" s="85"/>
      <c r="G51" s="381">
        <f>-SUM(G$74,G$76,G$77)</f>
        <v>45484.126700543871</v>
      </c>
      <c r="H51" s="382">
        <f t="shared" ref="H51:AK51" si="39">-SUM(H$74,H$76,H$77)</f>
        <v>51908.693437688817</v>
      </c>
      <c r="I51" s="382">
        <f t="shared" si="39"/>
        <v>54803.245237283758</v>
      </c>
      <c r="J51" s="382">
        <f t="shared" si="39"/>
        <v>57927.989244073702</v>
      </c>
      <c r="K51" s="382">
        <f t="shared" si="39"/>
        <v>56423.789793609911</v>
      </c>
      <c r="L51" s="382">
        <f t="shared" si="39"/>
        <v>59455.346223314205</v>
      </c>
      <c r="M51" s="382">
        <f t="shared" si="39"/>
        <v>59323.900384934546</v>
      </c>
      <c r="N51" s="382">
        <f t="shared" si="39"/>
        <v>59399.017280646221</v>
      </c>
      <c r="O51" s="382">
        <f t="shared" si="39"/>
        <v>59490.095558818459</v>
      </c>
      <c r="P51" s="382">
        <f t="shared" si="39"/>
        <v>56860.098957703871</v>
      </c>
      <c r="Q51" s="382">
        <f t="shared" si="39"/>
        <v>56657.709674841106</v>
      </c>
      <c r="R51" s="382">
        <f t="shared" si="39"/>
        <v>52942.525541795178</v>
      </c>
      <c r="S51" s="377">
        <f t="shared" si="39"/>
        <v>45484.126700543871</v>
      </c>
      <c r="T51" s="378">
        <f t="shared" si="39"/>
        <v>48529.687250627714</v>
      </c>
      <c r="U51" s="378">
        <f t="shared" si="39"/>
        <v>51055.471296957832</v>
      </c>
      <c r="V51" s="378">
        <f t="shared" si="39"/>
        <v>52860.965903973789</v>
      </c>
      <c r="W51" s="378">
        <f t="shared" si="39"/>
        <v>53603.48248448925</v>
      </c>
      <c r="X51" s="378">
        <f t="shared" si="39"/>
        <v>54559.838210219219</v>
      </c>
      <c r="Y51" s="378">
        <f t="shared" si="39"/>
        <v>55205.866961901542</v>
      </c>
      <c r="Z51" s="378">
        <f t="shared" si="39"/>
        <v>55711.661298645922</v>
      </c>
      <c r="AA51" s="378">
        <f t="shared" si="39"/>
        <v>56106.668298052107</v>
      </c>
      <c r="AB51" s="378">
        <f t="shared" si="39"/>
        <v>56183.499868526647</v>
      </c>
      <c r="AC51" s="378">
        <f t="shared" si="39"/>
        <v>56226.720470756969</v>
      </c>
      <c r="AD51" s="383">
        <f t="shared" si="39"/>
        <v>55961.171771624438</v>
      </c>
      <c r="AE51" s="380">
        <f t="shared" si="39"/>
        <v>51055.471296957832</v>
      </c>
      <c r="AF51" s="380">
        <f t="shared" si="39"/>
        <v>57903.287722093155</v>
      </c>
      <c r="AG51" s="380">
        <f t="shared" si="39"/>
        <v>59403.716056288868</v>
      </c>
      <c r="AH51" s="380">
        <f t="shared" si="39"/>
        <v>55524.255644923345</v>
      </c>
      <c r="AI51" s="380">
        <f t="shared" si="39"/>
        <v>54559.838210219219</v>
      </c>
      <c r="AJ51" s="380">
        <f t="shared" si="39"/>
        <v>57423.336181221872</v>
      </c>
      <c r="AK51" s="380">
        <f t="shared" si="39"/>
        <v>55961.171771624438</v>
      </c>
    </row>
    <row r="52" spans="1:38" ht="24.75" customHeight="1">
      <c r="A52" s="1"/>
      <c r="B52" s="443"/>
      <c r="C52" s="121"/>
      <c r="D52" s="2"/>
      <c r="E52" s="2"/>
      <c r="F52" s="2"/>
      <c r="G52" s="384">
        <v>0</v>
      </c>
      <c r="H52" s="384">
        <v>0</v>
      </c>
      <c r="I52" s="384">
        <v>0</v>
      </c>
      <c r="J52" s="384">
        <v>0</v>
      </c>
      <c r="K52" s="384">
        <v>0</v>
      </c>
      <c r="L52" s="384">
        <v>0</v>
      </c>
      <c r="M52" s="384">
        <v>0</v>
      </c>
      <c r="N52" s="384">
        <v>0</v>
      </c>
      <c r="O52" s="384">
        <v>0</v>
      </c>
      <c r="P52" s="384">
        <v>5.8207660913467407E-11</v>
      </c>
      <c r="Q52" s="384">
        <v>0</v>
      </c>
      <c r="R52" s="384">
        <v>-3.637978807091713E-11</v>
      </c>
      <c r="S52" s="384"/>
      <c r="T52" s="384"/>
      <c r="U52" s="384"/>
      <c r="V52" s="384"/>
      <c r="W52" s="384"/>
      <c r="X52" s="384"/>
      <c r="Y52" s="384"/>
      <c r="Z52" s="384"/>
      <c r="AA52" s="384"/>
      <c r="AB52" s="384"/>
      <c r="AC52" s="384"/>
      <c r="AD52" s="384"/>
      <c r="AE52" s="2"/>
      <c r="AF52" s="2"/>
      <c r="AG52" s="2"/>
      <c r="AH52" s="2"/>
      <c r="AI52" s="2"/>
      <c r="AJ52" s="2"/>
      <c r="AK52" s="2"/>
    </row>
    <row r="53" spans="1:38" s="280" customFormat="1" ht="24.75" hidden="1" customHeight="1" outlineLevel="1">
      <c r="A53" s="1"/>
      <c r="B53" s="443"/>
      <c r="C53" s="279"/>
      <c r="G53" s="384"/>
      <c r="H53" s="281"/>
      <c r="I53" s="281"/>
      <c r="J53" s="281"/>
      <c r="K53" s="281"/>
      <c r="L53" s="281"/>
      <c r="M53" s="281"/>
      <c r="N53" s="281"/>
      <c r="O53" s="281"/>
      <c r="P53" s="281"/>
      <c r="Q53" s="281"/>
      <c r="R53" s="281"/>
    </row>
    <row r="54" spans="1:38" s="280" customFormat="1" ht="24.75" hidden="1" customHeight="1" outlineLevel="1">
      <c r="A54" s="1"/>
      <c r="B54" s="443"/>
      <c r="C54" s="279"/>
      <c r="G54" s="385"/>
      <c r="H54" s="385"/>
      <c r="I54" s="385"/>
      <c r="J54" s="385"/>
      <c r="K54" s="385"/>
      <c r="L54" s="385"/>
      <c r="M54" s="385"/>
      <c r="N54" s="385"/>
      <c r="O54" s="385"/>
      <c r="P54" s="385"/>
      <c r="Q54" s="385"/>
      <c r="R54" s="385"/>
    </row>
    <row r="55" spans="1:38" s="280" customFormat="1" ht="24.75" hidden="1" customHeight="1" outlineLevel="1">
      <c r="A55" s="1"/>
      <c r="B55" s="443"/>
      <c r="C55" s="279"/>
      <c r="G55" s="385"/>
      <c r="H55" s="385"/>
      <c r="I55" s="385"/>
      <c r="J55" s="385"/>
      <c r="K55" s="385"/>
      <c r="L55" s="385"/>
      <c r="M55" s="385"/>
      <c r="N55" s="385"/>
      <c r="O55" s="385"/>
      <c r="P55" s="385"/>
      <c r="Q55" s="385"/>
      <c r="R55" s="385"/>
    </row>
    <row r="56" spans="1:38" s="280" customFormat="1" ht="24.75" hidden="1" customHeight="1" outlineLevel="1">
      <c r="A56" s="1"/>
      <c r="B56" s="443"/>
      <c r="C56" s="279"/>
      <c r="G56" s="385"/>
      <c r="H56" s="385"/>
      <c r="I56" s="385"/>
      <c r="J56" s="385"/>
      <c r="K56" s="385"/>
      <c r="L56" s="385"/>
      <c r="M56" s="385"/>
      <c r="N56" s="385"/>
      <c r="O56" s="385"/>
      <c r="P56" s="385"/>
      <c r="Q56" s="385"/>
      <c r="R56" s="385"/>
    </row>
    <row r="57" spans="1:38" s="280" customFormat="1" ht="24.75" hidden="1" customHeight="1" outlineLevel="1">
      <c r="A57" s="1"/>
      <c r="B57" s="443"/>
      <c r="C57" s="279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</row>
    <row r="58" spans="1:38" s="280" customFormat="1" ht="24.75" hidden="1" customHeight="1" outlineLevel="1">
      <c r="A58" s="1"/>
      <c r="B58" s="443"/>
      <c r="C58" s="279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</row>
    <row r="59" spans="1:38" s="280" customFormat="1" ht="24.75" hidden="1" customHeight="1" outlineLevel="1">
      <c r="A59" s="1"/>
      <c r="B59" s="443"/>
      <c r="C59" s="279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</row>
    <row r="60" spans="1:38" s="280" customFormat="1" ht="24.75" hidden="1" customHeight="1" outlineLevel="1">
      <c r="A60" s="1"/>
      <c r="B60" s="443"/>
      <c r="C60" s="279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</row>
    <row r="61" spans="1:38" ht="24.75" customHeight="1" collapsed="1">
      <c r="A61" s="1"/>
      <c r="B61" s="443"/>
      <c r="C61" s="3" t="str">
        <f>C1</f>
        <v>Consol Duy Tan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282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282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283"/>
      <c r="AE63" s="9"/>
      <c r="AF63" s="9"/>
      <c r="AG63" s="9"/>
      <c r="AH63" s="9"/>
      <c r="AI63" s="9"/>
      <c r="AJ63" s="9"/>
      <c r="AK63" s="283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343" t="s">
        <v>131</v>
      </c>
      <c r="B66" s="446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386">
        <f t="shared" ref="G66:AK66" si="41">IFERROR(G6*1000/G$36,0)</f>
        <v>96270.043351902612</v>
      </c>
      <c r="H66" s="387">
        <f t="shared" si="41"/>
        <v>94182.237504581397</v>
      </c>
      <c r="I66" s="387">
        <f t="shared" si="41"/>
        <v>97651.726085475602</v>
      </c>
      <c r="J66" s="387">
        <f t="shared" si="41"/>
        <v>101950.33552378599</v>
      </c>
      <c r="K66" s="387">
        <f t="shared" si="41"/>
        <v>99735.787185244073</v>
      </c>
      <c r="L66" s="387">
        <f t="shared" si="41"/>
        <v>101184.71028991054</v>
      </c>
      <c r="M66" s="387">
        <f t="shared" si="41"/>
        <v>102721.18621886759</v>
      </c>
      <c r="N66" s="387">
        <f t="shared" si="41"/>
        <v>102524.22041799634</v>
      </c>
      <c r="O66" s="387">
        <f t="shared" si="41"/>
        <v>102101.24624601519</v>
      </c>
      <c r="P66" s="387">
        <f t="shared" si="41"/>
        <v>98671.184310429657</v>
      </c>
      <c r="Q66" s="387">
        <f t="shared" si="41"/>
        <v>99106.921378679879</v>
      </c>
      <c r="R66" s="387">
        <f t="shared" si="41"/>
        <v>90666.457642568086</v>
      </c>
      <c r="S66" s="388">
        <f t="shared" si="41"/>
        <v>96270.043351902612</v>
      </c>
      <c r="T66" s="389">
        <f t="shared" si="41"/>
        <v>95280.320716121962</v>
      </c>
      <c r="U66" s="389">
        <f t="shared" si="41"/>
        <v>96235.067266968399</v>
      </c>
      <c r="V66" s="389">
        <f t="shared" si="41"/>
        <v>97736.538211786246</v>
      </c>
      <c r="W66" s="389">
        <f t="shared" si="41"/>
        <v>98153.195211221202</v>
      </c>
      <c r="X66" s="389">
        <f t="shared" si="41"/>
        <v>98648.628278793534</v>
      </c>
      <c r="Y66" s="389">
        <f t="shared" si="41"/>
        <v>99200.88587445287</v>
      </c>
      <c r="Z66" s="389">
        <f t="shared" si="41"/>
        <v>99601.759600280682</v>
      </c>
      <c r="AA66" s="389">
        <f t="shared" si="41"/>
        <v>99863.062206599498</v>
      </c>
      <c r="AB66" s="389">
        <f t="shared" si="41"/>
        <v>99741.519700459743</v>
      </c>
      <c r="AC66" s="389">
        <f t="shared" si="41"/>
        <v>99683.680909957198</v>
      </c>
      <c r="AD66" s="390">
        <f t="shared" si="41"/>
        <v>98954.579270061629</v>
      </c>
      <c r="AE66" s="391">
        <f t="shared" si="41"/>
        <v>96235.067266968399</v>
      </c>
      <c r="AF66" s="391">
        <f t="shared" si="41"/>
        <v>100951.36072279855</v>
      </c>
      <c r="AG66" s="391">
        <f t="shared" si="41"/>
        <v>102451.61197085257</v>
      </c>
      <c r="AH66" s="391">
        <f t="shared" si="41"/>
        <v>96226.467090672042</v>
      </c>
      <c r="AI66" s="391">
        <f t="shared" si="41"/>
        <v>98648.628278793534</v>
      </c>
      <c r="AJ66" s="391">
        <f t="shared" si="41"/>
        <v>99273.811366426104</v>
      </c>
      <c r="AK66" s="391">
        <f t="shared" si="41"/>
        <v>98954.579270061629</v>
      </c>
    </row>
    <row r="67" spans="1:37" ht="24" customHeight="1">
      <c r="A67" s="343" t="s">
        <v>132</v>
      </c>
      <c r="B67" s="446" t="s">
        <v>132</v>
      </c>
      <c r="C67" s="33" t="str">
        <f t="shared" si="40"/>
        <v>Normal Sales Discounts</v>
      </c>
      <c r="D67" s="34"/>
      <c r="E67" s="34"/>
      <c r="F67" s="35"/>
      <c r="G67" s="386">
        <f t="shared" ref="G67:AK67" si="42">IFERROR(G7*1000/G$36,0)</f>
        <v>0</v>
      </c>
      <c r="H67" s="387">
        <f t="shared" si="42"/>
        <v>0</v>
      </c>
      <c r="I67" s="387">
        <f t="shared" si="42"/>
        <v>0</v>
      </c>
      <c r="J67" s="387">
        <f t="shared" si="42"/>
        <v>0</v>
      </c>
      <c r="K67" s="387">
        <f t="shared" si="42"/>
        <v>0</v>
      </c>
      <c r="L67" s="387">
        <f t="shared" si="42"/>
        <v>0</v>
      </c>
      <c r="M67" s="387">
        <f t="shared" si="42"/>
        <v>0</v>
      </c>
      <c r="N67" s="387">
        <f t="shared" si="42"/>
        <v>0</v>
      </c>
      <c r="O67" s="387">
        <f t="shared" si="42"/>
        <v>0</v>
      </c>
      <c r="P67" s="387">
        <f t="shared" si="42"/>
        <v>0</v>
      </c>
      <c r="Q67" s="387">
        <f t="shared" si="42"/>
        <v>0</v>
      </c>
      <c r="R67" s="387">
        <f t="shared" si="42"/>
        <v>0</v>
      </c>
      <c r="S67" s="388">
        <f t="shared" si="42"/>
        <v>0</v>
      </c>
      <c r="T67" s="389">
        <f t="shared" si="42"/>
        <v>0</v>
      </c>
      <c r="U67" s="389">
        <f t="shared" si="42"/>
        <v>0</v>
      </c>
      <c r="V67" s="389">
        <f t="shared" si="42"/>
        <v>0</v>
      </c>
      <c r="W67" s="389">
        <f t="shared" si="42"/>
        <v>0</v>
      </c>
      <c r="X67" s="389">
        <f t="shared" si="42"/>
        <v>0</v>
      </c>
      <c r="Y67" s="389">
        <f t="shared" si="42"/>
        <v>0</v>
      </c>
      <c r="Z67" s="389">
        <f t="shared" si="42"/>
        <v>0</v>
      </c>
      <c r="AA67" s="389">
        <f t="shared" si="42"/>
        <v>0</v>
      </c>
      <c r="AB67" s="389">
        <f t="shared" si="42"/>
        <v>0</v>
      </c>
      <c r="AC67" s="389">
        <f t="shared" si="42"/>
        <v>0</v>
      </c>
      <c r="AD67" s="390">
        <f t="shared" si="42"/>
        <v>0</v>
      </c>
      <c r="AE67" s="391">
        <f t="shared" si="42"/>
        <v>0</v>
      </c>
      <c r="AF67" s="391">
        <f t="shared" si="42"/>
        <v>0</v>
      </c>
      <c r="AG67" s="391">
        <f t="shared" si="42"/>
        <v>0</v>
      </c>
      <c r="AH67" s="391">
        <f t="shared" si="42"/>
        <v>0</v>
      </c>
      <c r="AI67" s="391">
        <f t="shared" si="42"/>
        <v>0</v>
      </c>
      <c r="AJ67" s="391">
        <f t="shared" si="42"/>
        <v>0</v>
      </c>
      <c r="AK67" s="391">
        <f t="shared" si="42"/>
        <v>0</v>
      </c>
    </row>
    <row r="68" spans="1:37" ht="24" customHeight="1">
      <c r="A68" s="343" t="s">
        <v>133</v>
      </c>
      <c r="B68" s="446" t="s">
        <v>133</v>
      </c>
      <c r="C68" s="33" t="str">
        <f t="shared" si="40"/>
        <v>Special Sales Discounts</v>
      </c>
      <c r="D68" s="34"/>
      <c r="E68" s="34"/>
      <c r="F68" s="35"/>
      <c r="G68" s="386">
        <f t="shared" ref="G68:AK68" si="43">IFERROR(G8*1000/G$36,0)</f>
        <v>0</v>
      </c>
      <c r="H68" s="387">
        <f t="shared" si="43"/>
        <v>0</v>
      </c>
      <c r="I68" s="387">
        <f t="shared" si="43"/>
        <v>0</v>
      </c>
      <c r="J68" s="387">
        <f t="shared" si="43"/>
        <v>0</v>
      </c>
      <c r="K68" s="387">
        <f t="shared" si="43"/>
        <v>0</v>
      </c>
      <c r="L68" s="387">
        <f t="shared" si="43"/>
        <v>0</v>
      </c>
      <c r="M68" s="387">
        <f t="shared" si="43"/>
        <v>0</v>
      </c>
      <c r="N68" s="387">
        <f t="shared" si="43"/>
        <v>0</v>
      </c>
      <c r="O68" s="387">
        <f t="shared" si="43"/>
        <v>0</v>
      </c>
      <c r="P68" s="387">
        <f t="shared" si="43"/>
        <v>0</v>
      </c>
      <c r="Q68" s="387">
        <f t="shared" si="43"/>
        <v>0</v>
      </c>
      <c r="R68" s="387">
        <f t="shared" si="43"/>
        <v>0</v>
      </c>
      <c r="S68" s="388">
        <f t="shared" si="43"/>
        <v>0</v>
      </c>
      <c r="T68" s="389">
        <f t="shared" si="43"/>
        <v>0</v>
      </c>
      <c r="U68" s="389">
        <f t="shared" si="43"/>
        <v>0</v>
      </c>
      <c r="V68" s="389">
        <f t="shared" si="43"/>
        <v>0</v>
      </c>
      <c r="W68" s="389">
        <f t="shared" si="43"/>
        <v>0</v>
      </c>
      <c r="X68" s="389">
        <f t="shared" si="43"/>
        <v>0</v>
      </c>
      <c r="Y68" s="389">
        <f t="shared" si="43"/>
        <v>0</v>
      </c>
      <c r="Z68" s="389">
        <f t="shared" si="43"/>
        <v>0</v>
      </c>
      <c r="AA68" s="389">
        <f t="shared" si="43"/>
        <v>0</v>
      </c>
      <c r="AB68" s="389">
        <f t="shared" si="43"/>
        <v>0</v>
      </c>
      <c r="AC68" s="389">
        <f t="shared" si="43"/>
        <v>0</v>
      </c>
      <c r="AD68" s="390">
        <f t="shared" si="43"/>
        <v>0</v>
      </c>
      <c r="AE68" s="391">
        <f t="shared" si="43"/>
        <v>0</v>
      </c>
      <c r="AF68" s="391">
        <f t="shared" si="43"/>
        <v>0</v>
      </c>
      <c r="AG68" s="391">
        <f t="shared" si="43"/>
        <v>0</v>
      </c>
      <c r="AH68" s="391">
        <f t="shared" si="43"/>
        <v>0</v>
      </c>
      <c r="AI68" s="391">
        <f t="shared" si="43"/>
        <v>0</v>
      </c>
      <c r="AJ68" s="391">
        <f t="shared" si="43"/>
        <v>0</v>
      </c>
      <c r="AK68" s="391">
        <f t="shared" si="43"/>
        <v>0</v>
      </c>
    </row>
    <row r="69" spans="1:37" ht="24" customHeight="1">
      <c r="A69" s="343" t="s">
        <v>134</v>
      </c>
      <c r="B69" s="446" t="s">
        <v>134</v>
      </c>
      <c r="C69" s="33" t="str">
        <f t="shared" si="40"/>
        <v>Cash Discounts</v>
      </c>
      <c r="D69" s="34"/>
      <c r="E69" s="34"/>
      <c r="F69" s="35"/>
      <c r="G69" s="386">
        <f t="shared" ref="G69:AK69" si="44">IFERROR(G9*1000/G$36,0)</f>
        <v>0</v>
      </c>
      <c r="H69" s="387">
        <f t="shared" si="44"/>
        <v>0</v>
      </c>
      <c r="I69" s="387">
        <f t="shared" si="44"/>
        <v>0</v>
      </c>
      <c r="J69" s="387">
        <f t="shared" si="44"/>
        <v>0</v>
      </c>
      <c r="K69" s="387">
        <f t="shared" si="44"/>
        <v>0</v>
      </c>
      <c r="L69" s="387">
        <f t="shared" si="44"/>
        <v>0</v>
      </c>
      <c r="M69" s="387">
        <f t="shared" si="44"/>
        <v>0</v>
      </c>
      <c r="N69" s="387">
        <f t="shared" si="44"/>
        <v>0</v>
      </c>
      <c r="O69" s="387">
        <f t="shared" si="44"/>
        <v>0</v>
      </c>
      <c r="P69" s="387">
        <f t="shared" si="44"/>
        <v>0</v>
      </c>
      <c r="Q69" s="387">
        <f t="shared" si="44"/>
        <v>0</v>
      </c>
      <c r="R69" s="387">
        <f t="shared" si="44"/>
        <v>0</v>
      </c>
      <c r="S69" s="388">
        <f t="shared" si="44"/>
        <v>0</v>
      </c>
      <c r="T69" s="389">
        <f t="shared" si="44"/>
        <v>0</v>
      </c>
      <c r="U69" s="389">
        <f t="shared" si="44"/>
        <v>0</v>
      </c>
      <c r="V69" s="389">
        <f t="shared" si="44"/>
        <v>0</v>
      </c>
      <c r="W69" s="389">
        <f t="shared" si="44"/>
        <v>0</v>
      </c>
      <c r="X69" s="389">
        <f t="shared" si="44"/>
        <v>0</v>
      </c>
      <c r="Y69" s="389">
        <f t="shared" si="44"/>
        <v>0</v>
      </c>
      <c r="Z69" s="389">
        <f t="shared" si="44"/>
        <v>0</v>
      </c>
      <c r="AA69" s="389">
        <f t="shared" si="44"/>
        <v>0</v>
      </c>
      <c r="AB69" s="389">
        <f t="shared" si="44"/>
        <v>0</v>
      </c>
      <c r="AC69" s="389">
        <f t="shared" si="44"/>
        <v>0</v>
      </c>
      <c r="AD69" s="390">
        <f t="shared" si="44"/>
        <v>0</v>
      </c>
      <c r="AE69" s="391">
        <f t="shared" si="44"/>
        <v>0</v>
      </c>
      <c r="AF69" s="391">
        <f t="shared" si="44"/>
        <v>0</v>
      </c>
      <c r="AG69" s="391">
        <f t="shared" si="44"/>
        <v>0</v>
      </c>
      <c r="AH69" s="391">
        <f t="shared" si="44"/>
        <v>0</v>
      </c>
      <c r="AI69" s="391">
        <f t="shared" si="44"/>
        <v>0</v>
      </c>
      <c r="AJ69" s="391">
        <f t="shared" si="44"/>
        <v>0</v>
      </c>
      <c r="AK69" s="391">
        <f t="shared" si="44"/>
        <v>0</v>
      </c>
    </row>
    <row r="70" spans="1:37" ht="24" customHeight="1">
      <c r="A70" s="343" t="s">
        <v>135</v>
      </c>
      <c r="B70" s="446" t="s">
        <v>135</v>
      </c>
      <c r="C70" s="33" t="str">
        <f t="shared" si="40"/>
        <v>Freight Income</v>
      </c>
      <c r="D70" s="34"/>
      <c r="E70" s="34"/>
      <c r="F70" s="35"/>
      <c r="G70" s="392">
        <f t="shared" ref="G70:AK70" si="45">IFERROR(G10*1000/G$36,0)</f>
        <v>0</v>
      </c>
      <c r="H70" s="393">
        <f t="shared" si="45"/>
        <v>0</v>
      </c>
      <c r="I70" s="393">
        <f t="shared" si="45"/>
        <v>0</v>
      </c>
      <c r="J70" s="393">
        <f t="shared" si="45"/>
        <v>0</v>
      </c>
      <c r="K70" s="393">
        <f t="shared" si="45"/>
        <v>0</v>
      </c>
      <c r="L70" s="393">
        <f t="shared" si="45"/>
        <v>0</v>
      </c>
      <c r="M70" s="393">
        <f t="shared" si="45"/>
        <v>0</v>
      </c>
      <c r="N70" s="393">
        <f t="shared" si="45"/>
        <v>0</v>
      </c>
      <c r="O70" s="393">
        <f t="shared" si="45"/>
        <v>0</v>
      </c>
      <c r="P70" s="393">
        <f t="shared" si="45"/>
        <v>0</v>
      </c>
      <c r="Q70" s="393">
        <f t="shared" si="45"/>
        <v>0</v>
      </c>
      <c r="R70" s="393">
        <f t="shared" si="45"/>
        <v>0</v>
      </c>
      <c r="S70" s="394">
        <f t="shared" si="45"/>
        <v>0</v>
      </c>
      <c r="T70" s="395">
        <f t="shared" si="45"/>
        <v>0</v>
      </c>
      <c r="U70" s="395">
        <f t="shared" si="45"/>
        <v>0</v>
      </c>
      <c r="V70" s="395">
        <f t="shared" si="45"/>
        <v>0</v>
      </c>
      <c r="W70" s="395">
        <f t="shared" si="45"/>
        <v>0</v>
      </c>
      <c r="X70" s="395">
        <f t="shared" si="45"/>
        <v>0</v>
      </c>
      <c r="Y70" s="395">
        <f t="shared" si="45"/>
        <v>0</v>
      </c>
      <c r="Z70" s="395">
        <f t="shared" si="45"/>
        <v>0</v>
      </c>
      <c r="AA70" s="395">
        <f t="shared" si="45"/>
        <v>0</v>
      </c>
      <c r="AB70" s="395">
        <f t="shared" si="45"/>
        <v>0</v>
      </c>
      <c r="AC70" s="395">
        <f t="shared" si="45"/>
        <v>0</v>
      </c>
      <c r="AD70" s="396">
        <f t="shared" si="45"/>
        <v>0</v>
      </c>
      <c r="AE70" s="397">
        <f t="shared" si="45"/>
        <v>0</v>
      </c>
      <c r="AF70" s="397">
        <f t="shared" si="45"/>
        <v>0</v>
      </c>
      <c r="AG70" s="397">
        <f t="shared" si="45"/>
        <v>0</v>
      </c>
      <c r="AH70" s="397">
        <f t="shared" si="45"/>
        <v>0</v>
      </c>
      <c r="AI70" s="397">
        <f t="shared" si="45"/>
        <v>0</v>
      </c>
      <c r="AJ70" s="397">
        <f t="shared" si="45"/>
        <v>0</v>
      </c>
      <c r="AK70" s="397">
        <f t="shared" si="45"/>
        <v>0</v>
      </c>
    </row>
    <row r="71" spans="1:37" ht="24" customHeight="1">
      <c r="A71" s="343" t="s">
        <v>136</v>
      </c>
      <c r="B71" s="446" t="s">
        <v>136</v>
      </c>
      <c r="C71" s="49" t="str">
        <f t="shared" si="40"/>
        <v>Revenue from Sales</v>
      </c>
      <c r="D71" s="34"/>
      <c r="E71" s="34"/>
      <c r="F71" s="35"/>
      <c r="G71" s="386">
        <f t="shared" ref="G71:AK71" si="46">IFERROR(G11*1000/G$36,0)</f>
        <v>96270.043351902612</v>
      </c>
      <c r="H71" s="387">
        <f t="shared" si="46"/>
        <v>94182.237504581397</v>
      </c>
      <c r="I71" s="387">
        <f t="shared" si="46"/>
        <v>97651.726085475602</v>
      </c>
      <c r="J71" s="387">
        <f t="shared" si="46"/>
        <v>101950.33552378599</v>
      </c>
      <c r="K71" s="387">
        <f t="shared" si="46"/>
        <v>99735.787185244073</v>
      </c>
      <c r="L71" s="387">
        <f t="shared" si="46"/>
        <v>101184.71028991054</v>
      </c>
      <c r="M71" s="387">
        <f t="shared" si="46"/>
        <v>102721.18621886759</v>
      </c>
      <c r="N71" s="387">
        <f t="shared" si="46"/>
        <v>102524.22041799634</v>
      </c>
      <c r="O71" s="387">
        <f t="shared" si="46"/>
        <v>102101.24624601519</v>
      </c>
      <c r="P71" s="387">
        <f t="shared" si="46"/>
        <v>98671.184310429657</v>
      </c>
      <c r="Q71" s="387">
        <f t="shared" si="46"/>
        <v>99106.921378679879</v>
      </c>
      <c r="R71" s="387">
        <f t="shared" si="46"/>
        <v>90666.457642568086</v>
      </c>
      <c r="S71" s="388">
        <f t="shared" si="46"/>
        <v>96270.043351902612</v>
      </c>
      <c r="T71" s="389">
        <f t="shared" si="46"/>
        <v>95280.320716121962</v>
      </c>
      <c r="U71" s="389">
        <f t="shared" si="46"/>
        <v>96235.067266968399</v>
      </c>
      <c r="V71" s="389">
        <f t="shared" si="46"/>
        <v>97736.538211786246</v>
      </c>
      <c r="W71" s="389">
        <f t="shared" si="46"/>
        <v>98153.195211221202</v>
      </c>
      <c r="X71" s="389">
        <f t="shared" si="46"/>
        <v>98648.628278793534</v>
      </c>
      <c r="Y71" s="389">
        <f t="shared" si="46"/>
        <v>99200.88587445287</v>
      </c>
      <c r="Z71" s="389">
        <f t="shared" si="46"/>
        <v>99601.759600280682</v>
      </c>
      <c r="AA71" s="389">
        <f t="shared" si="46"/>
        <v>99863.062206599498</v>
      </c>
      <c r="AB71" s="389">
        <f t="shared" si="46"/>
        <v>99741.519700459743</v>
      </c>
      <c r="AC71" s="389">
        <f t="shared" si="46"/>
        <v>99683.680909957198</v>
      </c>
      <c r="AD71" s="390">
        <f t="shared" si="46"/>
        <v>98954.579270061629</v>
      </c>
      <c r="AE71" s="391">
        <f t="shared" si="46"/>
        <v>96235.067266968399</v>
      </c>
      <c r="AF71" s="391">
        <f t="shared" si="46"/>
        <v>100951.36072279855</v>
      </c>
      <c r="AG71" s="391">
        <f t="shared" si="46"/>
        <v>102451.61197085257</v>
      </c>
      <c r="AH71" s="391">
        <f t="shared" si="46"/>
        <v>96226.467090672042</v>
      </c>
      <c r="AI71" s="391">
        <f t="shared" si="46"/>
        <v>98648.628278793534</v>
      </c>
      <c r="AJ71" s="391">
        <f t="shared" si="46"/>
        <v>99273.811366426104</v>
      </c>
      <c r="AK71" s="391">
        <f t="shared" si="46"/>
        <v>98954.579270061629</v>
      </c>
    </row>
    <row r="72" spans="1:37" ht="24" customHeight="1">
      <c r="A72" s="343" t="s">
        <v>137</v>
      </c>
      <c r="B72" s="446" t="s">
        <v>137</v>
      </c>
      <c r="C72" s="33" t="str">
        <f t="shared" si="40"/>
        <v>Direct Selling and Delivery Expenses</v>
      </c>
      <c r="D72" s="34"/>
      <c r="E72" s="34"/>
      <c r="F72" s="35"/>
      <c r="G72" s="392">
        <f t="shared" ref="G72:AK72" si="47">IFERROR(G12*1000/G$36,0)</f>
        <v>-6675.937198005593</v>
      </c>
      <c r="H72" s="393">
        <f t="shared" si="47"/>
        <v>-7718.830006377143</v>
      </c>
      <c r="I72" s="393">
        <f t="shared" si="47"/>
        <v>-7418.8772217372007</v>
      </c>
      <c r="J72" s="393">
        <f t="shared" si="47"/>
        <v>-8612.809545064154</v>
      </c>
      <c r="K72" s="393">
        <f t="shared" si="47"/>
        <v>-7801.549368520763</v>
      </c>
      <c r="L72" s="393">
        <f t="shared" si="47"/>
        <v>-6469.0845286771109</v>
      </c>
      <c r="M72" s="393">
        <f t="shared" si="47"/>
        <v>-5778.1382325187324</v>
      </c>
      <c r="N72" s="393">
        <f t="shared" si="47"/>
        <v>-5190.5945322409934</v>
      </c>
      <c r="O72" s="393">
        <f t="shared" si="47"/>
        <v>-4232.3966348909535</v>
      </c>
      <c r="P72" s="393">
        <f t="shared" si="47"/>
        <v>-3832.8149468294755</v>
      </c>
      <c r="Q72" s="393">
        <f t="shared" si="47"/>
        <v>-3598.4723473498439</v>
      </c>
      <c r="R72" s="393">
        <f t="shared" si="47"/>
        <v>-1988.0473116021885</v>
      </c>
      <c r="S72" s="394">
        <f t="shared" si="47"/>
        <v>-6675.937198005593</v>
      </c>
      <c r="T72" s="395">
        <f t="shared" si="47"/>
        <v>-7170.3196715782824</v>
      </c>
      <c r="U72" s="395">
        <f t="shared" si="47"/>
        <v>-7270.3909064535537</v>
      </c>
      <c r="V72" s="395">
        <f t="shared" si="47"/>
        <v>-7623.0607184525588</v>
      </c>
      <c r="W72" s="395">
        <f t="shared" si="47"/>
        <v>-7660.258959571066</v>
      </c>
      <c r="X72" s="395">
        <f t="shared" si="47"/>
        <v>-7465.5882464151</v>
      </c>
      <c r="Y72" s="395">
        <f t="shared" si="47"/>
        <v>-7236.7622600983022</v>
      </c>
      <c r="Z72" s="395">
        <f t="shared" si="47"/>
        <v>-6989.9454350126734</v>
      </c>
      <c r="AA72" s="395">
        <f t="shared" si="47"/>
        <v>-6701.6643634763286</v>
      </c>
      <c r="AB72" s="395">
        <f t="shared" si="47"/>
        <v>-6409.1116204836362</v>
      </c>
      <c r="AC72" s="395">
        <f t="shared" si="47"/>
        <v>-6152.9433160338349</v>
      </c>
      <c r="AD72" s="396">
        <f t="shared" si="47"/>
        <v>-5816.1841589430205</v>
      </c>
      <c r="AE72" s="397">
        <f t="shared" si="47"/>
        <v>-7270.3909064535537</v>
      </c>
      <c r="AF72" s="397">
        <f t="shared" si="47"/>
        <v>-7651.8222987181844</v>
      </c>
      <c r="AG72" s="397">
        <f t="shared" si="47"/>
        <v>-5073.3707677424145</v>
      </c>
      <c r="AH72" s="397">
        <f t="shared" si="47"/>
        <v>-3157.1476119257941</v>
      </c>
      <c r="AI72" s="397">
        <f t="shared" si="47"/>
        <v>-7465.5882464151</v>
      </c>
      <c r="AJ72" s="397">
        <f t="shared" si="47"/>
        <v>-4095.1806661502019</v>
      </c>
      <c r="AK72" s="397">
        <f t="shared" si="47"/>
        <v>-5816.1841589430205</v>
      </c>
    </row>
    <row r="73" spans="1:37" ht="24" customHeight="1">
      <c r="A73" s="343" t="s">
        <v>138</v>
      </c>
      <c r="B73" s="446" t="s">
        <v>138</v>
      </c>
      <c r="C73" s="49" t="str">
        <f t="shared" si="40"/>
        <v>Net Revenue from Sales</v>
      </c>
      <c r="D73" s="34"/>
      <c r="E73" s="34"/>
      <c r="F73" s="35"/>
      <c r="G73" s="386">
        <f t="shared" ref="G73:AK73" si="48">IFERROR(G13*1000/G$36,0)</f>
        <v>89594.10615389701</v>
      </c>
      <c r="H73" s="387">
        <f t="shared" si="48"/>
        <v>86463.407498204251</v>
      </c>
      <c r="I73" s="387">
        <f t="shared" si="48"/>
        <v>90232.8488637384</v>
      </c>
      <c r="J73" s="387">
        <f t="shared" si="48"/>
        <v>93337.525978721838</v>
      </c>
      <c r="K73" s="387">
        <f t="shared" si="48"/>
        <v>91934.237816723311</v>
      </c>
      <c r="L73" s="387">
        <f t="shared" si="48"/>
        <v>94715.62576123343</v>
      </c>
      <c r="M73" s="387">
        <f t="shared" si="48"/>
        <v>96943.047986348858</v>
      </c>
      <c r="N73" s="387">
        <f t="shared" si="48"/>
        <v>97333.625885755348</v>
      </c>
      <c r="O73" s="387">
        <f t="shared" si="48"/>
        <v>97868.849611124228</v>
      </c>
      <c r="P73" s="387">
        <f t="shared" si="48"/>
        <v>94838.36936360017</v>
      </c>
      <c r="Q73" s="387">
        <f t="shared" si="48"/>
        <v>95508.449031330034</v>
      </c>
      <c r="R73" s="387">
        <f t="shared" si="48"/>
        <v>88678.410330965911</v>
      </c>
      <c r="S73" s="388">
        <f t="shared" si="48"/>
        <v>89594.10615389701</v>
      </c>
      <c r="T73" s="389">
        <f t="shared" si="48"/>
        <v>88110.001044543664</v>
      </c>
      <c r="U73" s="389">
        <f t="shared" si="48"/>
        <v>88964.676360514844</v>
      </c>
      <c r="V73" s="389">
        <f t="shared" si="48"/>
        <v>90113.477493333688</v>
      </c>
      <c r="W73" s="389">
        <f t="shared" si="48"/>
        <v>90492.936251650128</v>
      </c>
      <c r="X73" s="389">
        <f t="shared" si="48"/>
        <v>91183.040032378427</v>
      </c>
      <c r="Y73" s="389">
        <f t="shared" si="48"/>
        <v>91964.123614354583</v>
      </c>
      <c r="Z73" s="389">
        <f t="shared" si="48"/>
        <v>92611.814165268021</v>
      </c>
      <c r="AA73" s="389">
        <f t="shared" si="48"/>
        <v>93161.397843123166</v>
      </c>
      <c r="AB73" s="389">
        <f t="shared" si="48"/>
        <v>93332.408079976114</v>
      </c>
      <c r="AC73" s="389">
        <f t="shared" si="48"/>
        <v>93530.737593923375</v>
      </c>
      <c r="AD73" s="390">
        <f t="shared" si="48"/>
        <v>93138.395111118618</v>
      </c>
      <c r="AE73" s="391">
        <f t="shared" si="48"/>
        <v>88964.676360514844</v>
      </c>
      <c r="AF73" s="391">
        <f t="shared" si="48"/>
        <v>93299.53842408034</v>
      </c>
      <c r="AG73" s="391">
        <f t="shared" si="48"/>
        <v>97378.241203110156</v>
      </c>
      <c r="AH73" s="391">
        <f t="shared" si="48"/>
        <v>93069.319478746242</v>
      </c>
      <c r="AI73" s="391">
        <f t="shared" si="48"/>
        <v>91183.040032378427</v>
      </c>
      <c r="AJ73" s="391">
        <f t="shared" si="48"/>
        <v>95178.630700275899</v>
      </c>
      <c r="AK73" s="391">
        <f t="shared" si="48"/>
        <v>93138.395111118618</v>
      </c>
    </row>
    <row r="74" spans="1:37" ht="24" customHeight="1">
      <c r="A74" s="343" t="s">
        <v>139</v>
      </c>
      <c r="B74" s="446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392">
        <f t="shared" ref="G74:AK74" si="49">IFERROR(G14*1000/G$36,0)</f>
        <v>-45484.126700543871</v>
      </c>
      <c r="H74" s="393">
        <f t="shared" si="49"/>
        <v>-51908.693437688817</v>
      </c>
      <c r="I74" s="393">
        <f t="shared" si="49"/>
        <v>-54803.245237283758</v>
      </c>
      <c r="J74" s="393">
        <f t="shared" si="49"/>
        <v>-57927.989244073702</v>
      </c>
      <c r="K74" s="393">
        <f t="shared" si="49"/>
        <v>-56423.789793609911</v>
      </c>
      <c r="L74" s="393">
        <f t="shared" si="49"/>
        <v>-59455.346223314205</v>
      </c>
      <c r="M74" s="393">
        <f t="shared" si="49"/>
        <v>-59323.900384934546</v>
      </c>
      <c r="N74" s="393">
        <f t="shared" si="49"/>
        <v>-59399.017280646221</v>
      </c>
      <c r="O74" s="393">
        <f t="shared" si="49"/>
        <v>-59490.095558818459</v>
      </c>
      <c r="P74" s="393">
        <f t="shared" si="49"/>
        <v>-56860.098957703871</v>
      </c>
      <c r="Q74" s="393">
        <f t="shared" si="49"/>
        <v>-56657.709674841106</v>
      </c>
      <c r="R74" s="393">
        <f t="shared" si="49"/>
        <v>-52942.525541795178</v>
      </c>
      <c r="S74" s="394">
        <f t="shared" si="49"/>
        <v>-45484.126700543871</v>
      </c>
      <c r="T74" s="395">
        <f t="shared" si="49"/>
        <v>-48529.687250627714</v>
      </c>
      <c r="U74" s="395">
        <f t="shared" si="49"/>
        <v>-51055.471296957832</v>
      </c>
      <c r="V74" s="395">
        <f t="shared" si="49"/>
        <v>-52860.965903973789</v>
      </c>
      <c r="W74" s="395">
        <f t="shared" si="49"/>
        <v>-53603.48248448925</v>
      </c>
      <c r="X74" s="395">
        <f t="shared" si="49"/>
        <v>-54559.838210219219</v>
      </c>
      <c r="Y74" s="395">
        <f t="shared" si="49"/>
        <v>-55205.866961901542</v>
      </c>
      <c r="Z74" s="395">
        <f t="shared" si="49"/>
        <v>-55711.661298645922</v>
      </c>
      <c r="AA74" s="395">
        <f t="shared" si="49"/>
        <v>-56106.668298052107</v>
      </c>
      <c r="AB74" s="395">
        <f t="shared" si="49"/>
        <v>-56183.499868526647</v>
      </c>
      <c r="AC74" s="395">
        <f t="shared" si="49"/>
        <v>-56226.720470756969</v>
      </c>
      <c r="AD74" s="396">
        <f t="shared" si="49"/>
        <v>-55961.171771624438</v>
      </c>
      <c r="AE74" s="397">
        <f t="shared" si="49"/>
        <v>-51055.471296957832</v>
      </c>
      <c r="AF74" s="397">
        <f t="shared" si="49"/>
        <v>-57903.287722093155</v>
      </c>
      <c r="AG74" s="397">
        <f t="shared" si="49"/>
        <v>-59403.716056288868</v>
      </c>
      <c r="AH74" s="397">
        <f t="shared" si="49"/>
        <v>-55524.255644923345</v>
      </c>
      <c r="AI74" s="397">
        <f t="shared" si="49"/>
        <v>-54559.838210219219</v>
      </c>
      <c r="AJ74" s="397">
        <f t="shared" si="49"/>
        <v>-57423.336181221872</v>
      </c>
      <c r="AK74" s="397">
        <f t="shared" si="49"/>
        <v>-55961.171771624438</v>
      </c>
    </row>
    <row r="75" spans="1:37" ht="24" customHeight="1">
      <c r="A75" s="343" t="s">
        <v>140</v>
      </c>
      <c r="B75" s="446" t="s">
        <v>140</v>
      </c>
      <c r="C75" s="49" t="str">
        <f t="shared" si="40"/>
        <v>Contribution at Standard Variable Cost</v>
      </c>
      <c r="D75" s="34"/>
      <c r="E75" s="34"/>
      <c r="F75" s="35"/>
      <c r="G75" s="386">
        <f t="shared" ref="G75:AK75" si="50">IFERROR(G15*1000/G$36,0)</f>
        <v>44109.979453353139</v>
      </c>
      <c r="H75" s="387">
        <f t="shared" si="50"/>
        <v>34554.714060515442</v>
      </c>
      <c r="I75" s="387">
        <f t="shared" si="50"/>
        <v>35429.603626454649</v>
      </c>
      <c r="J75" s="387">
        <f t="shared" si="50"/>
        <v>35409.536734648143</v>
      </c>
      <c r="K75" s="387">
        <f t="shared" si="50"/>
        <v>35510.448023113415</v>
      </c>
      <c r="L75" s="387">
        <f t="shared" si="50"/>
        <v>35260.279537919225</v>
      </c>
      <c r="M75" s="387">
        <f t="shared" si="50"/>
        <v>37619.147601414326</v>
      </c>
      <c r="N75" s="387">
        <f t="shared" si="50"/>
        <v>37934.608605109126</v>
      </c>
      <c r="O75" s="387">
        <f t="shared" si="50"/>
        <v>38378.754052305769</v>
      </c>
      <c r="P75" s="387">
        <f t="shared" si="50"/>
        <v>37978.270405896314</v>
      </c>
      <c r="Q75" s="387">
        <f t="shared" si="50"/>
        <v>38850.739356488935</v>
      </c>
      <c r="R75" s="387">
        <f t="shared" si="50"/>
        <v>35735.884789170719</v>
      </c>
      <c r="S75" s="388">
        <f t="shared" si="50"/>
        <v>44109.979453353139</v>
      </c>
      <c r="T75" s="389">
        <f t="shared" si="50"/>
        <v>39580.313793915957</v>
      </c>
      <c r="U75" s="389">
        <f t="shared" si="50"/>
        <v>37909.205063557012</v>
      </c>
      <c r="V75" s="389">
        <f t="shared" si="50"/>
        <v>37252.5115893599</v>
      </c>
      <c r="W75" s="389">
        <f t="shared" si="50"/>
        <v>36889.453767160892</v>
      </c>
      <c r="X75" s="389">
        <f t="shared" si="50"/>
        <v>36623.201822159201</v>
      </c>
      <c r="Y75" s="389">
        <f t="shared" si="50"/>
        <v>36758.256652453034</v>
      </c>
      <c r="Z75" s="389">
        <f t="shared" si="50"/>
        <v>36900.152866622091</v>
      </c>
      <c r="AA75" s="389">
        <f t="shared" si="50"/>
        <v>37054.729545071066</v>
      </c>
      <c r="AB75" s="389">
        <f t="shared" si="50"/>
        <v>37148.908211449474</v>
      </c>
      <c r="AC75" s="389">
        <f t="shared" si="50"/>
        <v>37304.017123166406</v>
      </c>
      <c r="AD75" s="390">
        <f t="shared" si="50"/>
        <v>37177.22333949418</v>
      </c>
      <c r="AE75" s="391">
        <f t="shared" si="50"/>
        <v>37909.205063557012</v>
      </c>
      <c r="AF75" s="391">
        <f t="shared" si="50"/>
        <v>35396.250701987185</v>
      </c>
      <c r="AG75" s="391">
        <f t="shared" si="50"/>
        <v>37974.525146821288</v>
      </c>
      <c r="AH75" s="391">
        <f t="shared" si="50"/>
        <v>37545.063833822896</v>
      </c>
      <c r="AI75" s="391">
        <f t="shared" si="50"/>
        <v>36623.201822159201</v>
      </c>
      <c r="AJ75" s="391">
        <f t="shared" si="50"/>
        <v>37755.294519054027</v>
      </c>
      <c r="AK75" s="391">
        <f t="shared" si="50"/>
        <v>37177.22333949418</v>
      </c>
    </row>
    <row r="76" spans="1:37" ht="24" customHeight="1">
      <c r="A76" s="343" t="s">
        <v>141</v>
      </c>
      <c r="B76" s="446" t="s">
        <v>141</v>
      </c>
      <c r="C76" s="33" t="str">
        <f t="shared" si="40"/>
        <v>Standard Cost Variance</v>
      </c>
      <c r="D76" s="34"/>
      <c r="E76" s="34"/>
      <c r="F76" s="35"/>
      <c r="G76" s="386">
        <f t="shared" ref="G76:AK76" si="51">IFERROR(G16*1000/G$36,0)</f>
        <v>0</v>
      </c>
      <c r="H76" s="387">
        <f t="shared" si="51"/>
        <v>0</v>
      </c>
      <c r="I76" s="387">
        <f t="shared" si="51"/>
        <v>0</v>
      </c>
      <c r="J76" s="387">
        <f t="shared" si="51"/>
        <v>0</v>
      </c>
      <c r="K76" s="387">
        <f t="shared" si="51"/>
        <v>0</v>
      </c>
      <c r="L76" s="387">
        <f t="shared" si="51"/>
        <v>0</v>
      </c>
      <c r="M76" s="387">
        <f t="shared" si="51"/>
        <v>0</v>
      </c>
      <c r="N76" s="387">
        <f t="shared" si="51"/>
        <v>0</v>
      </c>
      <c r="O76" s="387">
        <f t="shared" si="51"/>
        <v>0</v>
      </c>
      <c r="P76" s="387">
        <f t="shared" si="51"/>
        <v>0</v>
      </c>
      <c r="Q76" s="387">
        <f t="shared" si="51"/>
        <v>0</v>
      </c>
      <c r="R76" s="387">
        <f t="shared" si="51"/>
        <v>0</v>
      </c>
      <c r="S76" s="388">
        <f t="shared" si="51"/>
        <v>0</v>
      </c>
      <c r="T76" s="389">
        <f t="shared" si="51"/>
        <v>0</v>
      </c>
      <c r="U76" s="389">
        <f t="shared" si="51"/>
        <v>0</v>
      </c>
      <c r="V76" s="389">
        <f t="shared" si="51"/>
        <v>0</v>
      </c>
      <c r="W76" s="389">
        <f t="shared" si="51"/>
        <v>0</v>
      </c>
      <c r="X76" s="389">
        <f t="shared" si="51"/>
        <v>0</v>
      </c>
      <c r="Y76" s="389">
        <f t="shared" si="51"/>
        <v>0</v>
      </c>
      <c r="Z76" s="389">
        <f t="shared" si="51"/>
        <v>0</v>
      </c>
      <c r="AA76" s="389">
        <f t="shared" si="51"/>
        <v>0</v>
      </c>
      <c r="AB76" s="389">
        <f t="shared" si="51"/>
        <v>0</v>
      </c>
      <c r="AC76" s="389">
        <f t="shared" si="51"/>
        <v>0</v>
      </c>
      <c r="AD76" s="390">
        <f t="shared" si="51"/>
        <v>0</v>
      </c>
      <c r="AE76" s="391">
        <f t="shared" si="51"/>
        <v>0</v>
      </c>
      <c r="AF76" s="391">
        <f t="shared" si="51"/>
        <v>0</v>
      </c>
      <c r="AG76" s="391">
        <f t="shared" si="51"/>
        <v>0</v>
      </c>
      <c r="AH76" s="391">
        <f t="shared" si="51"/>
        <v>0</v>
      </c>
      <c r="AI76" s="391">
        <f t="shared" si="51"/>
        <v>0</v>
      </c>
      <c r="AJ76" s="391">
        <f t="shared" si="51"/>
        <v>0</v>
      </c>
      <c r="AK76" s="391">
        <f t="shared" si="51"/>
        <v>0</v>
      </c>
    </row>
    <row r="77" spans="1:37" ht="24" customHeight="1">
      <c r="A77" s="343" t="s">
        <v>142</v>
      </c>
      <c r="B77" s="446" t="s">
        <v>142</v>
      </c>
      <c r="C77" s="33" t="str">
        <f t="shared" si="40"/>
        <v>Actual Cost Variance</v>
      </c>
      <c r="D77" s="34"/>
      <c r="E77" s="34"/>
      <c r="F77" s="35"/>
      <c r="G77" s="392">
        <f t="shared" ref="G77:AK77" si="52">IFERROR(G17*1000/G$36,0)</f>
        <v>0</v>
      </c>
      <c r="H77" s="393">
        <f t="shared" si="52"/>
        <v>0</v>
      </c>
      <c r="I77" s="393">
        <f t="shared" si="52"/>
        <v>0</v>
      </c>
      <c r="J77" s="393">
        <f t="shared" si="52"/>
        <v>0</v>
      </c>
      <c r="K77" s="393">
        <f t="shared" si="52"/>
        <v>0</v>
      </c>
      <c r="L77" s="393">
        <f t="shared" si="52"/>
        <v>0</v>
      </c>
      <c r="M77" s="393">
        <f t="shared" si="52"/>
        <v>0</v>
      </c>
      <c r="N77" s="393">
        <f t="shared" si="52"/>
        <v>0</v>
      </c>
      <c r="O77" s="393">
        <f t="shared" si="52"/>
        <v>0</v>
      </c>
      <c r="P77" s="393">
        <f t="shared" si="52"/>
        <v>0</v>
      </c>
      <c r="Q77" s="393">
        <f t="shared" si="52"/>
        <v>0</v>
      </c>
      <c r="R77" s="393">
        <f t="shared" si="52"/>
        <v>0</v>
      </c>
      <c r="S77" s="394">
        <f t="shared" si="52"/>
        <v>0</v>
      </c>
      <c r="T77" s="395">
        <f t="shared" si="52"/>
        <v>0</v>
      </c>
      <c r="U77" s="395">
        <f t="shared" si="52"/>
        <v>0</v>
      </c>
      <c r="V77" s="395">
        <f t="shared" si="52"/>
        <v>0</v>
      </c>
      <c r="W77" s="395">
        <f t="shared" si="52"/>
        <v>0</v>
      </c>
      <c r="X77" s="395">
        <f t="shared" si="52"/>
        <v>0</v>
      </c>
      <c r="Y77" s="395">
        <f t="shared" si="52"/>
        <v>0</v>
      </c>
      <c r="Z77" s="395">
        <f t="shared" si="52"/>
        <v>0</v>
      </c>
      <c r="AA77" s="395">
        <f t="shared" si="52"/>
        <v>0</v>
      </c>
      <c r="AB77" s="395">
        <f t="shared" si="52"/>
        <v>0</v>
      </c>
      <c r="AC77" s="395">
        <f t="shared" si="52"/>
        <v>0</v>
      </c>
      <c r="AD77" s="396">
        <f t="shared" si="52"/>
        <v>0</v>
      </c>
      <c r="AE77" s="397">
        <f t="shared" si="52"/>
        <v>0</v>
      </c>
      <c r="AF77" s="397">
        <f t="shared" si="52"/>
        <v>0</v>
      </c>
      <c r="AG77" s="397">
        <f t="shared" si="52"/>
        <v>0</v>
      </c>
      <c r="AH77" s="397">
        <f t="shared" si="52"/>
        <v>0</v>
      </c>
      <c r="AI77" s="397">
        <f t="shared" si="52"/>
        <v>0</v>
      </c>
      <c r="AJ77" s="397">
        <f t="shared" si="52"/>
        <v>0</v>
      </c>
      <c r="AK77" s="397">
        <f t="shared" si="52"/>
        <v>0</v>
      </c>
    </row>
    <row r="78" spans="1:37" ht="24" customHeight="1">
      <c r="A78" s="343" t="s">
        <v>143</v>
      </c>
      <c r="B78" s="446" t="s">
        <v>143</v>
      </c>
      <c r="C78" s="49" t="str">
        <f t="shared" si="40"/>
        <v>Net Contribution</v>
      </c>
      <c r="D78" s="34"/>
      <c r="E78" s="34"/>
      <c r="F78" s="35"/>
      <c r="G78" s="398">
        <f t="shared" ref="G78:AK78" si="53">IFERROR(G18*1000/G$36,0)</f>
        <v>44109.979453353139</v>
      </c>
      <c r="H78" s="399">
        <f t="shared" si="53"/>
        <v>34554.714060515442</v>
      </c>
      <c r="I78" s="399">
        <f t="shared" si="53"/>
        <v>35429.603626454649</v>
      </c>
      <c r="J78" s="399">
        <f t="shared" si="53"/>
        <v>35409.536734648143</v>
      </c>
      <c r="K78" s="399">
        <f t="shared" si="53"/>
        <v>35510.448023113415</v>
      </c>
      <c r="L78" s="399">
        <f t="shared" si="53"/>
        <v>35260.279537919225</v>
      </c>
      <c r="M78" s="399">
        <f t="shared" si="53"/>
        <v>37619.147601414326</v>
      </c>
      <c r="N78" s="399">
        <f t="shared" si="53"/>
        <v>37934.608605109126</v>
      </c>
      <c r="O78" s="399">
        <f t="shared" si="53"/>
        <v>38378.754052305769</v>
      </c>
      <c r="P78" s="399">
        <f t="shared" si="53"/>
        <v>37978.270405896314</v>
      </c>
      <c r="Q78" s="399">
        <f t="shared" si="53"/>
        <v>38850.739356488935</v>
      </c>
      <c r="R78" s="399">
        <f t="shared" si="53"/>
        <v>35735.884789170719</v>
      </c>
      <c r="S78" s="388">
        <f t="shared" si="53"/>
        <v>44109.979453353139</v>
      </c>
      <c r="T78" s="389">
        <f t="shared" si="53"/>
        <v>39580.313793915957</v>
      </c>
      <c r="U78" s="389">
        <f t="shared" si="53"/>
        <v>37909.205063557012</v>
      </c>
      <c r="V78" s="389">
        <f t="shared" si="53"/>
        <v>37252.5115893599</v>
      </c>
      <c r="W78" s="389">
        <f t="shared" si="53"/>
        <v>36889.453767160892</v>
      </c>
      <c r="X78" s="389">
        <f t="shared" si="53"/>
        <v>36623.201822159201</v>
      </c>
      <c r="Y78" s="389">
        <f t="shared" si="53"/>
        <v>36758.256652453034</v>
      </c>
      <c r="Z78" s="389">
        <f t="shared" si="53"/>
        <v>36900.152866622091</v>
      </c>
      <c r="AA78" s="389">
        <f t="shared" si="53"/>
        <v>37054.729545071066</v>
      </c>
      <c r="AB78" s="389">
        <f t="shared" si="53"/>
        <v>37148.908211449474</v>
      </c>
      <c r="AC78" s="389">
        <f t="shared" si="53"/>
        <v>37304.017123166406</v>
      </c>
      <c r="AD78" s="390">
        <f t="shared" si="53"/>
        <v>37177.22333949418</v>
      </c>
      <c r="AE78" s="391">
        <f t="shared" si="53"/>
        <v>37909.205063557012</v>
      </c>
      <c r="AF78" s="391">
        <f t="shared" si="53"/>
        <v>35396.250701987185</v>
      </c>
      <c r="AG78" s="391">
        <f t="shared" si="53"/>
        <v>37974.525146821288</v>
      </c>
      <c r="AH78" s="391">
        <f t="shared" si="53"/>
        <v>37545.063833822896</v>
      </c>
      <c r="AI78" s="391">
        <f t="shared" si="53"/>
        <v>36623.201822159201</v>
      </c>
      <c r="AJ78" s="391">
        <f t="shared" si="53"/>
        <v>37755.294519054027</v>
      </c>
      <c r="AK78" s="391">
        <f t="shared" si="53"/>
        <v>37177.22333949418</v>
      </c>
    </row>
    <row r="79" spans="1:37" ht="24" customHeight="1">
      <c r="A79" s="343" t="s">
        <v>144</v>
      </c>
      <c r="B79" s="446" t="s">
        <v>144</v>
      </c>
      <c r="C79" s="33" t="str">
        <f t="shared" si="40"/>
        <v>Depreciation and Amortization</v>
      </c>
      <c r="D79" s="34"/>
      <c r="E79" s="34"/>
      <c r="F79" s="35"/>
      <c r="G79" s="386">
        <f t="shared" ref="G79:AK79" si="54">IFERROR(G19*1000/G$36,0)</f>
        <v>-6313.7600836070269</v>
      </c>
      <c r="H79" s="387">
        <f t="shared" si="54"/>
        <v>-6768.482666132084</v>
      </c>
      <c r="I79" s="387">
        <f t="shared" si="54"/>
        <v>-4846.716042607608</v>
      </c>
      <c r="J79" s="387">
        <f t="shared" si="54"/>
        <v>-5616.3606464612285</v>
      </c>
      <c r="K79" s="387">
        <f t="shared" si="54"/>
        <v>-5968.6862017055919</v>
      </c>
      <c r="L79" s="387">
        <f t="shared" si="54"/>
        <v>-6037.083158567254</v>
      </c>
      <c r="M79" s="387">
        <f t="shared" si="54"/>
        <v>-6487.1754680728473</v>
      </c>
      <c r="N79" s="387">
        <f t="shared" si="54"/>
        <v>-6380.1229064151285</v>
      </c>
      <c r="O79" s="387">
        <f t="shared" si="54"/>
        <v>-6374.7932395106218</v>
      </c>
      <c r="P79" s="387">
        <f t="shared" si="54"/>
        <v>-5819.6030575371778</v>
      </c>
      <c r="Q79" s="387">
        <f t="shared" si="54"/>
        <v>-5562.4956218179323</v>
      </c>
      <c r="R79" s="387">
        <f t="shared" si="54"/>
        <v>-5703.4983092758603</v>
      </c>
      <c r="S79" s="388">
        <f t="shared" si="54"/>
        <v>-6313.7600836070269</v>
      </c>
      <c r="T79" s="389">
        <f t="shared" si="54"/>
        <v>-6529.3209479005764</v>
      </c>
      <c r="U79" s="389">
        <f t="shared" si="54"/>
        <v>-5851.8909097778123</v>
      </c>
      <c r="V79" s="389">
        <f t="shared" si="54"/>
        <v>-5790.0142259365439</v>
      </c>
      <c r="W79" s="389">
        <f t="shared" si="54"/>
        <v>-5827.2506733702457</v>
      </c>
      <c r="X79" s="389">
        <f t="shared" si="54"/>
        <v>-5861.5430813309631</v>
      </c>
      <c r="Y79" s="389">
        <f t="shared" si="54"/>
        <v>-5946.3817116838582</v>
      </c>
      <c r="Z79" s="389">
        <f t="shared" si="54"/>
        <v>-5998.7012860447176</v>
      </c>
      <c r="AA79" s="389">
        <f t="shared" si="54"/>
        <v>-6038.0188826495587</v>
      </c>
      <c r="AB79" s="389">
        <f t="shared" si="54"/>
        <v>-6015.7457900365898</v>
      </c>
      <c r="AC79" s="389">
        <f t="shared" si="54"/>
        <v>-5974.4354987466295</v>
      </c>
      <c r="AD79" s="390">
        <f t="shared" si="54"/>
        <v>-5952.5284500583439</v>
      </c>
      <c r="AE79" s="391">
        <f t="shared" si="54"/>
        <v>-5851.8909097778123</v>
      </c>
      <c r="AF79" s="391">
        <f t="shared" si="54"/>
        <v>-5870.7520337799151</v>
      </c>
      <c r="AG79" s="391">
        <f t="shared" si="54"/>
        <v>-6414.1747059020581</v>
      </c>
      <c r="AH79" s="391">
        <f t="shared" si="54"/>
        <v>-5695.8065227735187</v>
      </c>
      <c r="AI79" s="391">
        <f t="shared" si="54"/>
        <v>-5861.5430813309631</v>
      </c>
      <c r="AJ79" s="391">
        <f t="shared" si="54"/>
        <v>-6047.4634260064468</v>
      </c>
      <c r="AK79" s="391">
        <f t="shared" si="54"/>
        <v>-5952.5284500583439</v>
      </c>
    </row>
    <row r="80" spans="1:37" ht="24" customHeight="1">
      <c r="A80" s="343" t="s">
        <v>145</v>
      </c>
      <c r="B80" s="446" t="s">
        <v>145</v>
      </c>
      <c r="C80" s="33" t="str">
        <f t="shared" si="40"/>
        <v>Factory Overhead Expenses</v>
      </c>
      <c r="D80" s="34"/>
      <c r="E80" s="34"/>
      <c r="F80" s="35"/>
      <c r="G80" s="386">
        <f t="shared" ref="G80:AK80" si="55">IFERROR(G20*1000/G$36,0)</f>
        <v>-10418.680739952022</v>
      </c>
      <c r="H80" s="387">
        <f t="shared" si="55"/>
        <v>-9689.3373091251215</v>
      </c>
      <c r="I80" s="387">
        <f t="shared" si="55"/>
        <v>-7996.5274661267022</v>
      </c>
      <c r="J80" s="387">
        <f t="shared" si="55"/>
        <v>-8969.4095130022342</v>
      </c>
      <c r="K80" s="387">
        <f t="shared" si="55"/>
        <v>-9073.3848677466249</v>
      </c>
      <c r="L80" s="387">
        <f t="shared" si="55"/>
        <v>-9913.2008314397281</v>
      </c>
      <c r="M80" s="387">
        <f t="shared" si="55"/>
        <v>-10254.835180280976</v>
      </c>
      <c r="N80" s="387">
        <f t="shared" si="55"/>
        <v>-10384.152985662045</v>
      </c>
      <c r="O80" s="387">
        <f t="shared" si="55"/>
        <v>-10797.335688316381</v>
      </c>
      <c r="P80" s="387">
        <f t="shared" si="55"/>
        <v>-10438.562261904879</v>
      </c>
      <c r="Q80" s="387">
        <f t="shared" si="55"/>
        <v>-9972.1352917206023</v>
      </c>
      <c r="R80" s="387">
        <f t="shared" si="55"/>
        <v>-11912.102854860885</v>
      </c>
      <c r="S80" s="388">
        <f t="shared" si="55"/>
        <v>-10418.680739952022</v>
      </c>
      <c r="T80" s="389">
        <f t="shared" si="55"/>
        <v>-10072.936089570145</v>
      </c>
      <c r="U80" s="389">
        <f t="shared" si="55"/>
        <v>-9236.957560972658</v>
      </c>
      <c r="V80" s="389">
        <f t="shared" si="55"/>
        <v>-9166.6694130994383</v>
      </c>
      <c r="W80" s="389">
        <f t="shared" si="55"/>
        <v>-9147.2282833170211</v>
      </c>
      <c r="X80" s="389">
        <f t="shared" si="55"/>
        <v>-9272.4092965537093</v>
      </c>
      <c r="Y80" s="389">
        <f t="shared" si="55"/>
        <v>-9405.6307668051231</v>
      </c>
      <c r="Z80" s="389">
        <f t="shared" si="55"/>
        <v>-9523.6639778884182</v>
      </c>
      <c r="AA80" s="389">
        <f t="shared" si="55"/>
        <v>-9656.8168147308679</v>
      </c>
      <c r="AB80" s="389">
        <f t="shared" si="55"/>
        <v>-9736.5358036627185</v>
      </c>
      <c r="AC80" s="389">
        <f t="shared" si="55"/>
        <v>-9758.0088976886673</v>
      </c>
      <c r="AD80" s="390">
        <f t="shared" si="55"/>
        <v>-9932.1815215764818</v>
      </c>
      <c r="AE80" s="391">
        <f t="shared" si="55"/>
        <v>-9236.957560972658</v>
      </c>
      <c r="AF80" s="391">
        <f t="shared" si="55"/>
        <v>-9306.2331200737281</v>
      </c>
      <c r="AG80" s="391">
        <f t="shared" si="55"/>
        <v>-10476.176326822477</v>
      </c>
      <c r="AH80" s="391">
        <f t="shared" si="55"/>
        <v>-10759.082919837643</v>
      </c>
      <c r="AI80" s="391">
        <f t="shared" si="55"/>
        <v>-9272.4092965537093</v>
      </c>
      <c r="AJ80" s="391">
        <f t="shared" si="55"/>
        <v>-10620.593968433053</v>
      </c>
      <c r="AK80" s="391">
        <f t="shared" si="55"/>
        <v>-9932.1815215764836</v>
      </c>
    </row>
    <row r="81" spans="1:37" ht="24" customHeight="1">
      <c r="A81" s="343" t="s">
        <v>146</v>
      </c>
      <c r="B81" s="446" t="s">
        <v>146</v>
      </c>
      <c r="C81" s="33" t="str">
        <f t="shared" si="40"/>
        <v>Factory Overhead Adjustment</v>
      </c>
      <c r="D81" s="34"/>
      <c r="E81" s="34"/>
      <c r="F81" s="35"/>
      <c r="G81" s="392">
        <f t="shared" ref="G81:AK81" si="56">IFERROR(G21*1000/G$36,0)</f>
        <v>0</v>
      </c>
      <c r="H81" s="393">
        <f t="shared" si="56"/>
        <v>0</v>
      </c>
      <c r="I81" s="393">
        <f t="shared" si="56"/>
        <v>0</v>
      </c>
      <c r="J81" s="393">
        <f t="shared" si="56"/>
        <v>0</v>
      </c>
      <c r="K81" s="393">
        <f t="shared" si="56"/>
        <v>0</v>
      </c>
      <c r="L81" s="393">
        <f t="shared" si="56"/>
        <v>0</v>
      </c>
      <c r="M81" s="393">
        <f t="shared" si="56"/>
        <v>0</v>
      </c>
      <c r="N81" s="393">
        <f t="shared" si="56"/>
        <v>0</v>
      </c>
      <c r="O81" s="393">
        <f t="shared" si="56"/>
        <v>0</v>
      </c>
      <c r="P81" s="393">
        <f t="shared" si="56"/>
        <v>0</v>
      </c>
      <c r="Q81" s="393">
        <f t="shared" si="56"/>
        <v>0</v>
      </c>
      <c r="R81" s="393">
        <f t="shared" si="56"/>
        <v>0</v>
      </c>
      <c r="S81" s="394">
        <f t="shared" si="56"/>
        <v>0</v>
      </c>
      <c r="T81" s="395">
        <f t="shared" si="56"/>
        <v>0</v>
      </c>
      <c r="U81" s="395">
        <f t="shared" si="56"/>
        <v>0</v>
      </c>
      <c r="V81" s="395">
        <f t="shared" si="56"/>
        <v>0</v>
      </c>
      <c r="W81" s="395">
        <f t="shared" si="56"/>
        <v>0</v>
      </c>
      <c r="X81" s="395">
        <f t="shared" si="56"/>
        <v>0</v>
      </c>
      <c r="Y81" s="395">
        <f t="shared" si="56"/>
        <v>0</v>
      </c>
      <c r="Z81" s="395">
        <f t="shared" si="56"/>
        <v>0</v>
      </c>
      <c r="AA81" s="395">
        <f t="shared" si="56"/>
        <v>0</v>
      </c>
      <c r="AB81" s="395">
        <f t="shared" si="56"/>
        <v>0</v>
      </c>
      <c r="AC81" s="395">
        <f t="shared" si="56"/>
        <v>0</v>
      </c>
      <c r="AD81" s="396">
        <f t="shared" si="56"/>
        <v>0</v>
      </c>
      <c r="AE81" s="397">
        <f t="shared" si="56"/>
        <v>0</v>
      </c>
      <c r="AF81" s="397">
        <f t="shared" si="56"/>
        <v>0</v>
      </c>
      <c r="AG81" s="397">
        <f t="shared" si="56"/>
        <v>0</v>
      </c>
      <c r="AH81" s="397">
        <f t="shared" si="56"/>
        <v>0</v>
      </c>
      <c r="AI81" s="397">
        <f t="shared" si="56"/>
        <v>0</v>
      </c>
      <c r="AJ81" s="397">
        <f t="shared" si="56"/>
        <v>0</v>
      </c>
      <c r="AK81" s="397">
        <f t="shared" si="56"/>
        <v>0</v>
      </c>
    </row>
    <row r="82" spans="1:37" ht="24" customHeight="1">
      <c r="A82" s="343" t="s">
        <v>147</v>
      </c>
      <c r="B82" s="446" t="s">
        <v>147</v>
      </c>
      <c r="C82" s="49" t="str">
        <f t="shared" si="40"/>
        <v>Gross Profit (Loss)</v>
      </c>
      <c r="D82" s="34"/>
      <c r="E82" s="34"/>
      <c r="F82" s="35"/>
      <c r="G82" s="386">
        <f t="shared" ref="G82:AK82" si="57">IFERROR(G22*1000/G$36,0)</f>
        <v>27377.538629794097</v>
      </c>
      <c r="H82" s="387">
        <f t="shared" si="57"/>
        <v>18096.894085258238</v>
      </c>
      <c r="I82" s="387">
        <f t="shared" si="57"/>
        <v>22586.360117720342</v>
      </c>
      <c r="J82" s="387">
        <f t="shared" si="57"/>
        <v>20823.766575184683</v>
      </c>
      <c r="K82" s="387">
        <f t="shared" si="57"/>
        <v>20468.376953661198</v>
      </c>
      <c r="L82" s="387">
        <f t="shared" si="57"/>
        <v>19309.995547912247</v>
      </c>
      <c r="M82" s="387">
        <f t="shared" si="57"/>
        <v>20877.136953060501</v>
      </c>
      <c r="N82" s="387">
        <f t="shared" si="57"/>
        <v>21170.332713031956</v>
      </c>
      <c r="O82" s="387">
        <f t="shared" si="57"/>
        <v>21206.625124478764</v>
      </c>
      <c r="P82" s="387">
        <f t="shared" si="57"/>
        <v>21720.105086454252</v>
      </c>
      <c r="Q82" s="387">
        <f t="shared" si="57"/>
        <v>23316.108442950397</v>
      </c>
      <c r="R82" s="387">
        <f t="shared" si="57"/>
        <v>18120.283625033975</v>
      </c>
      <c r="S82" s="388">
        <f t="shared" si="57"/>
        <v>27377.538629794097</v>
      </c>
      <c r="T82" s="389">
        <f t="shared" si="57"/>
        <v>22978.056756445236</v>
      </c>
      <c r="U82" s="389">
        <f t="shared" si="57"/>
        <v>22820.356592806547</v>
      </c>
      <c r="V82" s="389">
        <f t="shared" si="57"/>
        <v>22295.827950323921</v>
      </c>
      <c r="W82" s="389">
        <f t="shared" si="57"/>
        <v>21914.974810473625</v>
      </c>
      <c r="X82" s="389">
        <f t="shared" si="57"/>
        <v>21489.249444274541</v>
      </c>
      <c r="Y82" s="389">
        <f t="shared" si="57"/>
        <v>21406.244173964053</v>
      </c>
      <c r="Z82" s="389">
        <f t="shared" si="57"/>
        <v>21377.78760268895</v>
      </c>
      <c r="AA82" s="389">
        <f t="shared" si="57"/>
        <v>21359.893847690633</v>
      </c>
      <c r="AB82" s="389">
        <f t="shared" si="57"/>
        <v>21396.62661775016</v>
      </c>
      <c r="AC82" s="389">
        <f t="shared" si="57"/>
        <v>21571.572726731109</v>
      </c>
      <c r="AD82" s="390">
        <f t="shared" si="57"/>
        <v>21292.513367859352</v>
      </c>
      <c r="AE82" s="391">
        <f t="shared" si="57"/>
        <v>22820.356592806547</v>
      </c>
      <c r="AF82" s="391">
        <f t="shared" si="57"/>
        <v>20219.265548133539</v>
      </c>
      <c r="AG82" s="391">
        <f t="shared" si="57"/>
        <v>21084.174114096753</v>
      </c>
      <c r="AH82" s="391">
        <f t="shared" si="57"/>
        <v>21090.174391211734</v>
      </c>
      <c r="AI82" s="391">
        <f t="shared" si="57"/>
        <v>21489.249444274541</v>
      </c>
      <c r="AJ82" s="391">
        <f t="shared" si="57"/>
        <v>21087.23712461453</v>
      </c>
      <c r="AK82" s="391">
        <f t="shared" si="57"/>
        <v>21292.513367859352</v>
      </c>
    </row>
    <row r="83" spans="1:37" ht="24" customHeight="1">
      <c r="A83" s="343" t="s">
        <v>148</v>
      </c>
      <c r="B83" s="446" t="s">
        <v>148</v>
      </c>
      <c r="C83" s="33" t="str">
        <f t="shared" si="40"/>
        <v>Administrative Expenses - General</v>
      </c>
      <c r="D83" s="34"/>
      <c r="E83" s="34"/>
      <c r="F83" s="35"/>
      <c r="G83" s="386">
        <f t="shared" ref="G83:AK83" si="58">IFERROR(G23*1000/G$36,0)</f>
        <v>-4870.2848957259002</v>
      </c>
      <c r="H83" s="387">
        <f t="shared" si="58"/>
        <v>-5862.8086238226597</v>
      </c>
      <c r="I83" s="387">
        <f t="shared" si="58"/>
        <v>-4326.5325062195279</v>
      </c>
      <c r="J83" s="387">
        <f t="shared" si="58"/>
        <v>-3057.4989200149375</v>
      </c>
      <c r="K83" s="387">
        <f t="shared" si="58"/>
        <v>-4319.6329176106901</v>
      </c>
      <c r="L83" s="387">
        <f t="shared" si="58"/>
        <v>-4541.8268252897478</v>
      </c>
      <c r="M83" s="387">
        <f t="shared" si="58"/>
        <v>-5266.3683627080954</v>
      </c>
      <c r="N83" s="387">
        <f t="shared" si="58"/>
        <v>-5137.5776189513008</v>
      </c>
      <c r="O83" s="387">
        <f t="shared" si="58"/>
        <v>-4760.0252033865781</v>
      </c>
      <c r="P83" s="387">
        <f t="shared" si="58"/>
        <v>-5087.9265651577189</v>
      </c>
      <c r="Q83" s="387">
        <f t="shared" si="58"/>
        <v>-5028.0758347479041</v>
      </c>
      <c r="R83" s="387">
        <f t="shared" si="58"/>
        <v>-6403.1297240381637</v>
      </c>
      <c r="S83" s="388">
        <f t="shared" si="58"/>
        <v>-4870.2848957259002</v>
      </c>
      <c r="T83" s="389">
        <f t="shared" si="58"/>
        <v>-5340.7899484381314</v>
      </c>
      <c r="U83" s="389">
        <f t="shared" si="58"/>
        <v>-4932.4418831335115</v>
      </c>
      <c r="V83" s="389">
        <f t="shared" si="58"/>
        <v>-4439.8714112304551</v>
      </c>
      <c r="W83" s="389">
        <f t="shared" si="58"/>
        <v>-4414.8128964415037</v>
      </c>
      <c r="X83" s="389">
        <f t="shared" si="58"/>
        <v>-4435.5704710404416</v>
      </c>
      <c r="Y83" s="389">
        <f t="shared" si="58"/>
        <v>-4548.2304878855039</v>
      </c>
      <c r="Z83" s="389">
        <f t="shared" si="58"/>
        <v>-4619.3198642756342</v>
      </c>
      <c r="AA83" s="389">
        <f t="shared" si="58"/>
        <v>-4634.0295535213854</v>
      </c>
      <c r="AB83" s="389">
        <f t="shared" si="58"/>
        <v>-4680.3159898257363</v>
      </c>
      <c r="AC83" s="389">
        <f t="shared" si="58"/>
        <v>-4712.0116437934948</v>
      </c>
      <c r="AD83" s="390">
        <f t="shared" si="58"/>
        <v>-4848.749631641992</v>
      </c>
      <c r="AE83" s="391">
        <f t="shared" si="58"/>
        <v>-4932.4418831335115</v>
      </c>
      <c r="AF83" s="391">
        <f t="shared" si="58"/>
        <v>-3961.5149507865412</v>
      </c>
      <c r="AG83" s="391">
        <f t="shared" si="58"/>
        <v>-5057.0424481776081</v>
      </c>
      <c r="AH83" s="391">
        <f t="shared" si="58"/>
        <v>-5493.5393538492799</v>
      </c>
      <c r="AI83" s="391">
        <f t="shared" si="58"/>
        <v>-4435.5704710404416</v>
      </c>
      <c r="AJ83" s="391">
        <f t="shared" si="58"/>
        <v>-5279.8645924605362</v>
      </c>
      <c r="AK83" s="391">
        <f t="shared" si="58"/>
        <v>-4848.749631641992</v>
      </c>
    </row>
    <row r="84" spans="1:37" ht="24" customHeight="1">
      <c r="A84" s="343" t="s">
        <v>149</v>
      </c>
      <c r="B84" s="446" t="s">
        <v>149</v>
      </c>
      <c r="C84" s="52" t="str">
        <f t="shared" si="40"/>
        <v>Administrative Expenses - Marketing</v>
      </c>
      <c r="D84" s="53"/>
      <c r="E84" s="53"/>
      <c r="F84" s="54"/>
      <c r="G84" s="386">
        <f t="shared" ref="G84:AK84" si="59">IFERROR(G24*1000/G$36,0)</f>
        <v>-6542.3987585064679</v>
      </c>
      <c r="H84" s="387">
        <f t="shared" si="59"/>
        <v>-6281.4109752013001</v>
      </c>
      <c r="I84" s="387">
        <f t="shared" si="59"/>
        <v>-4653.8445970243047</v>
      </c>
      <c r="J84" s="387">
        <f t="shared" si="59"/>
        <v>-5501.4384879737354</v>
      </c>
      <c r="K84" s="387">
        <f t="shared" si="59"/>
        <v>-5548.3834447363106</v>
      </c>
      <c r="L84" s="387">
        <f t="shared" si="59"/>
        <v>-6045.1380010656339</v>
      </c>
      <c r="M84" s="387">
        <f t="shared" si="59"/>
        <v>-6436.5364078350294</v>
      </c>
      <c r="N84" s="387">
        <f t="shared" si="59"/>
        <v>-6970.5000618620361</v>
      </c>
      <c r="O84" s="387">
        <f t="shared" si="59"/>
        <v>-6967.7116360506061</v>
      </c>
      <c r="P84" s="387">
        <f t="shared" si="59"/>
        <v>-6800.7996208899722</v>
      </c>
      <c r="Q84" s="387">
        <f t="shared" si="59"/>
        <v>-6436.822321346599</v>
      </c>
      <c r="R84" s="387">
        <f t="shared" si="59"/>
        <v>-7849.8625955163125</v>
      </c>
      <c r="S84" s="388">
        <f t="shared" si="59"/>
        <v>-6542.3987585064679</v>
      </c>
      <c r="T84" s="389">
        <f t="shared" si="59"/>
        <v>-6418.6777156083626</v>
      </c>
      <c r="U84" s="389">
        <f t="shared" si="59"/>
        <v>-5708.1419486901323</v>
      </c>
      <c r="V84" s="389">
        <f t="shared" si="59"/>
        <v>-5653.8384188271648</v>
      </c>
      <c r="W84" s="389">
        <f t="shared" si="59"/>
        <v>-5631.8608894331201</v>
      </c>
      <c r="X84" s="389">
        <f t="shared" si="59"/>
        <v>-5699.4017532780226</v>
      </c>
      <c r="Y84" s="389">
        <f t="shared" si="59"/>
        <v>-5799.3606041999665</v>
      </c>
      <c r="Z84" s="389">
        <f t="shared" si="59"/>
        <v>-5940.6280666554258</v>
      </c>
      <c r="AA84" s="389">
        <f t="shared" si="59"/>
        <v>-6048.0019604300514</v>
      </c>
      <c r="AB84" s="389">
        <f t="shared" si="59"/>
        <v>-6124.7689804095962</v>
      </c>
      <c r="AC84" s="389">
        <f t="shared" si="59"/>
        <v>-6153.2102592353203</v>
      </c>
      <c r="AD84" s="390">
        <f t="shared" si="59"/>
        <v>-6290.3957279803244</v>
      </c>
      <c r="AE84" s="391">
        <f t="shared" si="59"/>
        <v>-5708.1419486901323</v>
      </c>
      <c r="AF84" s="391">
        <f t="shared" si="59"/>
        <v>-5691.062899839555</v>
      </c>
      <c r="AG84" s="391">
        <f t="shared" si="59"/>
        <v>-6791.0386653351925</v>
      </c>
      <c r="AH84" s="391">
        <f t="shared" si="59"/>
        <v>-7018.2876485287597</v>
      </c>
      <c r="AI84" s="391">
        <f t="shared" si="59"/>
        <v>-5699.4017532780226</v>
      </c>
      <c r="AJ84" s="391">
        <f t="shared" si="59"/>
        <v>-6907.0443117976529</v>
      </c>
      <c r="AK84" s="391">
        <f t="shared" si="59"/>
        <v>-6290.3957279803244</v>
      </c>
    </row>
    <row r="85" spans="1:37" ht="24" customHeight="1">
      <c r="A85" s="343" t="s">
        <v>150</v>
      </c>
      <c r="B85" s="446" t="s">
        <v>150</v>
      </c>
      <c r="C85" s="33" t="str">
        <f t="shared" si="40"/>
        <v>Gain (Loss) on FX and Derivative</v>
      </c>
      <c r="D85" s="34"/>
      <c r="E85" s="34"/>
      <c r="F85" s="35"/>
      <c r="G85" s="386">
        <f t="shared" ref="G85:AK85" si="60">IFERROR(G25*1000/G$36,0)</f>
        <v>1072.1878667563428</v>
      </c>
      <c r="H85" s="387">
        <f t="shared" si="60"/>
        <v>-220.30096290919116</v>
      </c>
      <c r="I85" s="387">
        <f t="shared" si="60"/>
        <v>207.41651321239519</v>
      </c>
      <c r="J85" s="387">
        <f t="shared" si="60"/>
        <v>-399.32298874710432</v>
      </c>
      <c r="K85" s="387">
        <f t="shared" si="60"/>
        <v>764.85567411969419</v>
      </c>
      <c r="L85" s="387">
        <f t="shared" si="60"/>
        <v>66.426767197501462</v>
      </c>
      <c r="M85" s="387">
        <f t="shared" si="60"/>
        <v>205.2502343621619</v>
      </c>
      <c r="N85" s="387">
        <f t="shared" si="60"/>
        <v>235.90556361633045</v>
      </c>
      <c r="O85" s="387">
        <f t="shared" si="60"/>
        <v>-513.47262615795546</v>
      </c>
      <c r="P85" s="387">
        <f t="shared" si="60"/>
        <v>-1958.9329823161588</v>
      </c>
      <c r="Q85" s="387">
        <f t="shared" si="60"/>
        <v>253.1737131162395</v>
      </c>
      <c r="R85" s="387">
        <f t="shared" si="60"/>
        <v>593.83395934367877</v>
      </c>
      <c r="S85" s="388">
        <f t="shared" si="60"/>
        <v>1072.1878667563428</v>
      </c>
      <c r="T85" s="389">
        <f t="shared" si="60"/>
        <v>459.48460564854634</v>
      </c>
      <c r="U85" s="389">
        <f t="shared" si="60"/>
        <v>357.99999869690862</v>
      </c>
      <c r="V85" s="389">
        <f t="shared" si="60"/>
        <v>159.04197776177301</v>
      </c>
      <c r="W85" s="389">
        <f t="shared" si="60"/>
        <v>285.29764691163206</v>
      </c>
      <c r="X85" s="389">
        <f t="shared" si="60"/>
        <v>249.52811632235722</v>
      </c>
      <c r="Y85" s="389">
        <f t="shared" si="60"/>
        <v>243.52383179355769</v>
      </c>
      <c r="Z85" s="389">
        <f t="shared" si="60"/>
        <v>242.60488622592177</v>
      </c>
      <c r="AA85" s="389">
        <f t="shared" si="60"/>
        <v>163.56264573141544</v>
      </c>
      <c r="AB85" s="389">
        <f t="shared" si="60"/>
        <v>-52.880195211097536</v>
      </c>
      <c r="AC85" s="389">
        <f t="shared" si="60"/>
        <v>-24.985718849129668</v>
      </c>
      <c r="AD85" s="390">
        <f t="shared" si="60"/>
        <v>25.049910611408777</v>
      </c>
      <c r="AE85" s="391">
        <f t="shared" si="60"/>
        <v>357.99999869690862</v>
      </c>
      <c r="AF85" s="391">
        <f t="shared" si="60"/>
        <v>146.03716598698966</v>
      </c>
      <c r="AG85" s="391">
        <f t="shared" si="60"/>
        <v>-19.671611429126436</v>
      </c>
      <c r="AH85" s="391">
        <f t="shared" si="60"/>
        <v>-390.89436801369283</v>
      </c>
      <c r="AI85" s="391">
        <f t="shared" si="60"/>
        <v>249.52811632235722</v>
      </c>
      <c r="AJ85" s="391">
        <f t="shared" si="60"/>
        <v>-209.17272713923677</v>
      </c>
      <c r="AK85" s="391">
        <f t="shared" si="60"/>
        <v>25.049910611408787</v>
      </c>
    </row>
    <row r="86" spans="1:37" ht="24" customHeight="1">
      <c r="A86" s="343" t="s">
        <v>151</v>
      </c>
      <c r="B86" s="446" t="s">
        <v>151</v>
      </c>
      <c r="C86" s="33" t="str">
        <f t="shared" si="40"/>
        <v>Other Income (Expenses)</v>
      </c>
      <c r="D86" s="34"/>
      <c r="E86" s="34"/>
      <c r="F86" s="35"/>
      <c r="G86" s="386">
        <f t="shared" ref="G86:AK86" si="61">IFERROR(G26*1000/G$36,0)</f>
        <v>-287.02169872692946</v>
      </c>
      <c r="H86" s="387">
        <f t="shared" si="61"/>
        <v>99.827607072560994</v>
      </c>
      <c r="I86" s="387">
        <f t="shared" si="61"/>
        <v>9.8810185802142296</v>
      </c>
      <c r="J86" s="387">
        <f t="shared" si="61"/>
        <v>242.28421702625519</v>
      </c>
      <c r="K86" s="387">
        <f t="shared" si="61"/>
        <v>200.04675268644283</v>
      </c>
      <c r="L86" s="387">
        <f t="shared" si="61"/>
        <v>18.026729702693235</v>
      </c>
      <c r="M86" s="387">
        <f t="shared" si="61"/>
        <v>189.40706066834139</v>
      </c>
      <c r="N86" s="387">
        <f t="shared" si="61"/>
        <v>171.92547826863969</v>
      </c>
      <c r="O86" s="387">
        <f t="shared" si="61"/>
        <v>71.872597375676435</v>
      </c>
      <c r="P86" s="387">
        <f t="shared" si="61"/>
        <v>19.74995535258866</v>
      </c>
      <c r="Q86" s="387">
        <f t="shared" si="61"/>
        <v>151.5675731463204</v>
      </c>
      <c r="R86" s="387">
        <f t="shared" si="61"/>
        <v>152.44673692284505</v>
      </c>
      <c r="S86" s="394">
        <f t="shared" si="61"/>
        <v>-287.02169872692946</v>
      </c>
      <c r="T86" s="395">
        <f t="shared" si="61"/>
        <v>-103.63610514932674</v>
      </c>
      <c r="U86" s="395">
        <f t="shared" si="61"/>
        <v>-57.933213630476672</v>
      </c>
      <c r="V86" s="395">
        <f t="shared" si="61"/>
        <v>20.937581055536253</v>
      </c>
      <c r="W86" s="395">
        <f t="shared" si="61"/>
        <v>58.265143061953388</v>
      </c>
      <c r="X86" s="395">
        <f t="shared" si="61"/>
        <v>51.689077943570176</v>
      </c>
      <c r="Y86" s="395">
        <f t="shared" si="61"/>
        <v>70.364270080248659</v>
      </c>
      <c r="Z86" s="395">
        <f t="shared" si="61"/>
        <v>82.614983751296919</v>
      </c>
      <c r="AA86" s="395">
        <f t="shared" si="61"/>
        <v>81.491947721949174</v>
      </c>
      <c r="AB86" s="395">
        <f t="shared" si="61"/>
        <v>75.195768800644089</v>
      </c>
      <c r="AC86" s="395">
        <f t="shared" si="61"/>
        <v>82.156475503212334</v>
      </c>
      <c r="AD86" s="396">
        <f t="shared" si="61"/>
        <v>87.839904131965994</v>
      </c>
      <c r="AE86" s="397">
        <f t="shared" si="61"/>
        <v>-57.933213630476672</v>
      </c>
      <c r="AF86" s="397">
        <f t="shared" si="61"/>
        <v>156.27761171460844</v>
      </c>
      <c r="AG86" s="397">
        <f t="shared" si="61"/>
        <v>145.01636825445374</v>
      </c>
      <c r="AH86" s="397">
        <f t="shared" si="61"/>
        <v>106.90238345865323</v>
      </c>
      <c r="AI86" s="397">
        <f t="shared" si="61"/>
        <v>51.689077943570176</v>
      </c>
      <c r="AJ86" s="397">
        <f t="shared" si="61"/>
        <v>125.56001081178432</v>
      </c>
      <c r="AK86" s="397">
        <f t="shared" si="61"/>
        <v>87.839904131965994</v>
      </c>
    </row>
    <row r="87" spans="1:37" ht="24" customHeight="1">
      <c r="A87" s="343" t="s">
        <v>152</v>
      </c>
      <c r="B87" s="446" t="s">
        <v>152</v>
      </c>
      <c r="C87" s="49" t="str">
        <f t="shared" si="40"/>
        <v>Profit (Loss) before Finance Cost (EBIT)</v>
      </c>
      <c r="D87" s="55"/>
      <c r="E87" s="55"/>
      <c r="F87" s="56"/>
      <c r="G87" s="400">
        <f t="shared" ref="G87:AK87" si="62">IFERROR(G27*1000/G$36,0)</f>
        <v>16750.021143591144</v>
      </c>
      <c r="H87" s="401">
        <f t="shared" si="62"/>
        <v>5832.2011303976451</v>
      </c>
      <c r="I87" s="401">
        <f t="shared" si="62"/>
        <v>13823.280546269118</v>
      </c>
      <c r="J87" s="401">
        <f t="shared" si="62"/>
        <v>12107.790395475158</v>
      </c>
      <c r="K87" s="401">
        <f t="shared" si="62"/>
        <v>11565.263018120335</v>
      </c>
      <c r="L87" s="401">
        <f t="shared" si="62"/>
        <v>8807.4842184570589</v>
      </c>
      <c r="M87" s="401">
        <f t="shared" si="62"/>
        <v>9568.8894775478784</v>
      </c>
      <c r="N87" s="401">
        <f t="shared" si="62"/>
        <v>9470.0860741035885</v>
      </c>
      <c r="O87" s="401">
        <f t="shared" si="62"/>
        <v>9037.2882562592986</v>
      </c>
      <c r="P87" s="401">
        <f t="shared" si="62"/>
        <v>7892.1958734429909</v>
      </c>
      <c r="Q87" s="401">
        <f t="shared" si="62"/>
        <v>12255.951573118458</v>
      </c>
      <c r="R87" s="401">
        <f t="shared" si="62"/>
        <v>4613.5720017460244</v>
      </c>
      <c r="S87" s="388">
        <f t="shared" si="62"/>
        <v>16750.021143591144</v>
      </c>
      <c r="T87" s="389">
        <f t="shared" si="62"/>
        <v>11574.437592897961</v>
      </c>
      <c r="U87" s="389">
        <f t="shared" si="62"/>
        <v>12479.839546049334</v>
      </c>
      <c r="V87" s="389">
        <f t="shared" si="62"/>
        <v>12382.09767908361</v>
      </c>
      <c r="W87" s="389">
        <f t="shared" si="62"/>
        <v>12211.863814572584</v>
      </c>
      <c r="X87" s="389">
        <f t="shared" si="62"/>
        <v>11655.494414222003</v>
      </c>
      <c r="Y87" s="389">
        <f t="shared" si="62"/>
        <v>11372.541183752388</v>
      </c>
      <c r="Z87" s="389">
        <f t="shared" si="62"/>
        <v>11143.059541735109</v>
      </c>
      <c r="AA87" s="389">
        <f t="shared" si="62"/>
        <v>10922.91692719256</v>
      </c>
      <c r="AB87" s="389">
        <f t="shared" si="62"/>
        <v>10613.857221104374</v>
      </c>
      <c r="AC87" s="389">
        <f t="shared" si="62"/>
        <v>10763.521580356379</v>
      </c>
      <c r="AD87" s="390">
        <f t="shared" si="62"/>
        <v>10266.257822980411</v>
      </c>
      <c r="AE87" s="391">
        <f t="shared" si="62"/>
        <v>12479.839546049334</v>
      </c>
      <c r="AF87" s="391">
        <f t="shared" si="62"/>
        <v>10869.002475209043</v>
      </c>
      <c r="AG87" s="391">
        <f t="shared" si="62"/>
        <v>9361.4377574092796</v>
      </c>
      <c r="AH87" s="391">
        <f t="shared" si="62"/>
        <v>8294.3554042786527</v>
      </c>
      <c r="AI87" s="391">
        <f t="shared" si="62"/>
        <v>11655.494414222003</v>
      </c>
      <c r="AJ87" s="391">
        <f t="shared" si="62"/>
        <v>8816.715504028889</v>
      </c>
      <c r="AK87" s="391">
        <f t="shared" si="62"/>
        <v>10266.257822980411</v>
      </c>
    </row>
    <row r="88" spans="1:37" ht="24" customHeight="1">
      <c r="A88" s="343" t="s">
        <v>153</v>
      </c>
      <c r="B88" s="446" t="s">
        <v>153</v>
      </c>
      <c r="C88" s="33" t="str">
        <f t="shared" si="40"/>
        <v>Finance Costs</v>
      </c>
      <c r="D88" s="34"/>
      <c r="E88" s="34"/>
      <c r="F88" s="35"/>
      <c r="G88" s="392">
        <f t="shared" ref="G88:AK88" si="63">IFERROR(G28*1000/G$36,0)</f>
        <v>-962.13948723109786</v>
      </c>
      <c r="H88" s="393">
        <f t="shared" si="63"/>
        <v>-1096.4318444604987</v>
      </c>
      <c r="I88" s="393">
        <f t="shared" si="63"/>
        <v>-913.07454076036345</v>
      </c>
      <c r="J88" s="393">
        <f t="shared" si="63"/>
        <v>-978.39073257457642</v>
      </c>
      <c r="K88" s="393">
        <f t="shared" si="63"/>
        <v>-1026.0082048688603</v>
      </c>
      <c r="L88" s="393">
        <f t="shared" si="63"/>
        <v>-1010.4840329401831</v>
      </c>
      <c r="M88" s="393">
        <f t="shared" si="63"/>
        <v>-1095.540808594395</v>
      </c>
      <c r="N88" s="393">
        <f t="shared" si="63"/>
        <v>-1231.3575647553998</v>
      </c>
      <c r="O88" s="393">
        <f t="shared" si="63"/>
        <v>-1356.0974425874786</v>
      </c>
      <c r="P88" s="393">
        <f t="shared" si="63"/>
        <v>-1412.558369536381</v>
      </c>
      <c r="Q88" s="393">
        <f t="shared" si="63"/>
        <v>-1548.8748966673763</v>
      </c>
      <c r="R88" s="393">
        <f t="shared" si="63"/>
        <v>-1740.8513215892735</v>
      </c>
      <c r="S88" s="394">
        <f t="shared" si="63"/>
        <v>-962.13948723109786</v>
      </c>
      <c r="T88" s="395">
        <f t="shared" si="63"/>
        <v>-1025.800668146371</v>
      </c>
      <c r="U88" s="395">
        <f t="shared" si="63"/>
        <v>-980.41623800931586</v>
      </c>
      <c r="V88" s="395">
        <f t="shared" si="63"/>
        <v>-979.88411293273634</v>
      </c>
      <c r="W88" s="395">
        <f t="shared" si="63"/>
        <v>-989.49668545517125</v>
      </c>
      <c r="X88" s="395">
        <f t="shared" si="63"/>
        <v>-992.92659613508158</v>
      </c>
      <c r="Y88" s="395">
        <f t="shared" si="63"/>
        <v>-1006.8415555014368</v>
      </c>
      <c r="Z88" s="395">
        <f t="shared" si="63"/>
        <v>-1033.9235624310384</v>
      </c>
      <c r="AA88" s="395">
        <f t="shared" si="63"/>
        <v>-1067.604428346601</v>
      </c>
      <c r="AB88" s="395">
        <f t="shared" si="63"/>
        <v>-1102.7813257869568</v>
      </c>
      <c r="AC88" s="395">
        <f t="shared" si="63"/>
        <v>-1143.4393478856023</v>
      </c>
      <c r="AD88" s="396">
        <f t="shared" si="63"/>
        <v>-1191.744024037501</v>
      </c>
      <c r="AE88" s="397">
        <f t="shared" si="63"/>
        <v>-980.41623800931586</v>
      </c>
      <c r="AF88" s="397">
        <f t="shared" si="63"/>
        <v>-1004.8624897798574</v>
      </c>
      <c r="AG88" s="397">
        <f t="shared" si="63"/>
        <v>-1226.7792344353054</v>
      </c>
      <c r="AH88" s="397">
        <f t="shared" si="63"/>
        <v>-1564.5267471114962</v>
      </c>
      <c r="AI88" s="397">
        <f t="shared" si="63"/>
        <v>-992.92659613508158</v>
      </c>
      <c r="AJ88" s="397">
        <f t="shared" si="63"/>
        <v>-1399.1919686903848</v>
      </c>
      <c r="AK88" s="397">
        <f t="shared" si="63"/>
        <v>-1191.7440240375008</v>
      </c>
    </row>
    <row r="89" spans="1:37" ht="24" customHeight="1">
      <c r="A89" s="343" t="s">
        <v>154</v>
      </c>
      <c r="B89" s="446" t="s">
        <v>154</v>
      </c>
      <c r="C89" s="49" t="str">
        <f t="shared" si="40"/>
        <v>Profit (loss) before income tax (EBT)</v>
      </c>
      <c r="D89" s="34"/>
      <c r="E89" s="34"/>
      <c r="F89" s="35"/>
      <c r="G89" s="400">
        <f t="shared" ref="G89:AK89" si="64">IFERROR(G29*1000/G$36,0)</f>
        <v>15787.881656360043</v>
      </c>
      <c r="H89" s="401">
        <f t="shared" si="64"/>
        <v>4735.7692859371473</v>
      </c>
      <c r="I89" s="401">
        <f t="shared" si="64"/>
        <v>12910.206005508755</v>
      </c>
      <c r="J89" s="401">
        <f t="shared" si="64"/>
        <v>11129.399662900583</v>
      </c>
      <c r="K89" s="401">
        <f t="shared" si="64"/>
        <v>10539.254813251475</v>
      </c>
      <c r="L89" s="401">
        <f t="shared" si="64"/>
        <v>7797.0001855168766</v>
      </c>
      <c r="M89" s="401">
        <f t="shared" si="64"/>
        <v>8473.3486689534839</v>
      </c>
      <c r="N89" s="401">
        <f t="shared" si="64"/>
        <v>8238.7285093481896</v>
      </c>
      <c r="O89" s="401">
        <f t="shared" si="64"/>
        <v>7681.1908136718203</v>
      </c>
      <c r="P89" s="401">
        <f t="shared" si="64"/>
        <v>6479.6375039066106</v>
      </c>
      <c r="Q89" s="401">
        <f t="shared" si="64"/>
        <v>10707.076676451083</v>
      </c>
      <c r="R89" s="401">
        <f t="shared" si="64"/>
        <v>2872.7206801567509</v>
      </c>
      <c r="S89" s="402">
        <f t="shared" si="64"/>
        <v>15787.881656360043</v>
      </c>
      <c r="T89" s="403">
        <f t="shared" si="64"/>
        <v>10548.63692475159</v>
      </c>
      <c r="U89" s="403">
        <f t="shared" si="64"/>
        <v>11499.423308040019</v>
      </c>
      <c r="V89" s="403">
        <f t="shared" si="64"/>
        <v>11402.213566150873</v>
      </c>
      <c r="W89" s="403">
        <f t="shared" si="64"/>
        <v>11222.367129117412</v>
      </c>
      <c r="X89" s="403">
        <f t="shared" si="64"/>
        <v>10662.56781808692</v>
      </c>
      <c r="Y89" s="403">
        <f t="shared" si="64"/>
        <v>10365.699628250952</v>
      </c>
      <c r="Z89" s="403">
        <f t="shared" si="64"/>
        <v>10109.135979304072</v>
      </c>
      <c r="AA89" s="403">
        <f t="shared" si="64"/>
        <v>9855.3124988459604</v>
      </c>
      <c r="AB89" s="403">
        <f t="shared" si="64"/>
        <v>9511.0758953174172</v>
      </c>
      <c r="AC89" s="403">
        <f t="shared" si="64"/>
        <v>9620.0822324707751</v>
      </c>
      <c r="AD89" s="404">
        <f t="shared" si="64"/>
        <v>9074.5137989429113</v>
      </c>
      <c r="AE89" s="405">
        <f t="shared" si="64"/>
        <v>11499.423308040019</v>
      </c>
      <c r="AF89" s="405">
        <f t="shared" si="64"/>
        <v>9864.1399854291849</v>
      </c>
      <c r="AG89" s="405">
        <f t="shared" si="64"/>
        <v>8134.6585229739758</v>
      </c>
      <c r="AH89" s="405">
        <f t="shared" si="64"/>
        <v>6729.8286571671579</v>
      </c>
      <c r="AI89" s="405">
        <f t="shared" si="64"/>
        <v>10662.56781808692</v>
      </c>
      <c r="AJ89" s="405">
        <f t="shared" si="64"/>
        <v>7417.5235353385042</v>
      </c>
      <c r="AK89" s="405">
        <f t="shared" si="64"/>
        <v>9074.5137989429113</v>
      </c>
    </row>
    <row r="90" spans="1:37" ht="24" customHeight="1">
      <c r="A90" s="343" t="s">
        <v>155</v>
      </c>
      <c r="B90" s="446" t="s">
        <v>155</v>
      </c>
      <c r="C90" s="63" t="str">
        <f t="shared" si="40"/>
        <v>Tax Expenses</v>
      </c>
      <c r="D90" s="34"/>
      <c r="E90" s="34"/>
      <c r="F90" s="35"/>
      <c r="G90" s="392">
        <f t="shared" ref="G90:AK90" si="65">IFERROR(G30*1000/G$36,0)</f>
        <v>-3059.8801361454098</v>
      </c>
      <c r="H90" s="393">
        <f t="shared" si="65"/>
        <v>-120.3294401646485</v>
      </c>
      <c r="I90" s="393">
        <f t="shared" si="65"/>
        <v>-1864.823134807343</v>
      </c>
      <c r="J90" s="393">
        <f t="shared" si="65"/>
        <v>-1501.1893398537864</v>
      </c>
      <c r="K90" s="393">
        <f t="shared" si="65"/>
        <v>-1260.2827382238002</v>
      </c>
      <c r="L90" s="393">
        <f t="shared" si="65"/>
        <v>-819.53315116751276</v>
      </c>
      <c r="M90" s="393">
        <f t="shared" si="65"/>
        <v>-577.43750593788252</v>
      </c>
      <c r="N90" s="393">
        <f t="shared" si="65"/>
        <v>-889.28380876900269</v>
      </c>
      <c r="O90" s="393">
        <f t="shared" si="65"/>
        <v>-644.10271841815165</v>
      </c>
      <c r="P90" s="393">
        <f t="shared" si="65"/>
        <v>-847.89740649409782</v>
      </c>
      <c r="Q90" s="393">
        <f t="shared" si="65"/>
        <v>-1077.5715991404418</v>
      </c>
      <c r="R90" s="393">
        <f t="shared" si="65"/>
        <v>-1274.5377571878396</v>
      </c>
      <c r="S90" s="394">
        <f t="shared" si="65"/>
        <v>-3059.8801361454098</v>
      </c>
      <c r="T90" s="395">
        <f t="shared" si="65"/>
        <v>-1666.3885590575203</v>
      </c>
      <c r="U90" s="395">
        <f t="shared" si="65"/>
        <v>-1746.2798881462529</v>
      </c>
      <c r="V90" s="395">
        <f t="shared" si="65"/>
        <v>-1681.8916003923689</v>
      </c>
      <c r="W90" s="395">
        <f t="shared" si="65"/>
        <v>-1594.0254637688183</v>
      </c>
      <c r="X90" s="395">
        <f t="shared" si="65"/>
        <v>-1467.4520863376404</v>
      </c>
      <c r="Y90" s="395">
        <f t="shared" si="65"/>
        <v>-1346.7620140278527</v>
      </c>
      <c r="Z90" s="395">
        <f t="shared" si="65"/>
        <v>-1291.57918779586</v>
      </c>
      <c r="AA90" s="395">
        <f t="shared" si="65"/>
        <v>-1223.8903728677121</v>
      </c>
      <c r="AB90" s="395">
        <f t="shared" si="65"/>
        <v>-1185.5482511026992</v>
      </c>
      <c r="AC90" s="395">
        <f t="shared" si="65"/>
        <v>-1175.7070039110959</v>
      </c>
      <c r="AD90" s="396">
        <f t="shared" si="65"/>
        <v>-1183.6981184869971</v>
      </c>
      <c r="AE90" s="397">
        <f t="shared" si="65"/>
        <v>-1746.2798881462529</v>
      </c>
      <c r="AF90" s="397">
        <f t="shared" si="65"/>
        <v>-1201.4278083643401</v>
      </c>
      <c r="AG90" s="397">
        <f t="shared" si="65"/>
        <v>-704.74182015666963</v>
      </c>
      <c r="AH90" s="397">
        <f t="shared" si="65"/>
        <v>-1063.0035250243891</v>
      </c>
      <c r="AI90" s="397">
        <f t="shared" si="65"/>
        <v>-1467.4520863376404</v>
      </c>
      <c r="AJ90" s="397">
        <f t="shared" si="65"/>
        <v>-887.62660182595619</v>
      </c>
      <c r="AK90" s="397">
        <f t="shared" si="65"/>
        <v>-1183.6981184869969</v>
      </c>
    </row>
    <row r="91" spans="1:37" ht="24" customHeight="1">
      <c r="A91" s="343" t="s">
        <v>156</v>
      </c>
      <c r="B91" s="446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386">
        <f t="shared" ref="G91:AK91" si="66">IFERROR(G31*1000/G$36,0)</f>
        <v>12728.001520214635</v>
      </c>
      <c r="H91" s="387">
        <f t="shared" si="66"/>
        <v>4615.4398457724983</v>
      </c>
      <c r="I91" s="387">
        <f t="shared" si="66"/>
        <v>11045.382870701413</v>
      </c>
      <c r="J91" s="387">
        <f t="shared" si="66"/>
        <v>9628.2103230467965</v>
      </c>
      <c r="K91" s="387">
        <f t="shared" si="66"/>
        <v>9278.972075027672</v>
      </c>
      <c r="L91" s="387">
        <f t="shared" si="66"/>
        <v>6977.4670343493635</v>
      </c>
      <c r="M91" s="387">
        <f t="shared" si="66"/>
        <v>7895.9111630156012</v>
      </c>
      <c r="N91" s="387">
        <f t="shared" si="66"/>
        <v>7349.4447005791862</v>
      </c>
      <c r="O91" s="387">
        <f t="shared" si="66"/>
        <v>7037.0880952536691</v>
      </c>
      <c r="P91" s="387">
        <f t="shared" si="66"/>
        <v>5631.740097412513</v>
      </c>
      <c r="Q91" s="387">
        <f t="shared" si="66"/>
        <v>9629.5050773106395</v>
      </c>
      <c r="R91" s="387">
        <f t="shared" si="66"/>
        <v>1598.1829229689113</v>
      </c>
      <c r="S91" s="388">
        <f t="shared" si="66"/>
        <v>12728.001520214635</v>
      </c>
      <c r="T91" s="389">
        <f t="shared" si="66"/>
        <v>8882.2483656940694</v>
      </c>
      <c r="U91" s="389">
        <f t="shared" si="66"/>
        <v>9753.1434198937641</v>
      </c>
      <c r="V91" s="389">
        <f t="shared" si="66"/>
        <v>9720.3219657585032</v>
      </c>
      <c r="W91" s="389">
        <f t="shared" si="66"/>
        <v>9628.3416653485929</v>
      </c>
      <c r="X91" s="389">
        <f t="shared" si="66"/>
        <v>9195.1157317492798</v>
      </c>
      <c r="Y91" s="389">
        <f t="shared" si="66"/>
        <v>9018.9376142230994</v>
      </c>
      <c r="Z91" s="389">
        <f t="shared" si="66"/>
        <v>8817.556791508212</v>
      </c>
      <c r="AA91" s="389">
        <f t="shared" si="66"/>
        <v>8631.4221259782498</v>
      </c>
      <c r="AB91" s="389">
        <f t="shared" si="66"/>
        <v>8325.5276442147187</v>
      </c>
      <c r="AC91" s="389">
        <f t="shared" si="66"/>
        <v>8444.3752285596802</v>
      </c>
      <c r="AD91" s="390">
        <f t="shared" si="66"/>
        <v>7890.815680455913</v>
      </c>
      <c r="AE91" s="391">
        <f t="shared" si="66"/>
        <v>9753.1434198937641</v>
      </c>
      <c r="AF91" s="391">
        <f t="shared" si="66"/>
        <v>8662.7121770648464</v>
      </c>
      <c r="AG91" s="391">
        <f t="shared" si="66"/>
        <v>7429.916702817306</v>
      </c>
      <c r="AH91" s="391">
        <f t="shared" si="66"/>
        <v>5666.8251321427688</v>
      </c>
      <c r="AI91" s="391">
        <f t="shared" si="66"/>
        <v>9195.1157317492798</v>
      </c>
      <c r="AJ91" s="391">
        <f t="shared" si="66"/>
        <v>6529.8969335125466</v>
      </c>
      <c r="AK91" s="391">
        <f t="shared" si="66"/>
        <v>7890.815680455913</v>
      </c>
    </row>
    <row r="92" spans="1:37" ht="24" customHeight="1">
      <c r="A92" s="343" t="s">
        <v>157</v>
      </c>
      <c r="B92" s="446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392">
        <f t="shared" ref="G92:AK92" si="67">IFERROR(G32*1000/G$36,0)</f>
        <v>0</v>
      </c>
      <c r="H92" s="393">
        <f t="shared" si="67"/>
        <v>0</v>
      </c>
      <c r="I92" s="393">
        <f t="shared" si="67"/>
        <v>0</v>
      </c>
      <c r="J92" s="393">
        <f t="shared" si="67"/>
        <v>0</v>
      </c>
      <c r="K92" s="393">
        <f t="shared" si="67"/>
        <v>0</v>
      </c>
      <c r="L92" s="393">
        <f t="shared" si="67"/>
        <v>0</v>
      </c>
      <c r="M92" s="393">
        <f t="shared" si="67"/>
        <v>0</v>
      </c>
      <c r="N92" s="393">
        <f t="shared" si="67"/>
        <v>0</v>
      </c>
      <c r="O92" s="393">
        <f t="shared" si="67"/>
        <v>0</v>
      </c>
      <c r="P92" s="393">
        <f t="shared" si="67"/>
        <v>0</v>
      </c>
      <c r="Q92" s="393">
        <f t="shared" si="67"/>
        <v>0</v>
      </c>
      <c r="R92" s="393">
        <f t="shared" si="67"/>
        <v>0</v>
      </c>
      <c r="S92" s="394">
        <f t="shared" si="67"/>
        <v>0</v>
      </c>
      <c r="T92" s="395">
        <f t="shared" si="67"/>
        <v>0</v>
      </c>
      <c r="U92" s="395">
        <f t="shared" si="67"/>
        <v>0</v>
      </c>
      <c r="V92" s="395">
        <f t="shared" si="67"/>
        <v>0</v>
      </c>
      <c r="W92" s="395">
        <f t="shared" si="67"/>
        <v>0</v>
      </c>
      <c r="X92" s="395">
        <f t="shared" si="67"/>
        <v>0</v>
      </c>
      <c r="Y92" s="395">
        <f t="shared" si="67"/>
        <v>0</v>
      </c>
      <c r="Z92" s="395">
        <f t="shared" si="67"/>
        <v>0</v>
      </c>
      <c r="AA92" s="395">
        <f t="shared" si="67"/>
        <v>0</v>
      </c>
      <c r="AB92" s="395">
        <f t="shared" si="67"/>
        <v>0</v>
      </c>
      <c r="AC92" s="395">
        <f t="shared" si="67"/>
        <v>0</v>
      </c>
      <c r="AD92" s="396">
        <f t="shared" si="67"/>
        <v>0</v>
      </c>
      <c r="AE92" s="397">
        <f t="shared" si="67"/>
        <v>0</v>
      </c>
      <c r="AF92" s="397">
        <f t="shared" si="67"/>
        <v>0</v>
      </c>
      <c r="AG92" s="397">
        <f t="shared" si="67"/>
        <v>0</v>
      </c>
      <c r="AH92" s="397">
        <f t="shared" si="67"/>
        <v>0</v>
      </c>
      <c r="AI92" s="397">
        <f t="shared" si="67"/>
        <v>0</v>
      </c>
      <c r="AJ92" s="397">
        <f t="shared" si="67"/>
        <v>0</v>
      </c>
      <c r="AK92" s="397">
        <f t="shared" si="67"/>
        <v>0</v>
      </c>
    </row>
    <row r="93" spans="1:37" ht="24" customHeight="1">
      <c r="A93" s="343" t="s">
        <v>158</v>
      </c>
      <c r="B93" s="446" t="s">
        <v>158</v>
      </c>
      <c r="C93" s="49" t="str">
        <f t="shared" si="40"/>
        <v>Profit (Loss) before Non-Controlling Interests</v>
      </c>
      <c r="D93" s="34"/>
      <c r="E93" s="34"/>
      <c r="F93" s="35"/>
      <c r="G93" s="386">
        <f t="shared" ref="G93:AK93" si="68">IFERROR(G33*1000/G$36,0)</f>
        <v>12728.001520214635</v>
      </c>
      <c r="H93" s="387">
        <f t="shared" si="68"/>
        <v>4615.4398457724983</v>
      </c>
      <c r="I93" s="387">
        <f t="shared" si="68"/>
        <v>11045.382870701413</v>
      </c>
      <c r="J93" s="387">
        <f t="shared" si="68"/>
        <v>9628.2103230467965</v>
      </c>
      <c r="K93" s="387">
        <f t="shared" si="68"/>
        <v>9278.972075027672</v>
      </c>
      <c r="L93" s="387">
        <f t="shared" si="68"/>
        <v>6977.4670343493635</v>
      </c>
      <c r="M93" s="387">
        <f t="shared" si="68"/>
        <v>7895.9111630156012</v>
      </c>
      <c r="N93" s="387">
        <f t="shared" si="68"/>
        <v>7349.4447005791862</v>
      </c>
      <c r="O93" s="387">
        <f t="shared" si="68"/>
        <v>7037.0880952536691</v>
      </c>
      <c r="P93" s="387">
        <f t="shared" si="68"/>
        <v>5631.740097412513</v>
      </c>
      <c r="Q93" s="387">
        <f t="shared" si="68"/>
        <v>9629.5050773106395</v>
      </c>
      <c r="R93" s="387">
        <f t="shared" si="68"/>
        <v>1598.1829229689113</v>
      </c>
      <c r="S93" s="388">
        <f t="shared" si="68"/>
        <v>12728.001520214635</v>
      </c>
      <c r="T93" s="389">
        <f t="shared" si="68"/>
        <v>8882.2483656940694</v>
      </c>
      <c r="U93" s="389">
        <f t="shared" si="68"/>
        <v>9753.1434198937641</v>
      </c>
      <c r="V93" s="389">
        <f t="shared" si="68"/>
        <v>9720.3219657585032</v>
      </c>
      <c r="W93" s="389">
        <f t="shared" si="68"/>
        <v>9628.3416653485929</v>
      </c>
      <c r="X93" s="389">
        <f t="shared" si="68"/>
        <v>9195.1157317492798</v>
      </c>
      <c r="Y93" s="389">
        <f t="shared" si="68"/>
        <v>9018.9376142230994</v>
      </c>
      <c r="Z93" s="389">
        <f t="shared" si="68"/>
        <v>8817.556791508212</v>
      </c>
      <c r="AA93" s="389">
        <f t="shared" si="68"/>
        <v>8631.4221259782498</v>
      </c>
      <c r="AB93" s="389">
        <f t="shared" si="68"/>
        <v>8325.5276442147187</v>
      </c>
      <c r="AC93" s="389">
        <f t="shared" si="68"/>
        <v>8444.3752285596802</v>
      </c>
      <c r="AD93" s="390">
        <f t="shared" si="68"/>
        <v>7890.815680455913</v>
      </c>
      <c r="AE93" s="391">
        <f t="shared" si="68"/>
        <v>9753.1434198937641</v>
      </c>
      <c r="AF93" s="391">
        <f t="shared" si="68"/>
        <v>8662.7121770648464</v>
      </c>
      <c r="AG93" s="391">
        <f t="shared" si="68"/>
        <v>7429.916702817306</v>
      </c>
      <c r="AH93" s="391">
        <f t="shared" si="68"/>
        <v>5666.8251321427688</v>
      </c>
      <c r="AI93" s="391">
        <f t="shared" si="68"/>
        <v>9195.1157317492798</v>
      </c>
      <c r="AJ93" s="391">
        <f t="shared" si="68"/>
        <v>6529.8969335125466</v>
      </c>
      <c r="AK93" s="391">
        <f t="shared" si="68"/>
        <v>7890.815680455913</v>
      </c>
    </row>
    <row r="94" spans="1:37" ht="24" customHeight="1">
      <c r="A94" s="343" t="s">
        <v>159</v>
      </c>
      <c r="B94" s="446" t="s">
        <v>159</v>
      </c>
      <c r="C94" s="33" t="str">
        <f t="shared" si="40"/>
        <v>Non-Controlling Interests</v>
      </c>
      <c r="D94" s="34"/>
      <c r="E94" s="34"/>
      <c r="F94" s="35"/>
      <c r="G94" s="386">
        <f t="shared" ref="G94:AK94" si="69">IFERROR(G34*1000/G$36,0)</f>
        <v>0</v>
      </c>
      <c r="H94" s="387">
        <f t="shared" si="69"/>
        <v>0</v>
      </c>
      <c r="I94" s="387">
        <f t="shared" si="69"/>
        <v>0</v>
      </c>
      <c r="J94" s="387">
        <f t="shared" si="69"/>
        <v>0</v>
      </c>
      <c r="K94" s="387">
        <f t="shared" si="69"/>
        <v>0</v>
      </c>
      <c r="L94" s="387">
        <f t="shared" si="69"/>
        <v>0</v>
      </c>
      <c r="M94" s="387">
        <f t="shared" si="69"/>
        <v>0</v>
      </c>
      <c r="N94" s="387">
        <f t="shared" si="69"/>
        <v>0</v>
      </c>
      <c r="O94" s="387">
        <f t="shared" si="69"/>
        <v>0</v>
      </c>
      <c r="P94" s="387">
        <f t="shared" si="69"/>
        <v>0</v>
      </c>
      <c r="Q94" s="387">
        <f t="shared" si="69"/>
        <v>0</v>
      </c>
      <c r="R94" s="387">
        <f t="shared" si="69"/>
        <v>0</v>
      </c>
      <c r="S94" s="388">
        <f t="shared" si="69"/>
        <v>0</v>
      </c>
      <c r="T94" s="389">
        <f t="shared" si="69"/>
        <v>0</v>
      </c>
      <c r="U94" s="389">
        <f t="shared" si="69"/>
        <v>0</v>
      </c>
      <c r="V94" s="389">
        <f t="shared" si="69"/>
        <v>0</v>
      </c>
      <c r="W94" s="389">
        <f t="shared" si="69"/>
        <v>0</v>
      </c>
      <c r="X94" s="389">
        <f t="shared" si="69"/>
        <v>0</v>
      </c>
      <c r="Y94" s="389">
        <f t="shared" si="69"/>
        <v>0</v>
      </c>
      <c r="Z94" s="389">
        <f t="shared" si="69"/>
        <v>0</v>
      </c>
      <c r="AA94" s="389">
        <f t="shared" si="69"/>
        <v>0</v>
      </c>
      <c r="AB94" s="389">
        <f t="shared" si="69"/>
        <v>0</v>
      </c>
      <c r="AC94" s="389">
        <f t="shared" si="69"/>
        <v>0</v>
      </c>
      <c r="AD94" s="390">
        <f t="shared" si="69"/>
        <v>0</v>
      </c>
      <c r="AE94" s="391">
        <f t="shared" si="69"/>
        <v>0</v>
      </c>
      <c r="AF94" s="391">
        <f t="shared" si="69"/>
        <v>0</v>
      </c>
      <c r="AG94" s="391">
        <f t="shared" si="69"/>
        <v>0</v>
      </c>
      <c r="AH94" s="391">
        <f t="shared" si="69"/>
        <v>0</v>
      </c>
      <c r="AI94" s="391">
        <f t="shared" si="69"/>
        <v>0</v>
      </c>
      <c r="AJ94" s="391">
        <f t="shared" si="69"/>
        <v>0</v>
      </c>
      <c r="AK94" s="391">
        <f t="shared" si="69"/>
        <v>0</v>
      </c>
    </row>
    <row r="95" spans="1:37" ht="24" customHeight="1" thickBot="1">
      <c r="A95" s="343" t="s">
        <v>160</v>
      </c>
      <c r="B95" s="446" t="s">
        <v>160</v>
      </c>
      <c r="C95" s="66" t="str">
        <f t="shared" si="40"/>
        <v>Profit (Loss) for the Period</v>
      </c>
      <c r="D95" s="67"/>
      <c r="E95" s="67"/>
      <c r="F95" s="68"/>
      <c r="G95" s="406">
        <f t="shared" ref="G95:AK95" si="70">IFERROR(G35*1000/G$36,0)</f>
        <v>12728.001520214635</v>
      </c>
      <c r="H95" s="407">
        <f t="shared" si="70"/>
        <v>4615.4398457724983</v>
      </c>
      <c r="I95" s="407">
        <f t="shared" si="70"/>
        <v>11045.382870701413</v>
      </c>
      <c r="J95" s="407">
        <f t="shared" si="70"/>
        <v>9628.2103230467965</v>
      </c>
      <c r="K95" s="407">
        <f t="shared" si="70"/>
        <v>9278.972075027672</v>
      </c>
      <c r="L95" s="407">
        <f t="shared" si="70"/>
        <v>6977.4670343493635</v>
      </c>
      <c r="M95" s="407">
        <f t="shared" si="70"/>
        <v>7895.9111630156012</v>
      </c>
      <c r="N95" s="407">
        <f t="shared" si="70"/>
        <v>7349.4447005791862</v>
      </c>
      <c r="O95" s="407">
        <f t="shared" si="70"/>
        <v>7037.0880952536691</v>
      </c>
      <c r="P95" s="407">
        <f t="shared" si="70"/>
        <v>5631.740097412513</v>
      </c>
      <c r="Q95" s="407">
        <f t="shared" si="70"/>
        <v>9629.5050773106395</v>
      </c>
      <c r="R95" s="407">
        <f t="shared" si="70"/>
        <v>1598.1829229689113</v>
      </c>
      <c r="S95" s="408">
        <f t="shared" si="70"/>
        <v>12728.001520214635</v>
      </c>
      <c r="T95" s="409">
        <f t="shared" si="70"/>
        <v>8882.2483656940694</v>
      </c>
      <c r="U95" s="409">
        <f t="shared" si="70"/>
        <v>9753.1434198937641</v>
      </c>
      <c r="V95" s="409">
        <f t="shared" si="70"/>
        <v>9720.3219657585032</v>
      </c>
      <c r="W95" s="409">
        <f t="shared" si="70"/>
        <v>9628.3416653485929</v>
      </c>
      <c r="X95" s="409">
        <f t="shared" si="70"/>
        <v>9195.1157317492798</v>
      </c>
      <c r="Y95" s="409">
        <f t="shared" si="70"/>
        <v>9018.9376142230994</v>
      </c>
      <c r="Z95" s="409">
        <f t="shared" si="70"/>
        <v>8817.556791508212</v>
      </c>
      <c r="AA95" s="409">
        <f t="shared" si="70"/>
        <v>8631.4221259782498</v>
      </c>
      <c r="AB95" s="409">
        <f t="shared" si="70"/>
        <v>8325.5276442147187</v>
      </c>
      <c r="AC95" s="409">
        <f t="shared" si="70"/>
        <v>8444.3752285596802</v>
      </c>
      <c r="AD95" s="410">
        <f t="shared" si="70"/>
        <v>7890.815680455913</v>
      </c>
      <c r="AE95" s="411">
        <f t="shared" si="70"/>
        <v>9753.1434198937641</v>
      </c>
      <c r="AF95" s="411">
        <f t="shared" si="70"/>
        <v>8662.7121770648464</v>
      </c>
      <c r="AG95" s="411">
        <f t="shared" si="70"/>
        <v>7429.916702817306</v>
      </c>
      <c r="AH95" s="411">
        <f t="shared" si="70"/>
        <v>5666.8251321427688</v>
      </c>
      <c r="AI95" s="411">
        <f t="shared" si="70"/>
        <v>9195.1157317492798</v>
      </c>
      <c r="AJ95" s="411">
        <f t="shared" si="70"/>
        <v>6529.8969335125466</v>
      </c>
      <c r="AK95" s="411">
        <f t="shared" si="70"/>
        <v>7890.815680455913</v>
      </c>
    </row>
    <row r="96" spans="1:37" ht="24" customHeight="1" thickTop="1">
      <c r="A96" s="343" t="s">
        <v>161</v>
      </c>
      <c r="B96" s="446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24446.286559462627</v>
      </c>
      <c r="H96" s="311">
        <f t="shared" si="71"/>
        <v>13898.667937396689</v>
      </c>
      <c r="I96" s="311">
        <f t="shared" si="71"/>
        <v>19713.230904952194</v>
      </c>
      <c r="J96" s="311">
        <f t="shared" si="71"/>
        <v>20533.979892000254</v>
      </c>
      <c r="K96" s="311">
        <f t="shared" si="71"/>
        <v>18785.428303557797</v>
      </c>
      <c r="L96" s="311">
        <f t="shared" si="71"/>
        <v>16998.782550794898</v>
      </c>
      <c r="M96" s="311">
        <f t="shared" si="71"/>
        <v>17663.553496606546</v>
      </c>
      <c r="N96" s="311">
        <f t="shared" si="71"/>
        <v>17404.907293967499</v>
      </c>
      <c r="O96" s="311">
        <f t="shared" si="71"/>
        <v>17537.940522047655</v>
      </c>
      <c r="P96" s="311">
        <f t="shared" si="71"/>
        <v>16382.558120817102</v>
      </c>
      <c r="Q96" s="311">
        <f t="shared" si="71"/>
        <v>18639.9187651629</v>
      </c>
      <c r="R96" s="311">
        <f t="shared" si="71"/>
        <v>11490.692974878686</v>
      </c>
      <c r="S96" s="312">
        <f t="shared" si="71"/>
        <v>24446.286559462627</v>
      </c>
      <c r="T96" s="313">
        <f t="shared" si="71"/>
        <v>19446.196672160866</v>
      </c>
      <c r="U96" s="313">
        <f t="shared" si="71"/>
        <v>19553.70676554694</v>
      </c>
      <c r="V96" s="313">
        <f t="shared" si="71"/>
        <v>19811.236517645568</v>
      </c>
      <c r="W96" s="313">
        <f t="shared" si="71"/>
        <v>19597.4511521649</v>
      </c>
      <c r="X96" s="313">
        <f t="shared" si="71"/>
        <v>19172.757121832958</v>
      </c>
      <c r="Y96" s="313">
        <f t="shared" si="71"/>
        <v>18968.102165981607</v>
      </c>
      <c r="Z96" s="313">
        <f t="shared" si="71"/>
        <v>18779.543432478033</v>
      </c>
      <c r="AA96" s="313">
        <f t="shared" si="71"/>
        <v>18649.743148462854</v>
      </c>
      <c r="AB96" s="313">
        <f t="shared" si="71"/>
        <v>18418.545514017136</v>
      </c>
      <c r="AC96" s="313">
        <f t="shared" si="71"/>
        <v>18438.721995196567</v>
      </c>
      <c r="AD96" s="314">
        <f t="shared" si="71"/>
        <v>17876.92828081928</v>
      </c>
      <c r="AE96" s="315">
        <f t="shared" si="71"/>
        <v>19553.70676554694</v>
      </c>
      <c r="AF96" s="315">
        <f t="shared" si="71"/>
        <v>18809.300345801854</v>
      </c>
      <c r="AG96" s="315">
        <f t="shared" si="71"/>
        <v>17534.94582069539</v>
      </c>
      <c r="AH96" s="315">
        <f t="shared" si="71"/>
        <v>15556.2180417625</v>
      </c>
      <c r="AI96" s="315">
        <f t="shared" si="71"/>
        <v>19172.757121832958</v>
      </c>
      <c r="AJ96" s="315">
        <f t="shared" si="71"/>
        <v>16524.84847309663</v>
      </c>
      <c r="AK96" s="315">
        <f t="shared" si="71"/>
        <v>17876.92828081928</v>
      </c>
    </row>
    <row r="97" spans="1:37" ht="24" customHeight="1">
      <c r="A97" s="343" t="s">
        <v>162</v>
      </c>
      <c r="B97" s="446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117565.40338513727</v>
      </c>
      <c r="H97" s="311">
        <f t="shared" ref="H97:R97" si="72">IFERROR(H43*1000/H$37/12,0)</f>
        <v>158224.89228264295</v>
      </c>
      <c r="I97" s="311">
        <f t="shared" si="72"/>
        <v>114392.22159466631</v>
      </c>
      <c r="J97" s="311">
        <f t="shared" si="72"/>
        <v>121098.23728691011</v>
      </c>
      <c r="K97" s="311">
        <f t="shared" si="72"/>
        <v>140039.81765631156</v>
      </c>
      <c r="L97" s="311">
        <f t="shared" si="72"/>
        <v>131947.12324170291</v>
      </c>
      <c r="M97" s="311">
        <f t="shared" si="72"/>
        <v>149959.3182270946</v>
      </c>
      <c r="N97" s="311">
        <f t="shared" si="72"/>
        <v>140339.98705994242</v>
      </c>
      <c r="O97" s="311">
        <f t="shared" si="72"/>
        <v>147533.01585076796</v>
      </c>
      <c r="P97" s="311">
        <f t="shared" si="72"/>
        <v>127519.19226721815</v>
      </c>
      <c r="Q97" s="311">
        <f t="shared" si="72"/>
        <v>134415.56448217281</v>
      </c>
      <c r="R97" s="311">
        <f t="shared" si="72"/>
        <v>140887.90094342799</v>
      </c>
      <c r="S97" s="292">
        <f>IFERROR(S43*1000/S$37/12*1,0)</f>
        <v>117565.40338513727</v>
      </c>
      <c r="T97" s="292">
        <f>IFERROR(T43*1000/T$37/12*2,0)</f>
        <v>134898.5583957296</v>
      </c>
      <c r="U97" s="292">
        <f>IFERROR(U43*1000/U$37/12*3,0)</f>
        <v>127144.45381947333</v>
      </c>
      <c r="V97" s="292">
        <f>IFERROR(V43*1000/V$37/12*4,0)</f>
        <v>125524.70826582286</v>
      </c>
      <c r="W97" s="292">
        <f>IFERROR(W43*1000/W$37/12*5,0)</f>
        <v>128197.85820745083</v>
      </c>
      <c r="X97" s="292">
        <f>IFERROR(X43*1000/X$37/12*6,0)</f>
        <v>128811.64422275234</v>
      </c>
      <c r="Y97" s="292">
        <f>IFERROR(Y43*1000/Y$37/12*7,0)</f>
        <v>131512.14220536212</v>
      </c>
      <c r="Z97" s="292">
        <f>IFERROR(Z43*1000/Z$37/12*8,0)</f>
        <v>132570.31760539839</v>
      </c>
      <c r="AA97" s="292">
        <f>IFERROR(AA43*1000/AA$37/12*9,0)</f>
        <v>134101.69218587142</v>
      </c>
      <c r="AB97" s="292">
        <f>IFERROR(AB43*1000/AB$37/12*10,0)</f>
        <v>133408.79308237901</v>
      </c>
      <c r="AC97" s="292">
        <f>IFERROR(AC43*1000/AC$37/12*11,0)</f>
        <v>133497.52389616999</v>
      </c>
      <c r="AD97" s="292">
        <f>IFERROR(AD43*1000/AD$37/12*12,0)</f>
        <v>134072.22838442615</v>
      </c>
      <c r="AE97" s="295">
        <f>IFERROR(AE43*1000/AE$37/12*3,0)</f>
        <v>127144.45381947333</v>
      </c>
      <c r="AF97" s="295">
        <f>IFERROR(AF43*1000/AF$37/12*3,0)</f>
        <v>130475.49933560014</v>
      </c>
      <c r="AG97" s="295">
        <f>IFERROR(AG43*1000/AG$37/12*3,0)</f>
        <v>145830.54524799576</v>
      </c>
      <c r="AH97" s="295">
        <f>IFERROR(AH43*1000/AH$37/12*3,0)</f>
        <v>133982.6784940389</v>
      </c>
      <c r="AI97" s="295">
        <f>IFERROR(AI43*1000/AI$37/12*6,0)</f>
        <v>128811.64422275234</v>
      </c>
      <c r="AJ97" s="295">
        <f>IFERROR(AJ43*1000/AJ$37/12*6,0)</f>
        <v>139738.22863444252</v>
      </c>
      <c r="AK97" s="295">
        <f>IFERROR(AK43*1000/AK$37,0)</f>
        <v>134072.22838442615</v>
      </c>
    </row>
    <row r="98" spans="1:37" ht="24" customHeight="1">
      <c r="A98" s="343" t="s">
        <v>163</v>
      </c>
      <c r="B98" s="446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24446.286559462627</v>
      </c>
      <c r="H98" s="311">
        <f t="shared" ref="H98:AK98" si="73">IFERROR(H47*1000/H$36,0)</f>
        <v>13898.667937396689</v>
      </c>
      <c r="I98" s="311">
        <f t="shared" si="73"/>
        <v>19713.230904952194</v>
      </c>
      <c r="J98" s="311">
        <f t="shared" si="73"/>
        <v>20533.979892000254</v>
      </c>
      <c r="K98" s="311">
        <f t="shared" si="73"/>
        <v>18785.428303557797</v>
      </c>
      <c r="L98" s="311">
        <f t="shared" si="73"/>
        <v>16998.782550794898</v>
      </c>
      <c r="M98" s="311">
        <f t="shared" si="73"/>
        <v>17663.553496606546</v>
      </c>
      <c r="N98" s="311">
        <f t="shared" si="73"/>
        <v>17404.907293967499</v>
      </c>
      <c r="O98" s="311">
        <f t="shared" si="73"/>
        <v>17537.940522047655</v>
      </c>
      <c r="P98" s="311">
        <f t="shared" si="73"/>
        <v>16382.558120817102</v>
      </c>
      <c r="Q98" s="311">
        <f t="shared" si="73"/>
        <v>18639.9187651629</v>
      </c>
      <c r="R98" s="311">
        <f t="shared" si="73"/>
        <v>11490.692974878686</v>
      </c>
      <c r="S98" s="292">
        <f t="shared" si="73"/>
        <v>24446.286559462627</v>
      </c>
      <c r="T98" s="293">
        <f t="shared" si="73"/>
        <v>19446.196672160866</v>
      </c>
      <c r="U98" s="293">
        <f t="shared" si="73"/>
        <v>19553.70676554694</v>
      </c>
      <c r="V98" s="293">
        <f t="shared" si="73"/>
        <v>19811.236517645568</v>
      </c>
      <c r="W98" s="293">
        <f t="shared" si="73"/>
        <v>19597.4511521649</v>
      </c>
      <c r="X98" s="293">
        <f t="shared" si="73"/>
        <v>19172.757121832958</v>
      </c>
      <c r="Y98" s="293">
        <f t="shared" si="73"/>
        <v>18968.102165981607</v>
      </c>
      <c r="Z98" s="293">
        <f t="shared" si="73"/>
        <v>18779.543432478033</v>
      </c>
      <c r="AA98" s="293">
        <f t="shared" si="73"/>
        <v>18649.743148462854</v>
      </c>
      <c r="AB98" s="293">
        <f t="shared" si="73"/>
        <v>18418.545514017136</v>
      </c>
      <c r="AC98" s="293">
        <f t="shared" si="73"/>
        <v>18438.721995196567</v>
      </c>
      <c r="AD98" s="294">
        <f t="shared" si="73"/>
        <v>17876.92828081928</v>
      </c>
      <c r="AE98" s="315">
        <f t="shared" si="73"/>
        <v>19553.70676554694</v>
      </c>
      <c r="AF98" s="315">
        <f t="shared" si="73"/>
        <v>18809.300345801854</v>
      </c>
      <c r="AG98" s="315">
        <f t="shared" si="73"/>
        <v>17534.94582069539</v>
      </c>
      <c r="AH98" s="315">
        <f t="shared" si="73"/>
        <v>15556.2180417625</v>
      </c>
      <c r="AI98" s="315">
        <f t="shared" si="73"/>
        <v>19172.757121832958</v>
      </c>
      <c r="AJ98" s="315">
        <f t="shared" si="73"/>
        <v>16524.84847309663</v>
      </c>
      <c r="AK98" s="315">
        <f t="shared" si="73"/>
        <v>17876.92828081928</v>
      </c>
    </row>
    <row r="99" spans="1:37" ht="24" customHeight="1">
      <c r="A99" s="343" t="s">
        <v>164</v>
      </c>
      <c r="B99" s="446" t="s">
        <v>164</v>
      </c>
      <c r="C99" s="116" t="s">
        <v>125</v>
      </c>
      <c r="D99" s="117"/>
      <c r="E99" s="117"/>
      <c r="F99" s="118"/>
      <c r="G99" s="318">
        <f>IFERROR(G49*1000/G$36,0)</f>
        <v>12728.001520214644</v>
      </c>
      <c r="H99" s="319">
        <f t="shared" ref="H99:AK100" si="74">IFERROR(H49*1000/H$36,0)</f>
        <v>4615.4398457724983</v>
      </c>
      <c r="I99" s="319">
        <f t="shared" si="74"/>
        <v>11045.382870701416</v>
      </c>
      <c r="J99" s="319">
        <f t="shared" si="74"/>
        <v>11139.278809909396</v>
      </c>
      <c r="K99" s="319">
        <f t="shared" si="74"/>
        <v>9278.9720750276647</v>
      </c>
      <c r="L99" s="319">
        <f t="shared" si="74"/>
        <v>6977.467034349359</v>
      </c>
      <c r="M99" s="319">
        <f t="shared" si="74"/>
        <v>7895.9111630156076</v>
      </c>
      <c r="N99" s="319">
        <f t="shared" si="74"/>
        <v>7349.4447005791862</v>
      </c>
      <c r="O99" s="319">
        <f t="shared" si="74"/>
        <v>7037.0880952536691</v>
      </c>
      <c r="P99" s="319">
        <f t="shared" si="74"/>
        <v>5631.740097412513</v>
      </c>
      <c r="Q99" s="319">
        <f t="shared" si="74"/>
        <v>9629.5050773106377</v>
      </c>
      <c r="R99" s="319">
        <f t="shared" si="74"/>
        <v>1598.1829229689113</v>
      </c>
      <c r="S99" s="320">
        <f t="shared" si="74"/>
        <v>12728.001520214644</v>
      </c>
      <c r="T99" s="321">
        <f t="shared" si="74"/>
        <v>8882.2483656940731</v>
      </c>
      <c r="U99" s="321">
        <f t="shared" si="74"/>
        <v>9753.1434198937659</v>
      </c>
      <c r="V99" s="321">
        <f t="shared" si="74"/>
        <v>10117.298157724237</v>
      </c>
      <c r="W99" s="321">
        <f t="shared" si="74"/>
        <v>9942.5853356587177</v>
      </c>
      <c r="X99" s="321">
        <f t="shared" si="74"/>
        <v>9458.0033304233457</v>
      </c>
      <c r="Y99" s="321">
        <f t="shared" si="74"/>
        <v>9246.1764448971408</v>
      </c>
      <c r="Z99" s="321">
        <f t="shared" si="74"/>
        <v>9017.3851777892796</v>
      </c>
      <c r="AA99" s="321">
        <f t="shared" si="74"/>
        <v>8810.3599512952042</v>
      </c>
      <c r="AB99" s="321">
        <f t="shared" si="74"/>
        <v>8486.2181710440454</v>
      </c>
      <c r="AC99" s="321">
        <f t="shared" si="74"/>
        <v>8590.4200410874491</v>
      </c>
      <c r="AD99" s="322">
        <f t="shared" si="74"/>
        <v>8025.0518120677598</v>
      </c>
      <c r="AE99" s="323">
        <f t="shared" si="74"/>
        <v>9753.1434198937659</v>
      </c>
      <c r="AF99" s="323">
        <f t="shared" si="74"/>
        <v>9176.4158104807102</v>
      </c>
      <c r="AG99" s="323">
        <f t="shared" si="74"/>
        <v>7429.9167028173451</v>
      </c>
      <c r="AH99" s="323">
        <f t="shared" si="74"/>
        <v>5666.8251321427842</v>
      </c>
      <c r="AI99" s="323">
        <f t="shared" si="74"/>
        <v>9458.0033304233457</v>
      </c>
      <c r="AJ99" s="323">
        <f t="shared" si="74"/>
        <v>6529.8969335125803</v>
      </c>
      <c r="AK99" s="323">
        <f t="shared" si="74"/>
        <v>8025.0518120677598</v>
      </c>
    </row>
    <row r="100" spans="1:37" ht="24" customHeight="1">
      <c r="A100" s="343" t="s">
        <v>165</v>
      </c>
      <c r="B100" s="446" t="s">
        <v>165</v>
      </c>
      <c r="C100" s="119" t="s">
        <v>127</v>
      </c>
      <c r="D100" s="84"/>
      <c r="E100" s="84"/>
      <c r="F100" s="85"/>
      <c r="G100" s="316">
        <f>IFERROR(G50*1000/G$36,0)</f>
        <v>12728.001520214644</v>
      </c>
      <c r="H100" s="317">
        <f t="shared" si="74"/>
        <v>4615.4398457724983</v>
      </c>
      <c r="I100" s="317">
        <f t="shared" si="74"/>
        <v>11045.382870701416</v>
      </c>
      <c r="J100" s="317">
        <f t="shared" si="74"/>
        <v>11139.278809909396</v>
      </c>
      <c r="K100" s="317">
        <f t="shared" si="74"/>
        <v>9278.9720750276647</v>
      </c>
      <c r="L100" s="317">
        <f t="shared" si="74"/>
        <v>7540.4390012175645</v>
      </c>
      <c r="M100" s="317">
        <f t="shared" si="74"/>
        <v>8051.4208330563706</v>
      </c>
      <c r="N100" s="317">
        <f t="shared" si="74"/>
        <v>7480.9691659684695</v>
      </c>
      <c r="O100" s="317">
        <f t="shared" si="74"/>
        <v>7564.7666457625382</v>
      </c>
      <c r="P100" s="317">
        <f t="shared" si="74"/>
        <v>6652.7706891777243</v>
      </c>
      <c r="Q100" s="317">
        <f t="shared" si="74"/>
        <v>9232.33287344981</v>
      </c>
      <c r="R100" s="317">
        <f t="shared" si="74"/>
        <v>1421.1214194046579</v>
      </c>
      <c r="S100" s="312">
        <f t="shared" si="74"/>
        <v>12728.001520214644</v>
      </c>
      <c r="T100" s="313">
        <f t="shared" si="74"/>
        <v>8882.2483656940731</v>
      </c>
      <c r="U100" s="313">
        <f t="shared" si="74"/>
        <v>9753.1434198937659</v>
      </c>
      <c r="V100" s="313">
        <f t="shared" si="74"/>
        <v>10117.298157724237</v>
      </c>
      <c r="W100" s="313">
        <f t="shared" si="74"/>
        <v>9942.5853356587177</v>
      </c>
      <c r="X100" s="313">
        <f t="shared" si="74"/>
        <v>9550.008456989739</v>
      </c>
      <c r="Y100" s="313">
        <f t="shared" si="74"/>
        <v>9346.7930797609351</v>
      </c>
      <c r="Z100" s="313">
        <f t="shared" si="74"/>
        <v>9121.7300371269175</v>
      </c>
      <c r="AA100" s="313">
        <f t="shared" si="74"/>
        <v>8958.9611770488737</v>
      </c>
      <c r="AB100" s="313">
        <f t="shared" si="74"/>
        <v>8723.7859360008679</v>
      </c>
      <c r="AC100" s="313">
        <f t="shared" si="74"/>
        <v>8770.1361054960034</v>
      </c>
      <c r="AD100" s="324">
        <f t="shared" si="74"/>
        <v>8175.9200702089811</v>
      </c>
      <c r="AE100" s="315">
        <f t="shared" si="74"/>
        <v>9753.1434198937659</v>
      </c>
      <c r="AF100" s="315">
        <f t="shared" si="74"/>
        <v>9356.2012703062192</v>
      </c>
      <c r="AG100" s="315">
        <f t="shared" si="74"/>
        <v>7699.1517612189045</v>
      </c>
      <c r="AH100" s="315">
        <f t="shared" si="74"/>
        <v>5824.5011336315256</v>
      </c>
      <c r="AI100" s="315">
        <f t="shared" si="74"/>
        <v>9550.008456989739</v>
      </c>
      <c r="AJ100" s="315">
        <f t="shared" si="74"/>
        <v>6742.1835280132454</v>
      </c>
      <c r="AK100" s="315">
        <f t="shared" si="74"/>
        <v>8175.920070208982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282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282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343"/>
      <c r="B118" s="446" t="s">
        <v>168</v>
      </c>
      <c r="C118" s="144" t="s">
        <v>169</v>
      </c>
      <c r="D118" s="145"/>
      <c r="E118" s="145"/>
      <c r="F118" s="145"/>
      <c r="G118" s="412">
        <f t="shared" ref="G118:R118" si="75">G18</f>
        <v>286650.2069512147</v>
      </c>
      <c r="H118" s="413">
        <f t="shared" si="75"/>
        <v>202395.54974797484</v>
      </c>
      <c r="I118" s="413">
        <f t="shared" si="75"/>
        <v>295025.38404935593</v>
      </c>
      <c r="J118" s="413">
        <f t="shared" si="75"/>
        <v>260960.23041884956</v>
      </c>
      <c r="K118" s="413">
        <f t="shared" si="75"/>
        <v>262264.58178756031</v>
      </c>
      <c r="L118" s="413">
        <f t="shared" si="75"/>
        <v>244106.38527901785</v>
      </c>
      <c r="M118" s="413">
        <f t="shared" si="75"/>
        <v>249999.45497465431</v>
      </c>
      <c r="N118" s="413">
        <f t="shared" si="75"/>
        <v>255005.87603612081</v>
      </c>
      <c r="O118" s="413">
        <f t="shared" si="75"/>
        <v>249700.76226188772</v>
      </c>
      <c r="P118" s="413">
        <f t="shared" si="75"/>
        <v>268398.17585491505</v>
      </c>
      <c r="Q118" s="413">
        <f t="shared" si="75"/>
        <v>270004.91305807547</v>
      </c>
      <c r="R118" s="413">
        <f t="shared" si="75"/>
        <v>239711.34787776857</v>
      </c>
      <c r="S118" s="377">
        <f t="shared" ref="S118:S180" si="76">G118</f>
        <v>286650.2069512147</v>
      </c>
      <c r="T118" s="378">
        <f>SUM($G118:H118)</f>
        <v>489045.75669918954</v>
      </c>
      <c r="U118" s="378">
        <f>SUM($G118:I118)</f>
        <v>784071.14074854553</v>
      </c>
      <c r="V118" s="378">
        <f>SUM($G118:J118)</f>
        <v>1045031.371167395</v>
      </c>
      <c r="W118" s="378">
        <f>SUM($G118:K118)</f>
        <v>1307295.9529549554</v>
      </c>
      <c r="X118" s="378">
        <f>SUM($G118:L118)</f>
        <v>1551402.3382339734</v>
      </c>
      <c r="Y118" s="378">
        <f>SUM($G118:M118)</f>
        <v>1801401.7932086277</v>
      </c>
      <c r="Z118" s="378">
        <f>SUM($G118:N118)</f>
        <v>2056407.6692447485</v>
      </c>
      <c r="AA118" s="378">
        <f>SUM($G118:O118)</f>
        <v>2306108.4315066361</v>
      </c>
      <c r="AB118" s="378">
        <f>SUM($G118:P118)</f>
        <v>2574506.6073615514</v>
      </c>
      <c r="AC118" s="378">
        <f>SUM($G118:Q118)</f>
        <v>2844511.520419627</v>
      </c>
      <c r="AD118" s="379">
        <f>SUM($G118:R118)</f>
        <v>3084222.8682973953</v>
      </c>
      <c r="AE118" s="414">
        <f t="shared" ref="AE118:AE180" si="77">U118</f>
        <v>784071.14074854553</v>
      </c>
      <c r="AF118" s="414">
        <f t="shared" ref="AF118:AF180" si="78">X118-AE118</f>
        <v>767331.19748542784</v>
      </c>
      <c r="AG118" s="414">
        <f t="shared" ref="AG118:AG180" si="79">AA118-AF118-AE118</f>
        <v>754706.09327266272</v>
      </c>
      <c r="AH118" s="414">
        <f t="shared" ref="AH118:AH180" si="80">AD118-AG118-AF118-AE118</f>
        <v>778114.43679075921</v>
      </c>
      <c r="AI118" s="414">
        <f t="shared" ref="AI118:AI222" si="81">$AE118+$AF118</f>
        <v>1551402.3382339734</v>
      </c>
      <c r="AJ118" s="414">
        <f t="shared" ref="AJ118:AJ222" si="82">$AG118+$AH118</f>
        <v>1532820.5300634219</v>
      </c>
      <c r="AK118" s="414">
        <f t="shared" ref="AK118:AK222" si="83">$AI118+$AJ118</f>
        <v>3084222.8682973953</v>
      </c>
      <c r="AL118" s="350">
        <f t="shared" ref="AL118:AL191" si="84">SUM(G118:R118)-AK118</f>
        <v>0</v>
      </c>
    </row>
    <row r="119" spans="1:38" ht="24" customHeight="1">
      <c r="A119" s="343" t="s">
        <v>170</v>
      </c>
      <c r="B119" s="446" t="s">
        <v>171</v>
      </c>
      <c r="C119" s="33" t="s">
        <v>67</v>
      </c>
      <c r="D119" s="34"/>
      <c r="E119" s="34"/>
      <c r="F119" s="34"/>
      <c r="G119" s="344">
        <f>G20-SUMIF($A$138:$A$237,$A119,G$138:G$237)</f>
        <v>-67706.152378151994</v>
      </c>
      <c r="H119" s="345">
        <f t="shared" ref="H119:R119" si="85">H20-SUMIF($A$138:$A$237,$A119,H$138:H$237)</f>
        <v>-56752.857162687505</v>
      </c>
      <c r="I119" s="345">
        <f t="shared" si="85"/>
        <v>-66587.778165084994</v>
      </c>
      <c r="J119" s="345">
        <f t="shared" si="85"/>
        <v>-66102.507659857496</v>
      </c>
      <c r="K119" s="345">
        <f t="shared" si="85"/>
        <v>-67012.037870889995</v>
      </c>
      <c r="L119" s="345">
        <f t="shared" si="85"/>
        <v>-68628.940360649998</v>
      </c>
      <c r="M119" s="345">
        <f t="shared" si="85"/>
        <v>-68148.891439230007</v>
      </c>
      <c r="N119" s="345">
        <f t="shared" si="85"/>
        <v>-69804.859635357017</v>
      </c>
      <c r="O119" s="345">
        <f t="shared" si="85"/>
        <v>-70249.882215967998</v>
      </c>
      <c r="P119" s="345">
        <f t="shared" si="85"/>
        <v>-73770.896876026498</v>
      </c>
      <c r="Q119" s="345">
        <f t="shared" si="85"/>
        <v>-69304.357318355018</v>
      </c>
      <c r="R119" s="345">
        <f t="shared" si="85"/>
        <v>-79904.730168109018</v>
      </c>
      <c r="S119" s="415">
        <f t="shared" si="76"/>
        <v>-67706.152378151994</v>
      </c>
      <c r="T119" s="416">
        <f>SUM($G119:H119)</f>
        <v>-124459.0095408395</v>
      </c>
      <c r="U119" s="416">
        <f>SUM($G119:I119)</f>
        <v>-191046.78770592448</v>
      </c>
      <c r="V119" s="416">
        <f>SUM($G119:J119)</f>
        <v>-257149.29536578199</v>
      </c>
      <c r="W119" s="416">
        <f>SUM($G119:K119)</f>
        <v>-324161.33323667198</v>
      </c>
      <c r="X119" s="416">
        <f>SUM($G119:L119)</f>
        <v>-392790.273597322</v>
      </c>
      <c r="Y119" s="416">
        <f>SUM($G119:M119)</f>
        <v>-460939.165036552</v>
      </c>
      <c r="Z119" s="416">
        <f>SUM($G119:N119)</f>
        <v>-530744.02467190905</v>
      </c>
      <c r="AA119" s="416">
        <f>SUM($G119:O119)</f>
        <v>-600993.90688787703</v>
      </c>
      <c r="AB119" s="416">
        <f>SUM($G119:P119)</f>
        <v>-674764.80376390356</v>
      </c>
      <c r="AC119" s="416">
        <f>SUM($G119:Q119)</f>
        <v>-744069.16108225856</v>
      </c>
      <c r="AD119" s="417">
        <f>SUM($G119:R119)</f>
        <v>-823973.89125036763</v>
      </c>
      <c r="AE119" s="349">
        <f t="shared" si="77"/>
        <v>-191046.78770592448</v>
      </c>
      <c r="AF119" s="349">
        <f t="shared" si="78"/>
        <v>-201743.48589139752</v>
      </c>
      <c r="AG119" s="349">
        <f t="shared" si="79"/>
        <v>-208203.63329055504</v>
      </c>
      <c r="AH119" s="349">
        <f t="shared" si="80"/>
        <v>-222979.98436249065</v>
      </c>
      <c r="AI119" s="349">
        <f t="shared" si="81"/>
        <v>-392790.273597322</v>
      </c>
      <c r="AJ119" s="349">
        <f t="shared" si="82"/>
        <v>-431183.61765304569</v>
      </c>
      <c r="AK119" s="349">
        <f t="shared" si="83"/>
        <v>-823973.89125036774</v>
      </c>
      <c r="AL119" s="350">
        <f t="shared" si="84"/>
        <v>0</v>
      </c>
    </row>
    <row r="120" spans="1:38" ht="24" customHeight="1">
      <c r="A120" s="343" t="s">
        <v>172</v>
      </c>
      <c r="B120" s="446" t="s">
        <v>173</v>
      </c>
      <c r="C120" s="33" t="s">
        <v>73</v>
      </c>
      <c r="D120" s="34"/>
      <c r="E120" s="34"/>
      <c r="F120" s="34"/>
      <c r="G120" s="344">
        <f t="shared" ref="G120:R120" si="86">G23-SUMIF($A$138:$A$237,$A120,G$138:G$237)</f>
        <v>-29730.859649746315</v>
      </c>
      <c r="H120" s="345">
        <f t="shared" si="86"/>
        <v>-32582.258987324378</v>
      </c>
      <c r="I120" s="345">
        <f t="shared" si="86"/>
        <v>-34118.123970448214</v>
      </c>
      <c r="J120" s="345">
        <f t="shared" si="86"/>
        <v>-20715.436032261165</v>
      </c>
      <c r="K120" s="345">
        <f t="shared" si="86"/>
        <v>-30049.755382543903</v>
      </c>
      <c r="L120" s="345">
        <f t="shared" si="86"/>
        <v>-29847.361798606322</v>
      </c>
      <c r="M120" s="345">
        <f t="shared" si="86"/>
        <v>-33066.31436902647</v>
      </c>
      <c r="N120" s="345">
        <f t="shared" si="86"/>
        <v>-32642.213164953173</v>
      </c>
      <c r="O120" s="345">
        <f t="shared" si="86"/>
        <v>-29041.01589324166</v>
      </c>
      <c r="P120" s="345">
        <f t="shared" si="86"/>
        <v>-34000.937282202503</v>
      </c>
      <c r="Q120" s="345">
        <f t="shared" si="86"/>
        <v>-33111.227342280494</v>
      </c>
      <c r="R120" s="345">
        <f t="shared" si="86"/>
        <v>-40969.017570615833</v>
      </c>
      <c r="S120" s="415">
        <f t="shared" si="76"/>
        <v>-29730.859649746315</v>
      </c>
      <c r="T120" s="416">
        <f>SUM($G120:H120)</f>
        <v>-62313.118637070693</v>
      </c>
      <c r="U120" s="416">
        <f>SUM($G120:I120)</f>
        <v>-96431.242607518914</v>
      </c>
      <c r="V120" s="416">
        <f>SUM($G120:J120)</f>
        <v>-117146.67863978008</v>
      </c>
      <c r="W120" s="416">
        <f>SUM($G120:K120)</f>
        <v>-147196.43402232399</v>
      </c>
      <c r="X120" s="416">
        <f>SUM($G120:L120)</f>
        <v>-177043.7958209303</v>
      </c>
      <c r="Y120" s="416">
        <f>SUM($G120:M120)</f>
        <v>-210110.11018995679</v>
      </c>
      <c r="Z120" s="416">
        <f>SUM($G120:N120)</f>
        <v>-242752.32335490995</v>
      </c>
      <c r="AA120" s="416">
        <f>SUM($G120:O120)</f>
        <v>-271793.33924815163</v>
      </c>
      <c r="AB120" s="416">
        <f>SUM($G120:P120)</f>
        <v>-305794.27653035417</v>
      </c>
      <c r="AC120" s="416">
        <f>SUM($G120:Q120)</f>
        <v>-338905.50387263467</v>
      </c>
      <c r="AD120" s="417">
        <f>SUM($G120:R120)</f>
        <v>-379874.52144325047</v>
      </c>
      <c r="AE120" s="349">
        <f t="shared" si="77"/>
        <v>-96431.242607518914</v>
      </c>
      <c r="AF120" s="349">
        <f t="shared" si="78"/>
        <v>-80612.553213411389</v>
      </c>
      <c r="AG120" s="349">
        <f t="shared" si="79"/>
        <v>-94749.543427221332</v>
      </c>
      <c r="AH120" s="349">
        <f t="shared" si="80"/>
        <v>-108081.18219509881</v>
      </c>
      <c r="AI120" s="349">
        <f t="shared" si="81"/>
        <v>-177043.7958209303</v>
      </c>
      <c r="AJ120" s="349">
        <f t="shared" si="82"/>
        <v>-202830.72562232014</v>
      </c>
      <c r="AK120" s="349">
        <f t="shared" si="83"/>
        <v>-379874.52144325047</v>
      </c>
      <c r="AL120" s="350">
        <f t="shared" si="84"/>
        <v>0</v>
      </c>
    </row>
    <row r="121" spans="1:38" ht="24" customHeight="1">
      <c r="A121" s="343" t="s">
        <v>174</v>
      </c>
      <c r="B121" s="446" t="s">
        <v>175</v>
      </c>
      <c r="C121" s="33" t="s">
        <v>75</v>
      </c>
      <c r="D121" s="34"/>
      <c r="E121" s="34"/>
      <c r="F121" s="34"/>
      <c r="G121" s="344">
        <f t="shared" ref="G121:R121" si="87">G24-SUMIF($A$138:$A$237,$A121,G$138:G$237)</f>
        <v>-36203.529144335997</v>
      </c>
      <c r="H121" s="345">
        <f t="shared" si="87"/>
        <v>-30398.366412124997</v>
      </c>
      <c r="I121" s="345">
        <f t="shared" si="87"/>
        <v>-31893.00709565451</v>
      </c>
      <c r="J121" s="345">
        <f t="shared" si="87"/>
        <v>-33676.122194897005</v>
      </c>
      <c r="K121" s="345">
        <f t="shared" si="87"/>
        <v>-33786.185175360006</v>
      </c>
      <c r="L121" s="345">
        <f t="shared" si="87"/>
        <v>-34640.503539762001</v>
      </c>
      <c r="M121" s="345">
        <f t="shared" si="87"/>
        <v>-35300.027105531997</v>
      </c>
      <c r="N121" s="345">
        <f t="shared" si="87"/>
        <v>-39479.033976164996</v>
      </c>
      <c r="O121" s="345">
        <f t="shared" si="87"/>
        <v>-37827.443289439987</v>
      </c>
      <c r="P121" s="345">
        <f t="shared" si="87"/>
        <v>-40555.316006909998</v>
      </c>
      <c r="Q121" s="345">
        <f t="shared" si="87"/>
        <v>-37271.3458655625</v>
      </c>
      <c r="R121" s="345">
        <f t="shared" si="87"/>
        <v>-45220.621888980997</v>
      </c>
      <c r="S121" s="415">
        <f t="shared" si="76"/>
        <v>-36203.529144335997</v>
      </c>
      <c r="T121" s="416">
        <f>SUM($G121:H121)</f>
        <v>-66601.895556460993</v>
      </c>
      <c r="U121" s="416">
        <f>SUM($G121:I121)</f>
        <v>-98494.902652115503</v>
      </c>
      <c r="V121" s="416">
        <f>SUM($G121:J121)</f>
        <v>-132171.02484701251</v>
      </c>
      <c r="W121" s="416">
        <f>SUM($G121:K121)</f>
        <v>-165957.21002237251</v>
      </c>
      <c r="X121" s="416">
        <f>SUM($G121:L121)</f>
        <v>-200597.71356213451</v>
      </c>
      <c r="Y121" s="416">
        <f>SUM($G121:M121)</f>
        <v>-235897.74066766651</v>
      </c>
      <c r="Z121" s="416">
        <f>SUM($G121:N121)</f>
        <v>-275376.77464383154</v>
      </c>
      <c r="AA121" s="416">
        <f>SUM($G121:O121)</f>
        <v>-313204.21793327155</v>
      </c>
      <c r="AB121" s="416">
        <f>SUM($G121:P121)</f>
        <v>-353759.53394018154</v>
      </c>
      <c r="AC121" s="416">
        <f>SUM($G121:Q121)</f>
        <v>-391030.87980574404</v>
      </c>
      <c r="AD121" s="417">
        <f>SUM($G121:R121)</f>
        <v>-436251.50169472501</v>
      </c>
      <c r="AE121" s="349">
        <f t="shared" si="77"/>
        <v>-98494.902652115503</v>
      </c>
      <c r="AF121" s="349">
        <f t="shared" si="78"/>
        <v>-102102.810910019</v>
      </c>
      <c r="AG121" s="349">
        <f t="shared" si="79"/>
        <v>-112606.50437113704</v>
      </c>
      <c r="AH121" s="349">
        <f t="shared" si="80"/>
        <v>-123047.28376145349</v>
      </c>
      <c r="AI121" s="349">
        <f t="shared" si="81"/>
        <v>-200597.71356213451</v>
      </c>
      <c r="AJ121" s="349">
        <f t="shared" si="82"/>
        <v>-235653.78813259053</v>
      </c>
      <c r="AK121" s="349">
        <f t="shared" si="83"/>
        <v>-436251.50169472501</v>
      </c>
      <c r="AL121" s="350">
        <f t="shared" si="84"/>
        <v>0</v>
      </c>
    </row>
    <row r="122" spans="1:38" ht="24" customHeight="1">
      <c r="A122" s="343" t="s">
        <v>176</v>
      </c>
      <c r="B122" s="446" t="s">
        <v>177</v>
      </c>
      <c r="C122" s="33" t="s">
        <v>77</v>
      </c>
      <c r="D122" s="34"/>
      <c r="E122" s="34"/>
      <c r="F122" s="34"/>
      <c r="G122" s="344">
        <f t="shared" ref="G122:R122" si="88">G25-SUMIF($A$138:$A$237,$A122,G$138:G$237)</f>
        <v>7720.5820846755323</v>
      </c>
      <c r="H122" s="345">
        <f t="shared" si="88"/>
        <v>-1838.8293014374999</v>
      </c>
      <c r="I122" s="345">
        <f t="shared" si="88"/>
        <v>1645.0295817645001</v>
      </c>
      <c r="J122" s="345">
        <f>J25-SUMIF($A$138:$A$237,$A122,J$138:J$237)</f>
        <v>-2057.2145603294994</v>
      </c>
      <c r="K122" s="345">
        <f t="shared" si="88"/>
        <v>5846.8667227400001</v>
      </c>
      <c r="L122" s="345">
        <f t="shared" si="88"/>
        <v>6567.9377486640005</v>
      </c>
      <c r="M122" s="345">
        <f t="shared" si="88"/>
        <v>2640.8728354260002</v>
      </c>
      <c r="N122" s="345">
        <f t="shared" si="88"/>
        <v>2764.6215543660005</v>
      </c>
      <c r="O122" s="345">
        <f t="shared" si="88"/>
        <v>1055.7256113599979</v>
      </c>
      <c r="P122" s="345">
        <f t="shared" si="88"/>
        <v>-4432.5878004944989</v>
      </c>
      <c r="Q122" s="345">
        <f t="shared" si="88"/>
        <v>-1827.6181559974991</v>
      </c>
      <c r="R122" s="345">
        <f t="shared" si="88"/>
        <v>2438.4014979169997</v>
      </c>
      <c r="S122" s="415">
        <f t="shared" si="76"/>
        <v>7720.5820846755323</v>
      </c>
      <c r="T122" s="416">
        <f>SUM($G122:H122)</f>
        <v>5881.7527832380329</v>
      </c>
      <c r="U122" s="416">
        <f>SUM($G122:I122)</f>
        <v>7526.782365002533</v>
      </c>
      <c r="V122" s="416">
        <f>SUM($G122:J122)</f>
        <v>5469.5678046730336</v>
      </c>
      <c r="W122" s="416">
        <f>SUM($G122:K122)</f>
        <v>11316.434527413034</v>
      </c>
      <c r="X122" s="416">
        <f>SUM($G122:L122)</f>
        <v>17884.372276077032</v>
      </c>
      <c r="Y122" s="416">
        <f>SUM($G122:M122)</f>
        <v>20525.245111503034</v>
      </c>
      <c r="Z122" s="416">
        <f>SUM($G122:N122)</f>
        <v>23289.866665869034</v>
      </c>
      <c r="AA122" s="416">
        <f>SUM($G122:O122)</f>
        <v>24345.592277229032</v>
      </c>
      <c r="AB122" s="416">
        <f>SUM($G122:P122)</f>
        <v>19913.004476734532</v>
      </c>
      <c r="AC122" s="416">
        <f>SUM($G122:Q122)</f>
        <v>18085.386320737034</v>
      </c>
      <c r="AD122" s="417">
        <f>SUM($G122:R122)</f>
        <v>20523.787818654033</v>
      </c>
      <c r="AE122" s="349">
        <f t="shared" si="77"/>
        <v>7526.782365002533</v>
      </c>
      <c r="AF122" s="349">
        <f t="shared" si="78"/>
        <v>10357.589911074499</v>
      </c>
      <c r="AG122" s="349">
        <f t="shared" si="79"/>
        <v>6461.2200011519999</v>
      </c>
      <c r="AH122" s="349">
        <f t="shared" si="80"/>
        <v>-3821.8044585749994</v>
      </c>
      <c r="AI122" s="349">
        <f t="shared" si="81"/>
        <v>17884.372276077032</v>
      </c>
      <c r="AJ122" s="349">
        <f t="shared" si="82"/>
        <v>2639.4155425770005</v>
      </c>
      <c r="AK122" s="349">
        <f t="shared" si="83"/>
        <v>20523.787818654033</v>
      </c>
      <c r="AL122" s="350">
        <f t="shared" si="84"/>
        <v>0</v>
      </c>
    </row>
    <row r="123" spans="1:38" ht="24" customHeight="1">
      <c r="A123" s="343" t="s">
        <v>178</v>
      </c>
      <c r="B123" s="446" t="s">
        <v>179</v>
      </c>
      <c r="C123" s="148" t="s">
        <v>79</v>
      </c>
      <c r="D123" s="149"/>
      <c r="E123" s="149"/>
      <c r="F123" s="149"/>
      <c r="G123" s="418">
        <v>-1112.2876664399998</v>
      </c>
      <c r="H123" s="419">
        <v>36.243309437499988</v>
      </c>
      <c r="I123" s="419">
        <v>0.13437543700001697</v>
      </c>
      <c r="J123" s="419">
        <v>2671.2845869970001</v>
      </c>
      <c r="K123" s="419">
        <v>1675.4359519099996</v>
      </c>
      <c r="L123" s="419">
        <v>1361.0569350900003</v>
      </c>
      <c r="M123" s="419">
        <v>1243.7797569959996</v>
      </c>
      <c r="N123" s="419">
        <v>1229.3562847230003</v>
      </c>
      <c r="O123" s="419">
        <v>572.61920732800013</v>
      </c>
      <c r="P123" s="419">
        <v>531.34166886749995</v>
      </c>
      <c r="Q123" s="419">
        <v>916.5741745175003</v>
      </c>
      <c r="R123" s="419">
        <v>962.26730569199992</v>
      </c>
      <c r="S123" s="415">
        <f t="shared" si="76"/>
        <v>-1112.2876664399998</v>
      </c>
      <c r="T123" s="416">
        <f>SUM($G123:H123)</f>
        <v>-1076.0443570025</v>
      </c>
      <c r="U123" s="416">
        <f>SUM($G123:I123)</f>
        <v>-1075.9099815654999</v>
      </c>
      <c r="V123" s="416">
        <f>SUM($G123:J123)</f>
        <v>1595.3746054315002</v>
      </c>
      <c r="W123" s="416">
        <f>SUM($G123:K123)</f>
        <v>3270.8105573414996</v>
      </c>
      <c r="X123" s="416">
        <f>SUM($G123:L123)</f>
        <v>4631.8674924315001</v>
      </c>
      <c r="Y123" s="416">
        <f>SUM($G123:M123)</f>
        <v>5875.6472494274994</v>
      </c>
      <c r="Z123" s="416">
        <f>SUM($G123:N123)</f>
        <v>7105.0035341504999</v>
      </c>
      <c r="AA123" s="416">
        <f>SUM($G123:O123)</f>
        <v>7677.6227414784998</v>
      </c>
      <c r="AB123" s="416">
        <f>SUM($G123:P123)</f>
        <v>8208.9644103459996</v>
      </c>
      <c r="AC123" s="416">
        <f>SUM($G123:Q123)</f>
        <v>9125.5385848634996</v>
      </c>
      <c r="AD123" s="417">
        <f>SUM($G123:R123)</f>
        <v>10087.805890555499</v>
      </c>
      <c r="AE123" s="349">
        <f t="shared" si="77"/>
        <v>-1075.9099815654999</v>
      </c>
      <c r="AF123" s="349">
        <f t="shared" si="78"/>
        <v>5707.777473997</v>
      </c>
      <c r="AG123" s="349">
        <f t="shared" si="79"/>
        <v>3045.7552490469998</v>
      </c>
      <c r="AH123" s="349">
        <f t="shared" si="80"/>
        <v>2410.1831490769991</v>
      </c>
      <c r="AI123" s="349">
        <f t="shared" si="81"/>
        <v>4631.8674924315001</v>
      </c>
      <c r="AJ123" s="349">
        <f t="shared" si="82"/>
        <v>5455.9383981239989</v>
      </c>
      <c r="AK123" s="349">
        <f t="shared" si="83"/>
        <v>10087.805890555499</v>
      </c>
      <c r="AL123" s="350">
        <f t="shared" si="84"/>
        <v>0</v>
      </c>
    </row>
    <row r="124" spans="1:38" ht="24" hidden="1" customHeight="1" outlineLevel="1">
      <c r="A124" s="343"/>
      <c r="B124" s="446" t="s">
        <v>180</v>
      </c>
      <c r="C124" s="33"/>
      <c r="D124" s="34"/>
      <c r="E124" s="34"/>
      <c r="F124" s="34"/>
      <c r="G124" s="344"/>
      <c r="H124" s="345"/>
      <c r="I124" s="345"/>
      <c r="J124" s="345"/>
      <c r="K124" s="345"/>
      <c r="L124" s="345"/>
      <c r="M124" s="345"/>
      <c r="N124" s="345"/>
      <c r="O124" s="345"/>
      <c r="P124" s="345"/>
      <c r="Q124" s="345"/>
      <c r="R124" s="345"/>
      <c r="S124" s="415">
        <f t="shared" si="76"/>
        <v>0</v>
      </c>
      <c r="T124" s="416">
        <f>SUM($G124:H124)</f>
        <v>0</v>
      </c>
      <c r="U124" s="416">
        <f>SUM($G124:I124)</f>
        <v>0</v>
      </c>
      <c r="V124" s="416">
        <f>SUM($G124:J124)</f>
        <v>0</v>
      </c>
      <c r="W124" s="416">
        <f>SUM($G124:K124)</f>
        <v>0</v>
      </c>
      <c r="X124" s="416">
        <f>SUM($G124:L124)</f>
        <v>0</v>
      </c>
      <c r="Y124" s="416">
        <f>SUM($G124:M124)</f>
        <v>0</v>
      </c>
      <c r="Z124" s="416">
        <f>SUM($G124:N124)</f>
        <v>0</v>
      </c>
      <c r="AA124" s="416">
        <f>SUM($G124:O124)</f>
        <v>0</v>
      </c>
      <c r="AB124" s="416">
        <f>SUM($G124:P124)</f>
        <v>0</v>
      </c>
      <c r="AC124" s="416">
        <f>SUM($G124:Q124)</f>
        <v>0</v>
      </c>
      <c r="AD124" s="417">
        <f>SUM($G124:R124)</f>
        <v>0</v>
      </c>
      <c r="AE124" s="349">
        <f t="shared" si="77"/>
        <v>0</v>
      </c>
      <c r="AF124" s="349">
        <f t="shared" si="78"/>
        <v>0</v>
      </c>
      <c r="AG124" s="349">
        <f t="shared" si="79"/>
        <v>0</v>
      </c>
      <c r="AH124" s="349">
        <f t="shared" si="80"/>
        <v>0</v>
      </c>
      <c r="AI124" s="349">
        <f t="shared" si="81"/>
        <v>0</v>
      </c>
      <c r="AJ124" s="349">
        <f t="shared" si="82"/>
        <v>0</v>
      </c>
      <c r="AK124" s="349">
        <f t="shared" si="83"/>
        <v>0</v>
      </c>
      <c r="AL124" s="350">
        <f t="shared" si="84"/>
        <v>0</v>
      </c>
    </row>
    <row r="125" spans="1:38" ht="24" hidden="1" customHeight="1" outlineLevel="1">
      <c r="A125" s="343"/>
      <c r="B125" s="446" t="s">
        <v>181</v>
      </c>
      <c r="C125" s="33"/>
      <c r="D125" s="34"/>
      <c r="E125" s="34"/>
      <c r="F125" s="34"/>
      <c r="G125" s="344"/>
      <c r="H125" s="345"/>
      <c r="I125" s="345"/>
      <c r="J125" s="345"/>
      <c r="K125" s="345"/>
      <c r="L125" s="345"/>
      <c r="M125" s="345"/>
      <c r="N125" s="345"/>
      <c r="O125" s="345"/>
      <c r="P125" s="345"/>
      <c r="Q125" s="345"/>
      <c r="R125" s="345"/>
      <c r="S125" s="415">
        <f t="shared" si="76"/>
        <v>0</v>
      </c>
      <c r="T125" s="416">
        <f>SUM($G125:H125)</f>
        <v>0</v>
      </c>
      <c r="U125" s="416">
        <f>SUM($G125:I125)</f>
        <v>0</v>
      </c>
      <c r="V125" s="416">
        <f>SUM($G125:J125)</f>
        <v>0</v>
      </c>
      <c r="W125" s="416">
        <f>SUM($G125:K125)</f>
        <v>0</v>
      </c>
      <c r="X125" s="416">
        <f>SUM($G125:L125)</f>
        <v>0</v>
      </c>
      <c r="Y125" s="416">
        <f>SUM($G125:M125)</f>
        <v>0</v>
      </c>
      <c r="Z125" s="416">
        <f>SUM($G125:N125)</f>
        <v>0</v>
      </c>
      <c r="AA125" s="416">
        <f>SUM($G125:O125)</f>
        <v>0</v>
      </c>
      <c r="AB125" s="416">
        <f>SUM($G125:P125)</f>
        <v>0</v>
      </c>
      <c r="AC125" s="416">
        <f>SUM($G125:Q125)</f>
        <v>0</v>
      </c>
      <c r="AD125" s="417">
        <f>SUM($G125:R125)</f>
        <v>0</v>
      </c>
      <c r="AE125" s="349">
        <f t="shared" si="77"/>
        <v>0</v>
      </c>
      <c r="AF125" s="349">
        <f t="shared" si="78"/>
        <v>0</v>
      </c>
      <c r="AG125" s="349">
        <f t="shared" si="79"/>
        <v>0</v>
      </c>
      <c r="AH125" s="349">
        <f t="shared" si="80"/>
        <v>0</v>
      </c>
      <c r="AI125" s="349">
        <f t="shared" si="81"/>
        <v>0</v>
      </c>
      <c r="AJ125" s="349">
        <f t="shared" si="82"/>
        <v>0</v>
      </c>
      <c r="AK125" s="349">
        <f t="shared" si="83"/>
        <v>0</v>
      </c>
      <c r="AL125" s="350">
        <f t="shared" si="84"/>
        <v>0</v>
      </c>
    </row>
    <row r="126" spans="1:38" ht="24" hidden="1" customHeight="1" outlineLevel="1">
      <c r="A126" s="343"/>
      <c r="B126" s="446" t="s">
        <v>182</v>
      </c>
      <c r="C126" s="33"/>
      <c r="D126" s="34"/>
      <c r="E126" s="34"/>
      <c r="F126" s="34"/>
      <c r="G126" s="344"/>
      <c r="H126" s="345"/>
      <c r="I126" s="345"/>
      <c r="J126" s="345"/>
      <c r="K126" s="345"/>
      <c r="L126" s="345"/>
      <c r="M126" s="345"/>
      <c r="N126" s="345"/>
      <c r="O126" s="345"/>
      <c r="P126" s="345"/>
      <c r="Q126" s="345"/>
      <c r="R126" s="345"/>
      <c r="S126" s="415">
        <f t="shared" si="76"/>
        <v>0</v>
      </c>
      <c r="T126" s="416">
        <f>SUM($G126:H126)</f>
        <v>0</v>
      </c>
      <c r="U126" s="416">
        <f>SUM($G126:I126)</f>
        <v>0</v>
      </c>
      <c r="V126" s="416">
        <f>SUM($G126:J126)</f>
        <v>0</v>
      </c>
      <c r="W126" s="416">
        <f>SUM($G126:K126)</f>
        <v>0</v>
      </c>
      <c r="X126" s="416">
        <f>SUM($G126:L126)</f>
        <v>0</v>
      </c>
      <c r="Y126" s="416">
        <f>SUM($G126:M126)</f>
        <v>0</v>
      </c>
      <c r="Z126" s="416">
        <f>SUM($G126:N126)</f>
        <v>0</v>
      </c>
      <c r="AA126" s="416">
        <f>SUM($G126:O126)</f>
        <v>0</v>
      </c>
      <c r="AB126" s="416">
        <f>SUM($G126:P126)</f>
        <v>0</v>
      </c>
      <c r="AC126" s="416">
        <f>SUM($G126:Q126)</f>
        <v>0</v>
      </c>
      <c r="AD126" s="417">
        <f>SUM($G126:R126)</f>
        <v>0</v>
      </c>
      <c r="AE126" s="349">
        <f t="shared" si="77"/>
        <v>0</v>
      </c>
      <c r="AF126" s="349">
        <f t="shared" si="78"/>
        <v>0</v>
      </c>
      <c r="AG126" s="349">
        <f t="shared" si="79"/>
        <v>0</v>
      </c>
      <c r="AH126" s="349">
        <f t="shared" si="80"/>
        <v>0</v>
      </c>
      <c r="AI126" s="349">
        <f t="shared" si="81"/>
        <v>0</v>
      </c>
      <c r="AJ126" s="349">
        <f t="shared" si="82"/>
        <v>0</v>
      </c>
      <c r="AK126" s="349">
        <f t="shared" si="83"/>
        <v>0</v>
      </c>
      <c r="AL126" s="350">
        <f t="shared" si="84"/>
        <v>0</v>
      </c>
    </row>
    <row r="127" spans="1:38" ht="24" hidden="1" customHeight="1" outlineLevel="1">
      <c r="A127" s="343"/>
      <c r="B127" s="446" t="s">
        <v>183</v>
      </c>
      <c r="C127" s="33"/>
      <c r="D127" s="34"/>
      <c r="E127" s="34"/>
      <c r="F127" s="34"/>
      <c r="G127" s="344"/>
      <c r="H127" s="345"/>
      <c r="I127" s="345"/>
      <c r="J127" s="345"/>
      <c r="K127" s="345"/>
      <c r="L127" s="345"/>
      <c r="M127" s="345"/>
      <c r="N127" s="345"/>
      <c r="O127" s="345"/>
      <c r="P127" s="345"/>
      <c r="Q127" s="345"/>
      <c r="R127" s="345"/>
      <c r="S127" s="415">
        <f t="shared" si="76"/>
        <v>0</v>
      </c>
      <c r="T127" s="416">
        <f>SUM($G127:H127)</f>
        <v>0</v>
      </c>
      <c r="U127" s="416">
        <f>SUM($G127:I127)</f>
        <v>0</v>
      </c>
      <c r="V127" s="416">
        <f>SUM($G127:J127)</f>
        <v>0</v>
      </c>
      <c r="W127" s="416">
        <f>SUM($G127:K127)</f>
        <v>0</v>
      </c>
      <c r="X127" s="416">
        <f>SUM($G127:L127)</f>
        <v>0</v>
      </c>
      <c r="Y127" s="416">
        <f>SUM($G127:M127)</f>
        <v>0</v>
      </c>
      <c r="Z127" s="416">
        <f>SUM($G127:N127)</f>
        <v>0</v>
      </c>
      <c r="AA127" s="416">
        <f>SUM($G127:O127)</f>
        <v>0</v>
      </c>
      <c r="AB127" s="416">
        <f>SUM($G127:P127)</f>
        <v>0</v>
      </c>
      <c r="AC127" s="416">
        <f>SUM($G127:Q127)</f>
        <v>0</v>
      </c>
      <c r="AD127" s="417">
        <f>SUM($G127:R127)</f>
        <v>0</v>
      </c>
      <c r="AE127" s="349">
        <f t="shared" si="77"/>
        <v>0</v>
      </c>
      <c r="AF127" s="349">
        <f t="shared" si="78"/>
        <v>0</v>
      </c>
      <c r="AG127" s="349">
        <f t="shared" si="79"/>
        <v>0</v>
      </c>
      <c r="AH127" s="349">
        <f t="shared" si="80"/>
        <v>0</v>
      </c>
      <c r="AI127" s="349">
        <f t="shared" si="81"/>
        <v>0</v>
      </c>
      <c r="AJ127" s="349">
        <f t="shared" si="82"/>
        <v>0</v>
      </c>
      <c r="AK127" s="349">
        <f t="shared" si="83"/>
        <v>0</v>
      </c>
      <c r="AL127" s="350">
        <f t="shared" si="84"/>
        <v>0</v>
      </c>
    </row>
    <row r="128" spans="1:38" ht="24" hidden="1" customHeight="1" outlineLevel="1">
      <c r="A128" s="343"/>
      <c r="B128" s="446" t="s">
        <v>184</v>
      </c>
      <c r="C128" s="33"/>
      <c r="D128" s="34"/>
      <c r="E128" s="34"/>
      <c r="F128" s="34"/>
      <c r="G128" s="344"/>
      <c r="H128" s="345"/>
      <c r="I128" s="345"/>
      <c r="J128" s="345"/>
      <c r="K128" s="345"/>
      <c r="L128" s="345"/>
      <c r="M128" s="345"/>
      <c r="N128" s="345"/>
      <c r="O128" s="345"/>
      <c r="P128" s="345"/>
      <c r="Q128" s="345"/>
      <c r="R128" s="345"/>
      <c r="S128" s="415">
        <f t="shared" si="76"/>
        <v>0</v>
      </c>
      <c r="T128" s="416">
        <f>SUM($G128:H128)</f>
        <v>0</v>
      </c>
      <c r="U128" s="416">
        <f>SUM($G128:I128)</f>
        <v>0</v>
      </c>
      <c r="V128" s="416">
        <f>SUM($G128:J128)</f>
        <v>0</v>
      </c>
      <c r="W128" s="416">
        <f>SUM($G128:K128)</f>
        <v>0</v>
      </c>
      <c r="X128" s="416">
        <f>SUM($G128:L128)</f>
        <v>0</v>
      </c>
      <c r="Y128" s="416">
        <f>SUM($G128:M128)</f>
        <v>0</v>
      </c>
      <c r="Z128" s="416">
        <f>SUM($G128:N128)</f>
        <v>0</v>
      </c>
      <c r="AA128" s="416">
        <f>SUM($G128:O128)</f>
        <v>0</v>
      </c>
      <c r="AB128" s="416">
        <f>SUM($G128:P128)</f>
        <v>0</v>
      </c>
      <c r="AC128" s="416">
        <f>SUM($G128:Q128)</f>
        <v>0</v>
      </c>
      <c r="AD128" s="417">
        <f>SUM($G128:R128)</f>
        <v>0</v>
      </c>
      <c r="AE128" s="349">
        <f t="shared" si="77"/>
        <v>0</v>
      </c>
      <c r="AF128" s="349">
        <f t="shared" si="78"/>
        <v>0</v>
      </c>
      <c r="AG128" s="349">
        <f t="shared" si="79"/>
        <v>0</v>
      </c>
      <c r="AH128" s="349">
        <f t="shared" si="80"/>
        <v>0</v>
      </c>
      <c r="AI128" s="349">
        <f t="shared" si="81"/>
        <v>0</v>
      </c>
      <c r="AJ128" s="349">
        <f t="shared" si="82"/>
        <v>0</v>
      </c>
      <c r="AK128" s="349">
        <f t="shared" si="83"/>
        <v>0</v>
      </c>
      <c r="AL128" s="350">
        <f t="shared" si="84"/>
        <v>0</v>
      </c>
    </row>
    <row r="129" spans="1:38" ht="24" hidden="1" customHeight="1" outlineLevel="1">
      <c r="A129" s="343"/>
      <c r="B129" s="446" t="s">
        <v>185</v>
      </c>
      <c r="C129" s="33"/>
      <c r="D129" s="34"/>
      <c r="E129" s="34"/>
      <c r="F129" s="34"/>
      <c r="G129" s="344"/>
      <c r="H129" s="345"/>
      <c r="I129" s="345"/>
      <c r="J129" s="345"/>
      <c r="K129" s="345"/>
      <c r="L129" s="345"/>
      <c r="M129" s="345"/>
      <c r="N129" s="345"/>
      <c r="O129" s="345"/>
      <c r="P129" s="345"/>
      <c r="Q129" s="345"/>
      <c r="R129" s="345"/>
      <c r="S129" s="415">
        <f t="shared" si="76"/>
        <v>0</v>
      </c>
      <c r="T129" s="416">
        <f>SUM($G129:H129)</f>
        <v>0</v>
      </c>
      <c r="U129" s="416">
        <f>SUM($G129:I129)</f>
        <v>0</v>
      </c>
      <c r="V129" s="416">
        <f>SUM($G129:J129)</f>
        <v>0</v>
      </c>
      <c r="W129" s="416">
        <f>SUM($G129:K129)</f>
        <v>0</v>
      </c>
      <c r="X129" s="416">
        <f>SUM($G129:L129)</f>
        <v>0</v>
      </c>
      <c r="Y129" s="416">
        <f>SUM($G129:M129)</f>
        <v>0</v>
      </c>
      <c r="Z129" s="416">
        <f>SUM($G129:N129)</f>
        <v>0</v>
      </c>
      <c r="AA129" s="416">
        <f>SUM($G129:O129)</f>
        <v>0</v>
      </c>
      <c r="AB129" s="416">
        <f>SUM($G129:P129)</f>
        <v>0</v>
      </c>
      <c r="AC129" s="416">
        <f>SUM($G129:Q129)</f>
        <v>0</v>
      </c>
      <c r="AD129" s="417">
        <f>SUM($G129:R129)</f>
        <v>0</v>
      </c>
      <c r="AE129" s="349">
        <f t="shared" si="77"/>
        <v>0</v>
      </c>
      <c r="AF129" s="349">
        <f t="shared" si="78"/>
        <v>0</v>
      </c>
      <c r="AG129" s="349">
        <f t="shared" si="79"/>
        <v>0</v>
      </c>
      <c r="AH129" s="349">
        <f t="shared" si="80"/>
        <v>0</v>
      </c>
      <c r="AI129" s="349">
        <f t="shared" si="81"/>
        <v>0</v>
      </c>
      <c r="AJ129" s="349">
        <f t="shared" si="82"/>
        <v>0</v>
      </c>
      <c r="AK129" s="349">
        <f t="shared" si="83"/>
        <v>0</v>
      </c>
      <c r="AL129" s="350">
        <f t="shared" si="84"/>
        <v>0</v>
      </c>
    </row>
    <row r="130" spans="1:38" ht="24" hidden="1" customHeight="1" outlineLevel="1">
      <c r="A130" s="343"/>
      <c r="B130" s="446" t="s">
        <v>186</v>
      </c>
      <c r="C130" s="33"/>
      <c r="D130" s="34"/>
      <c r="E130" s="34"/>
      <c r="F130" s="34"/>
      <c r="G130" s="344"/>
      <c r="H130" s="345"/>
      <c r="I130" s="345"/>
      <c r="J130" s="345"/>
      <c r="K130" s="345"/>
      <c r="L130" s="345"/>
      <c r="M130" s="345"/>
      <c r="N130" s="345"/>
      <c r="O130" s="345"/>
      <c r="P130" s="345"/>
      <c r="Q130" s="345"/>
      <c r="R130" s="345"/>
      <c r="S130" s="415">
        <f t="shared" si="76"/>
        <v>0</v>
      </c>
      <c r="T130" s="416">
        <f>SUM($G130:H130)</f>
        <v>0</v>
      </c>
      <c r="U130" s="416">
        <f>SUM($G130:I130)</f>
        <v>0</v>
      </c>
      <c r="V130" s="416">
        <f>SUM($G130:J130)</f>
        <v>0</v>
      </c>
      <c r="W130" s="416">
        <f>SUM($G130:K130)</f>
        <v>0</v>
      </c>
      <c r="X130" s="416">
        <f>SUM($G130:L130)</f>
        <v>0</v>
      </c>
      <c r="Y130" s="416">
        <f>SUM($G130:M130)</f>
        <v>0</v>
      </c>
      <c r="Z130" s="416">
        <f>SUM($G130:N130)</f>
        <v>0</v>
      </c>
      <c r="AA130" s="416">
        <f>SUM($G130:O130)</f>
        <v>0</v>
      </c>
      <c r="AB130" s="416">
        <f>SUM($G130:P130)</f>
        <v>0</v>
      </c>
      <c r="AC130" s="416">
        <f>SUM($G130:Q130)</f>
        <v>0</v>
      </c>
      <c r="AD130" s="417">
        <f>SUM($G130:R130)</f>
        <v>0</v>
      </c>
      <c r="AE130" s="349">
        <f t="shared" si="77"/>
        <v>0</v>
      </c>
      <c r="AF130" s="349">
        <f t="shared" si="78"/>
        <v>0</v>
      </c>
      <c r="AG130" s="349">
        <f t="shared" si="79"/>
        <v>0</v>
      </c>
      <c r="AH130" s="349">
        <f t="shared" si="80"/>
        <v>0</v>
      </c>
      <c r="AI130" s="349">
        <f t="shared" si="81"/>
        <v>0</v>
      </c>
      <c r="AJ130" s="349">
        <f t="shared" si="82"/>
        <v>0</v>
      </c>
      <c r="AK130" s="349">
        <f t="shared" si="83"/>
        <v>0</v>
      </c>
      <c r="AL130" s="350">
        <f t="shared" si="84"/>
        <v>0</v>
      </c>
    </row>
    <row r="131" spans="1:38" ht="24" hidden="1" customHeight="1" outlineLevel="1">
      <c r="A131" s="343"/>
      <c r="B131" s="446" t="s">
        <v>187</v>
      </c>
      <c r="C131" s="33"/>
      <c r="D131" s="34"/>
      <c r="E131" s="34"/>
      <c r="F131" s="34"/>
      <c r="G131" s="344"/>
      <c r="H131" s="345"/>
      <c r="I131" s="345"/>
      <c r="J131" s="345"/>
      <c r="K131" s="345"/>
      <c r="L131" s="345"/>
      <c r="M131" s="345"/>
      <c r="N131" s="345"/>
      <c r="O131" s="345"/>
      <c r="P131" s="345"/>
      <c r="Q131" s="345"/>
      <c r="R131" s="345"/>
      <c r="S131" s="415">
        <f t="shared" si="76"/>
        <v>0</v>
      </c>
      <c r="T131" s="416">
        <f>SUM($G131:H131)</f>
        <v>0</v>
      </c>
      <c r="U131" s="416">
        <f>SUM($G131:I131)</f>
        <v>0</v>
      </c>
      <c r="V131" s="416">
        <f>SUM($G131:J131)</f>
        <v>0</v>
      </c>
      <c r="W131" s="416">
        <f>SUM($G131:K131)</f>
        <v>0</v>
      </c>
      <c r="X131" s="416">
        <f>SUM($G131:L131)</f>
        <v>0</v>
      </c>
      <c r="Y131" s="416">
        <f>SUM($G131:M131)</f>
        <v>0</v>
      </c>
      <c r="Z131" s="416">
        <f>SUM($G131:N131)</f>
        <v>0</v>
      </c>
      <c r="AA131" s="416">
        <f>SUM($G131:O131)</f>
        <v>0</v>
      </c>
      <c r="AB131" s="416">
        <f>SUM($G131:P131)</f>
        <v>0</v>
      </c>
      <c r="AC131" s="416">
        <f>SUM($G131:Q131)</f>
        <v>0</v>
      </c>
      <c r="AD131" s="417">
        <f>SUM($G131:R131)</f>
        <v>0</v>
      </c>
      <c r="AE131" s="349">
        <f t="shared" si="77"/>
        <v>0</v>
      </c>
      <c r="AF131" s="349">
        <f t="shared" si="78"/>
        <v>0</v>
      </c>
      <c r="AG131" s="349">
        <f t="shared" si="79"/>
        <v>0</v>
      </c>
      <c r="AH131" s="349">
        <f t="shared" si="80"/>
        <v>0</v>
      </c>
      <c r="AI131" s="349">
        <f t="shared" si="81"/>
        <v>0</v>
      </c>
      <c r="AJ131" s="349">
        <f t="shared" si="82"/>
        <v>0</v>
      </c>
      <c r="AK131" s="349">
        <f t="shared" si="83"/>
        <v>0</v>
      </c>
      <c r="AL131" s="350">
        <f t="shared" si="84"/>
        <v>0</v>
      </c>
    </row>
    <row r="132" spans="1:38" ht="24" hidden="1" customHeight="1" outlineLevel="1">
      <c r="A132" s="343"/>
      <c r="B132" s="446" t="s">
        <v>188</v>
      </c>
      <c r="C132" s="33"/>
      <c r="D132" s="34"/>
      <c r="E132" s="34"/>
      <c r="F132" s="34"/>
      <c r="G132" s="344"/>
      <c r="H132" s="345"/>
      <c r="I132" s="345"/>
      <c r="J132" s="345"/>
      <c r="K132" s="345"/>
      <c r="L132" s="345"/>
      <c r="M132" s="345"/>
      <c r="N132" s="345"/>
      <c r="O132" s="345"/>
      <c r="P132" s="345"/>
      <c r="Q132" s="345"/>
      <c r="R132" s="345"/>
      <c r="S132" s="415">
        <f t="shared" si="76"/>
        <v>0</v>
      </c>
      <c r="T132" s="416">
        <f>SUM($G132:H132)</f>
        <v>0</v>
      </c>
      <c r="U132" s="416">
        <f>SUM($G132:I132)</f>
        <v>0</v>
      </c>
      <c r="V132" s="416">
        <f>SUM($G132:J132)</f>
        <v>0</v>
      </c>
      <c r="W132" s="416">
        <f>SUM($G132:K132)</f>
        <v>0</v>
      </c>
      <c r="X132" s="416">
        <f>SUM($G132:L132)</f>
        <v>0</v>
      </c>
      <c r="Y132" s="416">
        <f>SUM($G132:M132)</f>
        <v>0</v>
      </c>
      <c r="Z132" s="416">
        <f>SUM($G132:N132)</f>
        <v>0</v>
      </c>
      <c r="AA132" s="416">
        <f>SUM($G132:O132)</f>
        <v>0</v>
      </c>
      <c r="AB132" s="416">
        <f>SUM($G132:P132)</f>
        <v>0</v>
      </c>
      <c r="AC132" s="416">
        <f>SUM($G132:Q132)</f>
        <v>0</v>
      </c>
      <c r="AD132" s="417">
        <f>SUM($G132:R132)</f>
        <v>0</v>
      </c>
      <c r="AE132" s="349">
        <f t="shared" si="77"/>
        <v>0</v>
      </c>
      <c r="AF132" s="349">
        <f t="shared" si="78"/>
        <v>0</v>
      </c>
      <c r="AG132" s="349">
        <f t="shared" si="79"/>
        <v>0</v>
      </c>
      <c r="AH132" s="349">
        <f t="shared" si="80"/>
        <v>0</v>
      </c>
      <c r="AI132" s="349">
        <f t="shared" si="81"/>
        <v>0</v>
      </c>
      <c r="AJ132" s="349">
        <f t="shared" si="82"/>
        <v>0</v>
      </c>
      <c r="AK132" s="349">
        <f t="shared" si="83"/>
        <v>0</v>
      </c>
      <c r="AL132" s="350">
        <f t="shared" si="84"/>
        <v>0</v>
      </c>
    </row>
    <row r="133" spans="1:38" ht="24" hidden="1" customHeight="1" outlineLevel="1">
      <c r="A133" s="343"/>
      <c r="B133" s="446" t="s">
        <v>189</v>
      </c>
      <c r="C133" s="33"/>
      <c r="D133" s="34"/>
      <c r="E133" s="34"/>
      <c r="F133" s="34"/>
      <c r="G133" s="344"/>
      <c r="H133" s="345"/>
      <c r="I133" s="345"/>
      <c r="J133" s="345"/>
      <c r="K133" s="345"/>
      <c r="L133" s="345"/>
      <c r="M133" s="345"/>
      <c r="N133" s="345"/>
      <c r="O133" s="345"/>
      <c r="P133" s="345"/>
      <c r="Q133" s="345"/>
      <c r="R133" s="345"/>
      <c r="S133" s="415">
        <f t="shared" si="76"/>
        <v>0</v>
      </c>
      <c r="T133" s="416">
        <f>SUM($G133:H133)</f>
        <v>0</v>
      </c>
      <c r="U133" s="416">
        <f>SUM($G133:I133)</f>
        <v>0</v>
      </c>
      <c r="V133" s="416">
        <f>SUM($G133:J133)</f>
        <v>0</v>
      </c>
      <c r="W133" s="416">
        <f>SUM($G133:K133)</f>
        <v>0</v>
      </c>
      <c r="X133" s="416">
        <f>SUM($G133:L133)</f>
        <v>0</v>
      </c>
      <c r="Y133" s="416">
        <f>SUM($G133:M133)</f>
        <v>0</v>
      </c>
      <c r="Z133" s="416">
        <f>SUM($G133:N133)</f>
        <v>0</v>
      </c>
      <c r="AA133" s="416">
        <f>SUM($G133:O133)</f>
        <v>0</v>
      </c>
      <c r="AB133" s="416">
        <f>SUM($G133:P133)</f>
        <v>0</v>
      </c>
      <c r="AC133" s="416">
        <f>SUM($G133:Q133)</f>
        <v>0</v>
      </c>
      <c r="AD133" s="417">
        <f>SUM($G133:R133)</f>
        <v>0</v>
      </c>
      <c r="AE133" s="349">
        <f t="shared" si="77"/>
        <v>0</v>
      </c>
      <c r="AF133" s="349">
        <f t="shared" si="78"/>
        <v>0</v>
      </c>
      <c r="AG133" s="349">
        <f t="shared" si="79"/>
        <v>0</v>
      </c>
      <c r="AH133" s="349">
        <f t="shared" si="80"/>
        <v>0</v>
      </c>
      <c r="AI133" s="349">
        <f t="shared" si="81"/>
        <v>0</v>
      </c>
      <c r="AJ133" s="349">
        <f t="shared" si="82"/>
        <v>0</v>
      </c>
      <c r="AK133" s="349">
        <f t="shared" si="83"/>
        <v>0</v>
      </c>
      <c r="AL133" s="350">
        <f t="shared" si="84"/>
        <v>0</v>
      </c>
    </row>
    <row r="134" spans="1:38" ht="24" hidden="1" customHeight="1" outlineLevel="1">
      <c r="A134" s="343"/>
      <c r="B134" s="446" t="s">
        <v>190</v>
      </c>
      <c r="C134" s="33"/>
      <c r="D134" s="34"/>
      <c r="E134" s="34"/>
      <c r="F134" s="34"/>
      <c r="G134" s="344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415">
        <f t="shared" si="76"/>
        <v>0</v>
      </c>
      <c r="T134" s="416">
        <f>SUM($G134:H134)</f>
        <v>0</v>
      </c>
      <c r="U134" s="416">
        <f>SUM($G134:I134)</f>
        <v>0</v>
      </c>
      <c r="V134" s="416">
        <f>SUM($G134:J134)</f>
        <v>0</v>
      </c>
      <c r="W134" s="416">
        <f>SUM($G134:K134)</f>
        <v>0</v>
      </c>
      <c r="X134" s="416">
        <f>SUM($G134:L134)</f>
        <v>0</v>
      </c>
      <c r="Y134" s="416">
        <f>SUM($G134:M134)</f>
        <v>0</v>
      </c>
      <c r="Z134" s="416">
        <f>SUM($G134:N134)</f>
        <v>0</v>
      </c>
      <c r="AA134" s="416">
        <f>SUM($G134:O134)</f>
        <v>0</v>
      </c>
      <c r="AB134" s="416">
        <f>SUM($G134:P134)</f>
        <v>0</v>
      </c>
      <c r="AC134" s="416">
        <f>SUM($G134:Q134)</f>
        <v>0</v>
      </c>
      <c r="AD134" s="417">
        <f>SUM($G134:R134)</f>
        <v>0</v>
      </c>
      <c r="AE134" s="349">
        <f t="shared" si="77"/>
        <v>0</v>
      </c>
      <c r="AF134" s="349">
        <f t="shared" si="78"/>
        <v>0</v>
      </c>
      <c r="AG134" s="349">
        <f t="shared" si="79"/>
        <v>0</v>
      </c>
      <c r="AH134" s="349">
        <f t="shared" si="80"/>
        <v>0</v>
      </c>
      <c r="AI134" s="349">
        <f t="shared" si="81"/>
        <v>0</v>
      </c>
      <c r="AJ134" s="349">
        <f t="shared" si="82"/>
        <v>0</v>
      </c>
      <c r="AK134" s="349">
        <f t="shared" si="83"/>
        <v>0</v>
      </c>
      <c r="AL134" s="350">
        <f t="shared" si="84"/>
        <v>0</v>
      </c>
    </row>
    <row r="135" spans="1:38" ht="24" hidden="1" customHeight="1" outlineLevel="1">
      <c r="A135" s="343"/>
      <c r="B135" s="446" t="s">
        <v>191</v>
      </c>
      <c r="C135" s="33"/>
      <c r="D135" s="34"/>
      <c r="E135" s="34"/>
      <c r="F135" s="34"/>
      <c r="G135" s="344"/>
      <c r="H135" s="345"/>
      <c r="I135" s="345"/>
      <c r="J135" s="345"/>
      <c r="K135" s="345"/>
      <c r="L135" s="345"/>
      <c r="M135" s="345"/>
      <c r="N135" s="345"/>
      <c r="O135" s="345"/>
      <c r="P135" s="345"/>
      <c r="Q135" s="345"/>
      <c r="R135" s="345"/>
      <c r="S135" s="415">
        <f t="shared" si="76"/>
        <v>0</v>
      </c>
      <c r="T135" s="416">
        <f>SUM($G135:H135)</f>
        <v>0</v>
      </c>
      <c r="U135" s="416">
        <f>SUM($G135:I135)</f>
        <v>0</v>
      </c>
      <c r="V135" s="416">
        <f>SUM($G135:J135)</f>
        <v>0</v>
      </c>
      <c r="W135" s="416">
        <f>SUM($G135:K135)</f>
        <v>0</v>
      </c>
      <c r="X135" s="416">
        <f>SUM($G135:L135)</f>
        <v>0</v>
      </c>
      <c r="Y135" s="416">
        <f>SUM($G135:M135)</f>
        <v>0</v>
      </c>
      <c r="Z135" s="416">
        <f>SUM($G135:N135)</f>
        <v>0</v>
      </c>
      <c r="AA135" s="416">
        <f>SUM($G135:O135)</f>
        <v>0</v>
      </c>
      <c r="AB135" s="416">
        <f>SUM($G135:P135)</f>
        <v>0</v>
      </c>
      <c r="AC135" s="416">
        <f>SUM($G135:Q135)</f>
        <v>0</v>
      </c>
      <c r="AD135" s="417">
        <f>SUM($G135:R135)</f>
        <v>0</v>
      </c>
      <c r="AE135" s="349">
        <f t="shared" si="77"/>
        <v>0</v>
      </c>
      <c r="AF135" s="349">
        <f t="shared" si="78"/>
        <v>0</v>
      </c>
      <c r="AG135" s="349">
        <f t="shared" si="79"/>
        <v>0</v>
      </c>
      <c r="AH135" s="349">
        <f t="shared" si="80"/>
        <v>0</v>
      </c>
      <c r="AI135" s="349">
        <f t="shared" si="81"/>
        <v>0</v>
      </c>
      <c r="AJ135" s="349">
        <f t="shared" si="82"/>
        <v>0</v>
      </c>
      <c r="AK135" s="349">
        <f t="shared" si="83"/>
        <v>0</v>
      </c>
      <c r="AL135" s="350">
        <f t="shared" si="84"/>
        <v>0</v>
      </c>
    </row>
    <row r="136" spans="1:38" ht="24" customHeight="1" collapsed="1">
      <c r="A136" s="343"/>
      <c r="B136" s="446" t="s">
        <v>192</v>
      </c>
      <c r="C136" s="33" t="s">
        <v>193</v>
      </c>
      <c r="D136" s="34"/>
      <c r="E136" s="34"/>
      <c r="F136" s="34"/>
      <c r="G136" s="344">
        <f>G41-SUM(G118:G135)</f>
        <v>-752.93263878740254</v>
      </c>
      <c r="H136" s="345">
        <f t="shared" ref="H136:R136" si="89">H41-SUM(H118:H135)</f>
        <v>548.47180000005756</v>
      </c>
      <c r="I136" s="345">
        <f t="shared" si="89"/>
        <v>82.145723775029182</v>
      </c>
      <c r="J136" s="345">
        <f>J41-SUM(J118:J135)</f>
        <v>10250.5259704575</v>
      </c>
      <c r="K136" s="345">
        <f t="shared" si="89"/>
        <v>-197.97844709007768</v>
      </c>
      <c r="L136" s="345">
        <f t="shared" si="89"/>
        <v>-1236.2581563000131</v>
      </c>
      <c r="M136" s="345">
        <f t="shared" si="89"/>
        <v>14.93196175803314</v>
      </c>
      <c r="N136" s="345">
        <f t="shared" si="89"/>
        <v>-73.630449900083477</v>
      </c>
      <c r="O136" s="345">
        <f t="shared" si="89"/>
        <v>-105.00000515194552</v>
      </c>
      <c r="P136" s="345">
        <f t="shared" si="89"/>
        <v>-391.76574997490388</v>
      </c>
      <c r="Q136" s="345">
        <f t="shared" si="89"/>
        <v>136.7903196374682</v>
      </c>
      <c r="R136" s="345">
        <f t="shared" si="89"/>
        <v>60.324215490036295</v>
      </c>
      <c r="S136" s="415">
        <f t="shared" si="76"/>
        <v>-752.93263878740254</v>
      </c>
      <c r="T136" s="416">
        <f>SUM($G136:H136)</f>
        <v>-204.46083878734498</v>
      </c>
      <c r="U136" s="416">
        <f>SUM($G136:I136)</f>
        <v>-122.3151150123158</v>
      </c>
      <c r="V136" s="416">
        <f>SUM($G136:J136)</f>
        <v>10128.210855445184</v>
      </c>
      <c r="W136" s="416">
        <f>SUM($G136:K136)</f>
        <v>9930.2324083551066</v>
      </c>
      <c r="X136" s="416">
        <f>SUM($G136:L136)</f>
        <v>8693.9742520550935</v>
      </c>
      <c r="Y136" s="416">
        <f>SUM($G136:M136)</f>
        <v>8708.9062138131267</v>
      </c>
      <c r="Z136" s="416">
        <f>SUM($G136:N136)</f>
        <v>8635.2757639130432</v>
      </c>
      <c r="AA136" s="416">
        <f>SUM($G136:O136)</f>
        <v>8530.2757587610977</v>
      </c>
      <c r="AB136" s="416">
        <f>SUM($G136:P136)</f>
        <v>8138.5100087861938</v>
      </c>
      <c r="AC136" s="416">
        <f>SUM($G136:Q136)</f>
        <v>8275.300328423662</v>
      </c>
      <c r="AD136" s="417">
        <f>SUM($G136:R136)</f>
        <v>8335.6245439136983</v>
      </c>
      <c r="AE136" s="349">
        <f t="shared" si="77"/>
        <v>-122.3151150123158</v>
      </c>
      <c r="AF136" s="349">
        <f t="shared" si="78"/>
        <v>8816.2893670674093</v>
      </c>
      <c r="AG136" s="349">
        <f t="shared" si="79"/>
        <v>-163.69849329399585</v>
      </c>
      <c r="AH136" s="349">
        <f t="shared" si="80"/>
        <v>-194.65121484739939</v>
      </c>
      <c r="AI136" s="349">
        <f t="shared" si="81"/>
        <v>8693.9742520550935</v>
      </c>
      <c r="AJ136" s="349">
        <f t="shared" si="82"/>
        <v>-358.34970814139524</v>
      </c>
      <c r="AK136" s="349">
        <f t="shared" si="83"/>
        <v>8335.6245439136983</v>
      </c>
      <c r="AL136" s="350">
        <f t="shared" si="84"/>
        <v>0</v>
      </c>
    </row>
    <row r="137" spans="1:38" ht="24" customHeight="1">
      <c r="A137" s="343"/>
      <c r="B137" s="446" t="s">
        <v>194</v>
      </c>
      <c r="C137" s="144" t="s">
        <v>195</v>
      </c>
      <c r="D137" s="145"/>
      <c r="E137" s="145"/>
      <c r="F137" s="145"/>
      <c r="G137" s="420">
        <f t="shared" ref="G137:R137" si="90">SUM(G118:G136)</f>
        <v>158865.02755842847</v>
      </c>
      <c r="H137" s="420">
        <f t="shared" si="90"/>
        <v>81407.952993838015</v>
      </c>
      <c r="I137" s="420">
        <f t="shared" si="90"/>
        <v>164153.78449914473</v>
      </c>
      <c r="J137" s="420">
        <f t="shared" si="90"/>
        <v>151330.76052895887</v>
      </c>
      <c r="K137" s="420">
        <f t="shared" si="90"/>
        <v>138740.92758632635</v>
      </c>
      <c r="L137" s="420">
        <f t="shared" si="90"/>
        <v>117682.31610745352</v>
      </c>
      <c r="M137" s="420">
        <f t="shared" si="90"/>
        <v>117383.80661504586</v>
      </c>
      <c r="N137" s="420">
        <f t="shared" si="90"/>
        <v>117000.11664883456</v>
      </c>
      <c r="O137" s="420">
        <f t="shared" si="90"/>
        <v>114105.76567677416</v>
      </c>
      <c r="P137" s="420">
        <f t="shared" si="90"/>
        <v>115778.01380817416</v>
      </c>
      <c r="Q137" s="420">
        <f t="shared" si="90"/>
        <v>129543.72887003495</v>
      </c>
      <c r="R137" s="420">
        <f t="shared" si="90"/>
        <v>77077.971269161775</v>
      </c>
      <c r="S137" s="421">
        <f t="shared" si="76"/>
        <v>158865.02755842847</v>
      </c>
      <c r="T137" s="422">
        <f>SUM($G137:H137)</f>
        <v>240272.98055226647</v>
      </c>
      <c r="U137" s="422">
        <f>SUM($G137:I137)</f>
        <v>404426.76505141123</v>
      </c>
      <c r="V137" s="422">
        <f>SUM($G137:J137)</f>
        <v>555757.5255803701</v>
      </c>
      <c r="W137" s="422">
        <f>SUM($G137:K137)</f>
        <v>694498.45316669648</v>
      </c>
      <c r="X137" s="422">
        <f>SUM($G137:L137)</f>
        <v>812180.76927415002</v>
      </c>
      <c r="Y137" s="422">
        <f>SUM($G137:M137)</f>
        <v>929564.5758891959</v>
      </c>
      <c r="Z137" s="422">
        <f>SUM($G137:N137)</f>
        <v>1046564.6925380304</v>
      </c>
      <c r="AA137" s="422">
        <f>SUM($G137:O137)</f>
        <v>1160670.4582148045</v>
      </c>
      <c r="AB137" s="422">
        <f>SUM($G137:P137)</f>
        <v>1276448.4720229786</v>
      </c>
      <c r="AC137" s="422">
        <f>SUM($G137:Q137)</f>
        <v>1405992.2008930135</v>
      </c>
      <c r="AD137" s="423">
        <f>SUM($G137:R137)</f>
        <v>1483070.1721621752</v>
      </c>
      <c r="AE137" s="380">
        <f t="shared" si="77"/>
        <v>404426.76505141123</v>
      </c>
      <c r="AF137" s="380">
        <f t="shared" si="78"/>
        <v>407754.00422273879</v>
      </c>
      <c r="AG137" s="380">
        <f t="shared" si="79"/>
        <v>348489.68894065451</v>
      </c>
      <c r="AH137" s="380">
        <f t="shared" si="80"/>
        <v>322399.71394737065</v>
      </c>
      <c r="AI137" s="380">
        <f t="shared" si="81"/>
        <v>812180.76927415002</v>
      </c>
      <c r="AJ137" s="380">
        <f t="shared" si="82"/>
        <v>670889.40288802516</v>
      </c>
      <c r="AK137" s="380">
        <f t="shared" si="83"/>
        <v>1483070.1721621752</v>
      </c>
      <c r="AL137" s="350">
        <f t="shared" si="84"/>
        <v>0</v>
      </c>
    </row>
    <row r="138" spans="1:38" ht="24" customHeight="1">
      <c r="A138" s="343"/>
      <c r="B138" s="446" t="s">
        <v>196</v>
      </c>
      <c r="C138" s="33" t="s">
        <v>197</v>
      </c>
      <c r="D138" s="34"/>
      <c r="E138" s="34"/>
      <c r="F138" s="34"/>
      <c r="G138" s="344">
        <f t="shared" ref="G138:R138" si="91">G19</f>
        <v>-41030.185391952</v>
      </c>
      <c r="H138" s="345">
        <f t="shared" si="91"/>
        <v>-39644.685462374997</v>
      </c>
      <c r="I138" s="345">
        <f t="shared" si="91"/>
        <v>-40359.025094506003</v>
      </c>
      <c r="J138" s="345">
        <f t="shared" si="91"/>
        <v>-41391.300298536502</v>
      </c>
      <c r="K138" s="345">
        <f t="shared" si="91"/>
        <v>-44082.096330989996</v>
      </c>
      <c r="L138" s="345">
        <f t="shared" si="91"/>
        <v>-41794.635969401999</v>
      </c>
      <c r="M138" s="345">
        <f t="shared" si="91"/>
        <v>-43110.767647541994</v>
      </c>
      <c r="N138" s="345">
        <f t="shared" si="91"/>
        <v>-42888.773360097002</v>
      </c>
      <c r="O138" s="345">
        <f t="shared" si="91"/>
        <v>-41475.831367488005</v>
      </c>
      <c r="P138" s="345">
        <f t="shared" si="91"/>
        <v>-41128.014207834</v>
      </c>
      <c r="Q138" s="345">
        <f t="shared" si="91"/>
        <v>-38658.238469380005</v>
      </c>
      <c r="R138" s="345">
        <f t="shared" si="91"/>
        <v>-38258.273872357007</v>
      </c>
      <c r="S138" s="415">
        <f t="shared" si="76"/>
        <v>-41030.185391952</v>
      </c>
      <c r="T138" s="416">
        <f>SUM($G138:H138)</f>
        <v>-80674.87085432699</v>
      </c>
      <c r="U138" s="416">
        <f>SUM($G138:I138)</f>
        <v>-121033.895948833</v>
      </c>
      <c r="V138" s="416">
        <f>SUM($G138:J138)</f>
        <v>-162425.19624736952</v>
      </c>
      <c r="W138" s="416">
        <f>SUM($G138:K138)</f>
        <v>-206507.29257835951</v>
      </c>
      <c r="X138" s="416">
        <f>SUM($G138:L138)</f>
        <v>-248301.92854776152</v>
      </c>
      <c r="Y138" s="416">
        <f>SUM($G138:M138)</f>
        <v>-291412.69619530352</v>
      </c>
      <c r="Z138" s="416">
        <f>SUM($G138:N138)</f>
        <v>-334301.46955540054</v>
      </c>
      <c r="AA138" s="416">
        <f>SUM($G138:O138)</f>
        <v>-375777.30092288856</v>
      </c>
      <c r="AB138" s="416">
        <f>SUM($G138:P138)</f>
        <v>-416905.31513072259</v>
      </c>
      <c r="AC138" s="416">
        <f>SUM($G138:Q138)</f>
        <v>-455563.5536001026</v>
      </c>
      <c r="AD138" s="417">
        <f>SUM($G138:R138)</f>
        <v>-493821.82747245964</v>
      </c>
      <c r="AE138" s="349">
        <f t="shared" si="77"/>
        <v>-121033.895948833</v>
      </c>
      <c r="AF138" s="349">
        <f t="shared" si="78"/>
        <v>-127268.03259892852</v>
      </c>
      <c r="AG138" s="349">
        <f t="shared" si="79"/>
        <v>-127475.37237512704</v>
      </c>
      <c r="AH138" s="349">
        <f t="shared" si="80"/>
        <v>-118044.52654957108</v>
      </c>
      <c r="AI138" s="349">
        <f t="shared" si="81"/>
        <v>-248301.92854776152</v>
      </c>
      <c r="AJ138" s="349">
        <f t="shared" si="82"/>
        <v>-245519.89892469812</v>
      </c>
      <c r="AK138" s="349">
        <f t="shared" si="83"/>
        <v>-493821.82747245964</v>
      </c>
      <c r="AL138" s="350">
        <f t="shared" si="84"/>
        <v>0</v>
      </c>
    </row>
    <row r="139" spans="1:38" ht="24" customHeight="1">
      <c r="A139" s="343" t="s">
        <v>172</v>
      </c>
      <c r="B139" s="446" t="s">
        <v>198</v>
      </c>
      <c r="C139" s="33" t="s">
        <v>199</v>
      </c>
      <c r="D139" s="34"/>
      <c r="E139" s="34"/>
      <c r="F139" s="34"/>
      <c r="G139" s="424">
        <v>-1918.8529679519997</v>
      </c>
      <c r="H139" s="425">
        <v>-1757.6684798125002</v>
      </c>
      <c r="I139" s="425">
        <v>-1909.2876739865001</v>
      </c>
      <c r="J139" s="425">
        <v>-1817.6354578199998</v>
      </c>
      <c r="K139" s="425">
        <v>-1853.15724406</v>
      </c>
      <c r="L139" s="425">
        <v>-1595.6370492180001</v>
      </c>
      <c r="M139" s="425">
        <v>-1931.5339161719999</v>
      </c>
      <c r="N139" s="425">
        <v>-1893.861664821</v>
      </c>
      <c r="O139" s="425">
        <v>-1928.7732784319996</v>
      </c>
      <c r="P139" s="425">
        <v>-1956.2085903509997</v>
      </c>
      <c r="Q139" s="425">
        <v>-1832.8998763375002</v>
      </c>
      <c r="R139" s="425">
        <v>-1982.2865832</v>
      </c>
      <c r="S139" s="415">
        <f t="shared" si="76"/>
        <v>-1918.8529679519997</v>
      </c>
      <c r="T139" s="416">
        <f>SUM($G139:H139)</f>
        <v>-3676.5214477645</v>
      </c>
      <c r="U139" s="416">
        <f>SUM($G139:I139)</f>
        <v>-5585.809121751</v>
      </c>
      <c r="V139" s="416">
        <f>SUM($G139:J139)</f>
        <v>-7403.4445795709998</v>
      </c>
      <c r="W139" s="416">
        <f>SUM($G139:K139)</f>
        <v>-9256.6018236309992</v>
      </c>
      <c r="X139" s="416">
        <f>SUM($G139:L139)</f>
        <v>-10852.238872848999</v>
      </c>
      <c r="Y139" s="416">
        <f>SUM($G139:M139)</f>
        <v>-12783.772789020999</v>
      </c>
      <c r="Z139" s="416">
        <f>SUM($G139:N139)</f>
        <v>-14677.634453841998</v>
      </c>
      <c r="AA139" s="416">
        <f>SUM($G139:O139)</f>
        <v>-16606.407732273998</v>
      </c>
      <c r="AB139" s="416">
        <f>SUM($G139:P139)</f>
        <v>-18562.616322624999</v>
      </c>
      <c r="AC139" s="416">
        <f>SUM($G139:Q139)</f>
        <v>-20395.516198962498</v>
      </c>
      <c r="AD139" s="417">
        <f>SUM($G139:R139)</f>
        <v>-22377.802782162496</v>
      </c>
      <c r="AE139" s="349">
        <f t="shared" si="77"/>
        <v>-5585.809121751</v>
      </c>
      <c r="AF139" s="349">
        <f t="shared" si="78"/>
        <v>-5266.4297510979986</v>
      </c>
      <c r="AG139" s="349">
        <f t="shared" si="79"/>
        <v>-5754.1688594249981</v>
      </c>
      <c r="AH139" s="349">
        <f t="shared" si="80"/>
        <v>-5771.3950498884997</v>
      </c>
      <c r="AI139" s="349">
        <f t="shared" si="81"/>
        <v>-10852.238872848999</v>
      </c>
      <c r="AJ139" s="349">
        <f t="shared" si="82"/>
        <v>-11525.563909313498</v>
      </c>
      <c r="AK139" s="349">
        <f t="shared" si="83"/>
        <v>-22377.802782162496</v>
      </c>
      <c r="AL139" s="350">
        <f t="shared" si="84"/>
        <v>0</v>
      </c>
    </row>
    <row r="140" spans="1:38" ht="24" customHeight="1">
      <c r="A140" s="343" t="s">
        <v>174</v>
      </c>
      <c r="B140" s="446" t="s">
        <v>200</v>
      </c>
      <c r="C140" s="33" t="s">
        <v>201</v>
      </c>
      <c r="D140" s="34"/>
      <c r="E140" s="34"/>
      <c r="F140" s="34"/>
      <c r="G140" s="424">
        <v>-6312.4724798879997</v>
      </c>
      <c r="H140" s="425">
        <v>-6393.4190818124998</v>
      </c>
      <c r="I140" s="425">
        <v>-6859.9607337095003</v>
      </c>
      <c r="J140" s="425">
        <v>-6868.2279392285</v>
      </c>
      <c r="K140" s="425">
        <v>-7191.7394845499985</v>
      </c>
      <c r="L140" s="425">
        <v>-7209.895983192001</v>
      </c>
      <c r="M140" s="425">
        <v>-7474.216769753999</v>
      </c>
      <c r="N140" s="425">
        <v>-7378.4014909710004</v>
      </c>
      <c r="O140" s="425">
        <v>-7506.0478492160009</v>
      </c>
      <c r="P140" s="425">
        <v>-7506.962582750999</v>
      </c>
      <c r="Q140" s="425">
        <v>-7463.2893056774992</v>
      </c>
      <c r="R140" s="425">
        <v>-7435.1652708410002</v>
      </c>
      <c r="S140" s="415">
        <f t="shared" si="76"/>
        <v>-6312.4724798879997</v>
      </c>
      <c r="T140" s="416">
        <f>SUM($G140:H140)</f>
        <v>-12705.8915617005</v>
      </c>
      <c r="U140" s="416">
        <f>SUM($G140:I140)</f>
        <v>-19565.852295410001</v>
      </c>
      <c r="V140" s="416">
        <f>SUM($G140:J140)</f>
        <v>-26434.080234638503</v>
      </c>
      <c r="W140" s="416">
        <f>SUM($G140:K140)</f>
        <v>-33625.819719188497</v>
      </c>
      <c r="X140" s="416">
        <f>SUM($G140:L140)</f>
        <v>-40835.715702380498</v>
      </c>
      <c r="Y140" s="416">
        <f>SUM($G140:M140)</f>
        <v>-48309.932472134496</v>
      </c>
      <c r="Z140" s="416">
        <f>SUM($G140:N140)</f>
        <v>-55688.333963105499</v>
      </c>
      <c r="AA140" s="416">
        <f>SUM($G140:O140)</f>
        <v>-63194.381812321502</v>
      </c>
      <c r="AB140" s="416">
        <f>SUM($G140:P140)</f>
        <v>-70701.344395072505</v>
      </c>
      <c r="AC140" s="416">
        <f>SUM($G140:Q140)</f>
        <v>-78164.633700750011</v>
      </c>
      <c r="AD140" s="417">
        <f>SUM($G140:R140)</f>
        <v>-85599.798971591008</v>
      </c>
      <c r="AE140" s="349">
        <f t="shared" si="77"/>
        <v>-19565.852295410001</v>
      </c>
      <c r="AF140" s="349">
        <f t="shared" si="78"/>
        <v>-21269.863406970497</v>
      </c>
      <c r="AG140" s="349">
        <f t="shared" si="79"/>
        <v>-22358.666109941001</v>
      </c>
      <c r="AH140" s="349">
        <f t="shared" si="80"/>
        <v>-22405.417159269509</v>
      </c>
      <c r="AI140" s="349">
        <f t="shared" si="81"/>
        <v>-40835.715702380498</v>
      </c>
      <c r="AJ140" s="349">
        <f t="shared" si="82"/>
        <v>-44764.08326921051</v>
      </c>
      <c r="AK140" s="349">
        <f t="shared" si="83"/>
        <v>-85599.798971591008</v>
      </c>
      <c r="AL140" s="350">
        <f t="shared" si="84"/>
        <v>0</v>
      </c>
    </row>
    <row r="141" spans="1:38" ht="24" customHeight="1">
      <c r="A141" s="343"/>
      <c r="B141" s="446" t="s">
        <v>202</v>
      </c>
      <c r="C141" s="33" t="s">
        <v>69</v>
      </c>
      <c r="D141" s="34"/>
      <c r="E141" s="34"/>
      <c r="F141" s="34"/>
      <c r="G141" s="344"/>
      <c r="H141" s="345"/>
      <c r="I141" s="345"/>
      <c r="J141" s="345"/>
      <c r="K141" s="345"/>
      <c r="L141" s="345"/>
      <c r="M141" s="345"/>
      <c r="N141" s="345"/>
      <c r="O141" s="345"/>
      <c r="P141" s="345"/>
      <c r="Q141" s="345"/>
      <c r="R141" s="345"/>
      <c r="S141" s="415">
        <f t="shared" si="76"/>
        <v>0</v>
      </c>
      <c r="T141" s="416">
        <f>SUM($G141:H141)</f>
        <v>0</v>
      </c>
      <c r="U141" s="416">
        <f>SUM($G141:I141)</f>
        <v>0</v>
      </c>
      <c r="V141" s="416">
        <f>SUM($G141:J141)</f>
        <v>0</v>
      </c>
      <c r="W141" s="416">
        <f>SUM($G141:K141)</f>
        <v>0</v>
      </c>
      <c r="X141" s="416">
        <f>SUM($G141:L141)</f>
        <v>0</v>
      </c>
      <c r="Y141" s="416">
        <f>SUM($G141:M141)</f>
        <v>0</v>
      </c>
      <c r="Z141" s="416">
        <f>SUM($G141:N141)</f>
        <v>0</v>
      </c>
      <c r="AA141" s="416">
        <f>SUM($G141:O141)</f>
        <v>0</v>
      </c>
      <c r="AB141" s="416">
        <f>SUM($G141:P141)</f>
        <v>0</v>
      </c>
      <c r="AC141" s="416">
        <f>SUM($G141:Q141)</f>
        <v>0</v>
      </c>
      <c r="AD141" s="417">
        <f>SUM($G141:R141)</f>
        <v>0</v>
      </c>
      <c r="AE141" s="349">
        <f t="shared" si="77"/>
        <v>0</v>
      </c>
      <c r="AF141" s="349">
        <f t="shared" si="78"/>
        <v>0</v>
      </c>
      <c r="AG141" s="349">
        <f t="shared" si="79"/>
        <v>0</v>
      </c>
      <c r="AH141" s="349">
        <f t="shared" si="80"/>
        <v>0</v>
      </c>
      <c r="AI141" s="349">
        <f t="shared" si="81"/>
        <v>0</v>
      </c>
      <c r="AJ141" s="349">
        <f t="shared" si="82"/>
        <v>0</v>
      </c>
      <c r="AK141" s="349">
        <f t="shared" si="83"/>
        <v>0</v>
      </c>
      <c r="AL141" s="350">
        <f t="shared" si="84"/>
        <v>0</v>
      </c>
    </row>
    <row r="142" spans="1:38" ht="24" customHeight="1">
      <c r="A142" s="343"/>
      <c r="B142" s="446" t="s">
        <v>203</v>
      </c>
      <c r="C142" s="33" t="s">
        <v>83</v>
      </c>
      <c r="D142" s="34"/>
      <c r="E142" s="34"/>
      <c r="F142" s="34"/>
      <c r="G142" s="344">
        <f t="shared" ref="G142:R142" si="92">G28</f>
        <v>-6252.4962955920009</v>
      </c>
      <c r="H142" s="345">
        <f t="shared" si="92"/>
        <v>-6422.0738603749996</v>
      </c>
      <c r="I142" s="345">
        <f t="shared" si="92"/>
        <v>-7603.2509393465007</v>
      </c>
      <c r="J142" s="345">
        <f t="shared" si="92"/>
        <v>-7210.5171249669993</v>
      </c>
      <c r="K142" s="345">
        <f t="shared" si="92"/>
        <v>-7577.6462348599998</v>
      </c>
      <c r="L142" s="345">
        <f t="shared" si="92"/>
        <v>-6995.5657724700013</v>
      </c>
      <c r="M142" s="345">
        <f t="shared" si="92"/>
        <v>-7280.4574934279981</v>
      </c>
      <c r="N142" s="345">
        <f t="shared" si="92"/>
        <v>-8277.4918751070054</v>
      </c>
      <c r="O142" s="345">
        <f t="shared" si="92"/>
        <v>-8823.0734289599986</v>
      </c>
      <c r="P142" s="345">
        <f t="shared" si="92"/>
        <v>-9982.7634492090019</v>
      </c>
      <c r="Q142" s="345">
        <f t="shared" si="92"/>
        <v>-10764.372538064999</v>
      </c>
      <c r="R142" s="345">
        <f t="shared" si="92"/>
        <v>-11677.388686887003</v>
      </c>
      <c r="S142" s="415">
        <f t="shared" si="76"/>
        <v>-6252.4962955920009</v>
      </c>
      <c r="T142" s="416">
        <f>SUM($G142:H142)</f>
        <v>-12674.570155967001</v>
      </c>
      <c r="U142" s="416">
        <f>SUM($G142:I142)</f>
        <v>-20277.821095313502</v>
      </c>
      <c r="V142" s="416">
        <f>SUM($G142:J142)</f>
        <v>-27488.338220280501</v>
      </c>
      <c r="W142" s="416">
        <f>SUM($G142:K142)</f>
        <v>-35065.984455140497</v>
      </c>
      <c r="X142" s="416">
        <f>SUM($G142:L142)</f>
        <v>-42061.550227610496</v>
      </c>
      <c r="Y142" s="416">
        <f>SUM($G142:M142)</f>
        <v>-49342.007721038492</v>
      </c>
      <c r="Z142" s="416">
        <f>SUM($G142:N142)</f>
        <v>-57619.499596145499</v>
      </c>
      <c r="AA142" s="416">
        <f>SUM($G142:O142)</f>
        <v>-66442.573025105492</v>
      </c>
      <c r="AB142" s="416">
        <f>SUM($G142:P142)</f>
        <v>-76425.336474314492</v>
      </c>
      <c r="AC142" s="416">
        <f>SUM($G142:Q142)</f>
        <v>-87189.709012379491</v>
      </c>
      <c r="AD142" s="417">
        <f>SUM($G142:R142)</f>
        <v>-98867.097699266495</v>
      </c>
      <c r="AE142" s="349">
        <f t="shared" si="77"/>
        <v>-20277.821095313502</v>
      </c>
      <c r="AF142" s="349">
        <f t="shared" si="78"/>
        <v>-21783.729132296994</v>
      </c>
      <c r="AG142" s="349">
        <f t="shared" si="79"/>
        <v>-24381.022797494992</v>
      </c>
      <c r="AH142" s="349">
        <f t="shared" si="80"/>
        <v>-32424.524674160999</v>
      </c>
      <c r="AI142" s="349">
        <f t="shared" si="81"/>
        <v>-42061.550227610496</v>
      </c>
      <c r="AJ142" s="349">
        <f t="shared" si="82"/>
        <v>-56805.547471655991</v>
      </c>
      <c r="AK142" s="349">
        <f t="shared" si="83"/>
        <v>-98867.09769926648</v>
      </c>
      <c r="AL142" s="350">
        <f t="shared" si="84"/>
        <v>0</v>
      </c>
    </row>
    <row r="143" spans="1:38" ht="24" customHeight="1">
      <c r="A143" s="343"/>
      <c r="B143" s="446" t="s">
        <v>204</v>
      </c>
      <c r="C143" s="33" t="s">
        <v>87</v>
      </c>
      <c r="D143" s="34"/>
      <c r="E143" s="34"/>
      <c r="F143" s="34"/>
      <c r="G143" s="344">
        <f t="shared" ref="G143:R143" si="93">G30</f>
        <v>-19884.735498450031</v>
      </c>
      <c r="H143" s="345">
        <f t="shared" si="93"/>
        <v>-704.79944213512601</v>
      </c>
      <c r="I143" s="345">
        <f t="shared" si="93"/>
        <v>-15528.544076622353</v>
      </c>
      <c r="J143" s="345">
        <f t="shared" si="93"/>
        <v>-11063.423929159673</v>
      </c>
      <c r="K143" s="345">
        <f t="shared" si="93"/>
        <v>-9307.8951034132006</v>
      </c>
      <c r="L143" s="345">
        <f t="shared" si="93"/>
        <v>-5673.6156879495338</v>
      </c>
      <c r="M143" s="345">
        <f t="shared" si="93"/>
        <v>-3837.3825822934659</v>
      </c>
      <c r="N143" s="345">
        <f t="shared" si="93"/>
        <v>-5977.9869896782166</v>
      </c>
      <c r="O143" s="345">
        <f t="shared" si="93"/>
        <v>-4190.6764233348995</v>
      </c>
      <c r="P143" s="345">
        <f t="shared" si="93"/>
        <v>-5992.2190974709911</v>
      </c>
      <c r="Q143" s="345">
        <f t="shared" si="93"/>
        <v>-7488.9083389135376</v>
      </c>
      <c r="R143" s="345">
        <f t="shared" si="93"/>
        <v>-8549.422114467674</v>
      </c>
      <c r="S143" s="415">
        <f t="shared" si="76"/>
        <v>-19884.735498450031</v>
      </c>
      <c r="T143" s="416">
        <f>SUM($G143:H143)</f>
        <v>-20589.534940585156</v>
      </c>
      <c r="U143" s="416">
        <f>SUM($G143:I143)</f>
        <v>-36118.079017207507</v>
      </c>
      <c r="V143" s="416">
        <f>SUM($G143:J143)</f>
        <v>-47181.502946367182</v>
      </c>
      <c r="W143" s="416">
        <f>SUM($G143:K143)</f>
        <v>-56489.398049780386</v>
      </c>
      <c r="X143" s="416">
        <f>SUM($G143:L143)</f>
        <v>-62163.013737729918</v>
      </c>
      <c r="Y143" s="416">
        <f>SUM($G143:M143)</f>
        <v>-66000.396320023385</v>
      </c>
      <c r="Z143" s="416">
        <f>SUM($G143:N143)</f>
        <v>-71978.383309701603</v>
      </c>
      <c r="AA143" s="416">
        <f>SUM($G143:O143)</f>
        <v>-76169.059733036498</v>
      </c>
      <c r="AB143" s="416">
        <f>SUM($G143:P143)</f>
        <v>-82161.278830507494</v>
      </c>
      <c r="AC143" s="416">
        <f>SUM($G143:Q143)</f>
        <v>-89650.187169421028</v>
      </c>
      <c r="AD143" s="417">
        <f>SUM($G143:R143)</f>
        <v>-98199.609283888698</v>
      </c>
      <c r="AE143" s="349">
        <f t="shared" si="77"/>
        <v>-36118.079017207507</v>
      </c>
      <c r="AF143" s="349">
        <f t="shared" si="78"/>
        <v>-26044.934720522411</v>
      </c>
      <c r="AG143" s="349">
        <f t="shared" si="79"/>
        <v>-14006.04599530658</v>
      </c>
      <c r="AH143" s="349">
        <f t="shared" si="80"/>
        <v>-22030.549550852193</v>
      </c>
      <c r="AI143" s="349">
        <f t="shared" si="81"/>
        <v>-62163.013737729918</v>
      </c>
      <c r="AJ143" s="349">
        <f t="shared" si="82"/>
        <v>-36036.595546158773</v>
      </c>
      <c r="AK143" s="349">
        <f t="shared" si="83"/>
        <v>-98199.609283888683</v>
      </c>
      <c r="AL143" s="350">
        <f t="shared" si="84"/>
        <v>0</v>
      </c>
    </row>
    <row r="144" spans="1:38" ht="24" customHeight="1">
      <c r="A144" s="343"/>
      <c r="B144" s="446" t="s">
        <v>205</v>
      </c>
      <c r="C144" s="33" t="s">
        <v>206</v>
      </c>
      <c r="D144" s="34"/>
      <c r="E144" s="34"/>
      <c r="F144" s="34"/>
      <c r="G144" s="344"/>
      <c r="H144" s="345"/>
      <c r="I144" s="345"/>
      <c r="J144" s="345"/>
      <c r="K144" s="345"/>
      <c r="L144" s="345"/>
      <c r="M144" s="345"/>
      <c r="N144" s="345"/>
      <c r="O144" s="345"/>
      <c r="P144" s="345"/>
      <c r="Q144" s="345"/>
      <c r="R144" s="345"/>
      <c r="S144" s="415">
        <f t="shared" si="76"/>
        <v>0</v>
      </c>
      <c r="T144" s="416">
        <f>SUM($G144:H144)</f>
        <v>0</v>
      </c>
      <c r="U144" s="416">
        <f>SUM($G144:I144)</f>
        <v>0</v>
      </c>
      <c r="V144" s="416">
        <f>SUM($G144:J144)</f>
        <v>0</v>
      </c>
      <c r="W144" s="416">
        <f>SUM($G144:K144)</f>
        <v>0</v>
      </c>
      <c r="X144" s="416">
        <f>SUM($G144:L144)</f>
        <v>0</v>
      </c>
      <c r="Y144" s="416">
        <f>SUM($G144:M144)</f>
        <v>0</v>
      </c>
      <c r="Z144" s="416">
        <f>SUM($G144:N144)</f>
        <v>0</v>
      </c>
      <c r="AA144" s="416">
        <f>SUM($G144:O144)</f>
        <v>0</v>
      </c>
      <c r="AB144" s="416">
        <f>SUM($G144:P144)</f>
        <v>0</v>
      </c>
      <c r="AC144" s="416">
        <f>SUM($G144:Q144)</f>
        <v>0</v>
      </c>
      <c r="AD144" s="417">
        <f>SUM($G144:R144)</f>
        <v>0</v>
      </c>
      <c r="AE144" s="349">
        <f t="shared" si="77"/>
        <v>0</v>
      </c>
      <c r="AF144" s="349">
        <f t="shared" si="78"/>
        <v>0</v>
      </c>
      <c r="AG144" s="349">
        <f t="shared" si="79"/>
        <v>0</v>
      </c>
      <c r="AH144" s="349">
        <f t="shared" si="80"/>
        <v>0</v>
      </c>
      <c r="AI144" s="349">
        <f t="shared" si="81"/>
        <v>0</v>
      </c>
      <c r="AJ144" s="349">
        <f t="shared" si="82"/>
        <v>0</v>
      </c>
      <c r="AK144" s="349">
        <f t="shared" si="83"/>
        <v>0</v>
      </c>
      <c r="AL144" s="350">
        <f t="shared" si="84"/>
        <v>0</v>
      </c>
    </row>
    <row r="145" spans="1:38" ht="24" customHeight="1">
      <c r="A145" s="343"/>
      <c r="B145" s="446" t="s">
        <v>207</v>
      </c>
      <c r="C145" s="33" t="s">
        <v>95</v>
      </c>
      <c r="D145" s="34"/>
      <c r="E145" s="34"/>
      <c r="F145" s="34"/>
      <c r="G145" s="344"/>
      <c r="H145" s="345"/>
      <c r="I145" s="345"/>
      <c r="J145" s="345"/>
      <c r="K145" s="345"/>
      <c r="L145" s="345"/>
      <c r="M145" s="345"/>
      <c r="N145" s="345"/>
      <c r="O145" s="345"/>
      <c r="P145" s="345"/>
      <c r="Q145" s="345"/>
      <c r="R145" s="345"/>
      <c r="S145" s="415">
        <f t="shared" si="76"/>
        <v>0</v>
      </c>
      <c r="T145" s="416">
        <f>SUM($G145:H145)</f>
        <v>0</v>
      </c>
      <c r="U145" s="416">
        <f>SUM($G145:I145)</f>
        <v>0</v>
      </c>
      <c r="V145" s="416">
        <f>SUM($G145:J145)</f>
        <v>0</v>
      </c>
      <c r="W145" s="416">
        <f>SUM($G145:K145)</f>
        <v>0</v>
      </c>
      <c r="X145" s="416">
        <f>SUM($G145:L145)</f>
        <v>0</v>
      </c>
      <c r="Y145" s="416">
        <f>SUM($G145:M145)</f>
        <v>0</v>
      </c>
      <c r="Z145" s="416">
        <f>SUM($G145:N145)</f>
        <v>0</v>
      </c>
      <c r="AA145" s="416">
        <f>SUM($G145:O145)</f>
        <v>0</v>
      </c>
      <c r="AB145" s="416">
        <f>SUM($G145:P145)</f>
        <v>0</v>
      </c>
      <c r="AC145" s="416">
        <f>SUM($G145:Q145)</f>
        <v>0</v>
      </c>
      <c r="AD145" s="417">
        <f>SUM($G145:R145)</f>
        <v>0</v>
      </c>
      <c r="AE145" s="349">
        <f t="shared" si="77"/>
        <v>0</v>
      </c>
      <c r="AF145" s="349">
        <f t="shared" si="78"/>
        <v>0</v>
      </c>
      <c r="AG145" s="349">
        <f t="shared" si="79"/>
        <v>0</v>
      </c>
      <c r="AH145" s="349">
        <f t="shared" si="80"/>
        <v>0</v>
      </c>
      <c r="AI145" s="349">
        <f t="shared" si="81"/>
        <v>0</v>
      </c>
      <c r="AJ145" s="349">
        <f t="shared" si="82"/>
        <v>0</v>
      </c>
      <c r="AK145" s="349">
        <f t="shared" si="83"/>
        <v>0</v>
      </c>
      <c r="AL145" s="350">
        <f t="shared" si="84"/>
        <v>0</v>
      </c>
    </row>
    <row r="146" spans="1:38" ht="24" hidden="1" customHeight="1" outlineLevel="1">
      <c r="A146" s="343"/>
      <c r="B146" s="446" t="s">
        <v>208</v>
      </c>
      <c r="C146" s="33"/>
      <c r="D146" s="34"/>
      <c r="E146" s="34"/>
      <c r="F146" s="34"/>
      <c r="G146" s="344"/>
      <c r="H146" s="345"/>
      <c r="I146" s="345"/>
      <c r="J146" s="345"/>
      <c r="K146" s="345"/>
      <c r="L146" s="345"/>
      <c r="M146" s="345"/>
      <c r="N146" s="345"/>
      <c r="O146" s="345"/>
      <c r="P146" s="345"/>
      <c r="Q146" s="345"/>
      <c r="R146" s="345"/>
      <c r="S146" s="415">
        <f t="shared" si="76"/>
        <v>0</v>
      </c>
      <c r="T146" s="416">
        <f>SUM($G146:H146)</f>
        <v>0</v>
      </c>
      <c r="U146" s="416">
        <f>SUM($G146:I146)</f>
        <v>0</v>
      </c>
      <c r="V146" s="416">
        <f>SUM($G146:J146)</f>
        <v>0</v>
      </c>
      <c r="W146" s="416">
        <f>SUM($G146:K146)</f>
        <v>0</v>
      </c>
      <c r="X146" s="416">
        <f>SUM($G146:L146)</f>
        <v>0</v>
      </c>
      <c r="Y146" s="416">
        <f>SUM($G146:M146)</f>
        <v>0</v>
      </c>
      <c r="Z146" s="416">
        <f>SUM($G146:N146)</f>
        <v>0</v>
      </c>
      <c r="AA146" s="416">
        <f>SUM($G146:O146)</f>
        <v>0</v>
      </c>
      <c r="AB146" s="416">
        <f>SUM($G146:P146)</f>
        <v>0</v>
      </c>
      <c r="AC146" s="416">
        <f>SUM($G146:Q146)</f>
        <v>0</v>
      </c>
      <c r="AD146" s="417">
        <f>SUM($G146:R146)</f>
        <v>0</v>
      </c>
      <c r="AE146" s="349">
        <f t="shared" si="77"/>
        <v>0</v>
      </c>
      <c r="AF146" s="349">
        <f t="shared" si="78"/>
        <v>0</v>
      </c>
      <c r="AG146" s="349">
        <f t="shared" si="79"/>
        <v>0</v>
      </c>
      <c r="AH146" s="349">
        <f t="shared" si="80"/>
        <v>0</v>
      </c>
      <c r="AI146" s="349">
        <f t="shared" si="81"/>
        <v>0</v>
      </c>
      <c r="AJ146" s="349">
        <f t="shared" si="82"/>
        <v>0</v>
      </c>
      <c r="AK146" s="349">
        <f t="shared" si="83"/>
        <v>0</v>
      </c>
      <c r="AL146" s="350">
        <f t="shared" si="84"/>
        <v>0</v>
      </c>
    </row>
    <row r="147" spans="1:38" ht="24" hidden="1" customHeight="1" outlineLevel="1">
      <c r="A147" s="343"/>
      <c r="B147" s="446" t="s">
        <v>209</v>
      </c>
      <c r="C147" s="33"/>
      <c r="D147" s="34"/>
      <c r="E147" s="34"/>
      <c r="F147" s="34"/>
      <c r="G147" s="344"/>
      <c r="H147" s="345"/>
      <c r="I147" s="345"/>
      <c r="J147" s="345"/>
      <c r="K147" s="345"/>
      <c r="L147" s="345"/>
      <c r="M147" s="345"/>
      <c r="N147" s="345"/>
      <c r="O147" s="345"/>
      <c r="P147" s="345"/>
      <c r="Q147" s="345"/>
      <c r="R147" s="345"/>
      <c r="S147" s="415">
        <f t="shared" si="76"/>
        <v>0</v>
      </c>
      <c r="T147" s="416">
        <f>SUM($G147:H147)</f>
        <v>0</v>
      </c>
      <c r="U147" s="416">
        <f>SUM($G147:I147)</f>
        <v>0</v>
      </c>
      <c r="V147" s="416">
        <f>SUM($G147:J147)</f>
        <v>0</v>
      </c>
      <c r="W147" s="416">
        <f>SUM($G147:K147)</f>
        <v>0</v>
      </c>
      <c r="X147" s="416">
        <f>SUM($G147:L147)</f>
        <v>0</v>
      </c>
      <c r="Y147" s="416">
        <f>SUM($G147:M147)</f>
        <v>0</v>
      </c>
      <c r="Z147" s="416">
        <f>SUM($G147:N147)</f>
        <v>0</v>
      </c>
      <c r="AA147" s="416">
        <f>SUM($G147:O147)</f>
        <v>0</v>
      </c>
      <c r="AB147" s="416">
        <f>SUM($G147:P147)</f>
        <v>0</v>
      </c>
      <c r="AC147" s="416">
        <f>SUM($G147:Q147)</f>
        <v>0</v>
      </c>
      <c r="AD147" s="417">
        <f>SUM($G147:R147)</f>
        <v>0</v>
      </c>
      <c r="AE147" s="349">
        <f t="shared" si="77"/>
        <v>0</v>
      </c>
      <c r="AF147" s="349">
        <f t="shared" si="78"/>
        <v>0</v>
      </c>
      <c r="AG147" s="349">
        <f t="shared" si="79"/>
        <v>0</v>
      </c>
      <c r="AH147" s="349">
        <f t="shared" si="80"/>
        <v>0</v>
      </c>
      <c r="AI147" s="349">
        <f t="shared" si="81"/>
        <v>0</v>
      </c>
      <c r="AJ147" s="349">
        <f t="shared" si="82"/>
        <v>0</v>
      </c>
      <c r="AK147" s="349">
        <f t="shared" si="83"/>
        <v>0</v>
      </c>
      <c r="AL147" s="350">
        <f t="shared" si="84"/>
        <v>0</v>
      </c>
    </row>
    <row r="148" spans="1:38" ht="24" hidden="1" customHeight="1" outlineLevel="1">
      <c r="A148" s="343"/>
      <c r="B148" s="446" t="s">
        <v>210</v>
      </c>
      <c r="C148" s="33"/>
      <c r="D148" s="34"/>
      <c r="E148" s="34"/>
      <c r="F148" s="34"/>
      <c r="G148" s="344"/>
      <c r="H148" s="345"/>
      <c r="I148" s="345"/>
      <c r="J148" s="345"/>
      <c r="K148" s="345"/>
      <c r="L148" s="345"/>
      <c r="M148" s="345"/>
      <c r="N148" s="345"/>
      <c r="O148" s="345"/>
      <c r="P148" s="345"/>
      <c r="Q148" s="345"/>
      <c r="R148" s="345"/>
      <c r="S148" s="415">
        <f t="shared" si="76"/>
        <v>0</v>
      </c>
      <c r="T148" s="416">
        <f>SUM($G148:H148)</f>
        <v>0</v>
      </c>
      <c r="U148" s="416">
        <f>SUM($G148:I148)</f>
        <v>0</v>
      </c>
      <c r="V148" s="416">
        <f>SUM($G148:J148)</f>
        <v>0</v>
      </c>
      <c r="W148" s="416">
        <f>SUM($G148:K148)</f>
        <v>0</v>
      </c>
      <c r="X148" s="416">
        <f>SUM($G148:L148)</f>
        <v>0</v>
      </c>
      <c r="Y148" s="416">
        <f>SUM($G148:M148)</f>
        <v>0</v>
      </c>
      <c r="Z148" s="416">
        <f>SUM($G148:N148)</f>
        <v>0</v>
      </c>
      <c r="AA148" s="416">
        <f>SUM($G148:O148)</f>
        <v>0</v>
      </c>
      <c r="AB148" s="416">
        <f>SUM($G148:P148)</f>
        <v>0</v>
      </c>
      <c r="AC148" s="416">
        <f>SUM($G148:Q148)</f>
        <v>0</v>
      </c>
      <c r="AD148" s="417">
        <f>SUM($G148:R148)</f>
        <v>0</v>
      </c>
      <c r="AE148" s="349">
        <f t="shared" si="77"/>
        <v>0</v>
      </c>
      <c r="AF148" s="349">
        <f t="shared" si="78"/>
        <v>0</v>
      </c>
      <c r="AG148" s="349">
        <f t="shared" si="79"/>
        <v>0</v>
      </c>
      <c r="AH148" s="349">
        <f t="shared" si="80"/>
        <v>0</v>
      </c>
      <c r="AI148" s="349">
        <f t="shared" si="81"/>
        <v>0</v>
      </c>
      <c r="AJ148" s="349">
        <f t="shared" si="82"/>
        <v>0</v>
      </c>
      <c r="AK148" s="349">
        <f t="shared" si="83"/>
        <v>0</v>
      </c>
      <c r="AL148" s="350">
        <f t="shared" si="84"/>
        <v>0</v>
      </c>
    </row>
    <row r="149" spans="1:38" ht="24" customHeight="1" collapsed="1">
      <c r="A149" s="343"/>
      <c r="B149" s="446" t="s">
        <v>211</v>
      </c>
      <c r="C149" s="152" t="s">
        <v>446</v>
      </c>
      <c r="D149" s="34"/>
      <c r="E149" s="34"/>
      <c r="F149" s="34"/>
      <c r="G149" s="344"/>
      <c r="H149" s="345"/>
      <c r="I149" s="345"/>
      <c r="J149" s="345"/>
      <c r="K149" s="345"/>
      <c r="L149" s="345"/>
      <c r="M149" s="345"/>
      <c r="N149" s="345"/>
      <c r="O149" s="345"/>
      <c r="P149" s="345"/>
      <c r="Q149" s="345"/>
      <c r="R149" s="345"/>
      <c r="S149" s="415">
        <f t="shared" si="76"/>
        <v>0</v>
      </c>
      <c r="T149" s="416">
        <f>SUM($G149:H149)</f>
        <v>0</v>
      </c>
      <c r="U149" s="416">
        <f>SUM($G149:I149)</f>
        <v>0</v>
      </c>
      <c r="V149" s="416">
        <f>SUM($G149:J149)</f>
        <v>0</v>
      </c>
      <c r="W149" s="416">
        <f>SUM($G149:K149)</f>
        <v>0</v>
      </c>
      <c r="X149" s="416">
        <f>SUM($G149:L149)</f>
        <v>0</v>
      </c>
      <c r="Y149" s="416">
        <f>SUM($G149:M149)</f>
        <v>0</v>
      </c>
      <c r="Z149" s="416">
        <f>SUM($G149:N149)</f>
        <v>0</v>
      </c>
      <c r="AA149" s="416">
        <f>SUM($G149:O149)</f>
        <v>0</v>
      </c>
      <c r="AB149" s="416">
        <f>SUM($G149:P149)</f>
        <v>0</v>
      </c>
      <c r="AC149" s="416">
        <f>SUM($G149:Q149)</f>
        <v>0</v>
      </c>
      <c r="AD149" s="417">
        <f>SUM($G149:R149)</f>
        <v>0</v>
      </c>
      <c r="AE149" s="349">
        <f t="shared" si="77"/>
        <v>0</v>
      </c>
      <c r="AF149" s="349">
        <f t="shared" si="78"/>
        <v>0</v>
      </c>
      <c r="AG149" s="349">
        <f t="shared" si="79"/>
        <v>0</v>
      </c>
      <c r="AH149" s="349">
        <f t="shared" si="80"/>
        <v>0</v>
      </c>
      <c r="AI149" s="349">
        <f t="shared" si="81"/>
        <v>0</v>
      </c>
      <c r="AJ149" s="349">
        <f t="shared" si="82"/>
        <v>0</v>
      </c>
      <c r="AK149" s="349">
        <f t="shared" si="83"/>
        <v>0</v>
      </c>
      <c r="AL149" s="350">
        <f t="shared" si="84"/>
        <v>0</v>
      </c>
    </row>
    <row r="150" spans="1:38" ht="24" customHeight="1">
      <c r="A150" s="343" t="s">
        <v>172</v>
      </c>
      <c r="B150" s="446" t="s">
        <v>213</v>
      </c>
      <c r="C150" s="33" t="s">
        <v>214</v>
      </c>
      <c r="D150" s="34"/>
      <c r="E150" s="34"/>
      <c r="F150" s="34"/>
      <c r="G150" s="344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415">
        <f t="shared" si="76"/>
        <v>0</v>
      </c>
      <c r="T150" s="416">
        <f>SUM($G150:H150)</f>
        <v>0</v>
      </c>
      <c r="U150" s="416">
        <f>SUM($G150:I150)</f>
        <v>0</v>
      </c>
      <c r="V150" s="416">
        <f>SUM($G150:J150)</f>
        <v>0</v>
      </c>
      <c r="W150" s="416">
        <f>SUM($G150:K150)</f>
        <v>0</v>
      </c>
      <c r="X150" s="416">
        <f>SUM($G150:L150)</f>
        <v>0</v>
      </c>
      <c r="Y150" s="416">
        <f>SUM($G150:M150)</f>
        <v>0</v>
      </c>
      <c r="Z150" s="416">
        <f>SUM($G150:N150)</f>
        <v>0</v>
      </c>
      <c r="AA150" s="416">
        <f>SUM($G150:O150)</f>
        <v>0</v>
      </c>
      <c r="AB150" s="416">
        <f>SUM($G150:P150)</f>
        <v>0</v>
      </c>
      <c r="AC150" s="416">
        <f>SUM($G150:Q150)</f>
        <v>0</v>
      </c>
      <c r="AD150" s="417">
        <f>SUM($G150:R150)</f>
        <v>0</v>
      </c>
      <c r="AE150" s="349">
        <f t="shared" si="77"/>
        <v>0</v>
      </c>
      <c r="AF150" s="349">
        <f t="shared" si="78"/>
        <v>0</v>
      </c>
      <c r="AG150" s="349">
        <f t="shared" si="79"/>
        <v>0</v>
      </c>
      <c r="AH150" s="349">
        <f t="shared" si="80"/>
        <v>0</v>
      </c>
      <c r="AI150" s="349">
        <f t="shared" si="81"/>
        <v>0</v>
      </c>
      <c r="AJ150" s="349">
        <f t="shared" si="82"/>
        <v>0</v>
      </c>
      <c r="AK150" s="349">
        <f t="shared" si="83"/>
        <v>0</v>
      </c>
      <c r="AL150" s="350">
        <f t="shared" si="84"/>
        <v>0</v>
      </c>
    </row>
    <row r="151" spans="1:38" ht="24" customHeight="1">
      <c r="A151" s="343" t="s">
        <v>172</v>
      </c>
      <c r="B151" s="446" t="s">
        <v>215</v>
      </c>
      <c r="C151" s="33" t="s">
        <v>216</v>
      </c>
      <c r="D151" s="34"/>
      <c r="E151" s="34"/>
      <c r="F151" s="34"/>
      <c r="G151" s="344"/>
      <c r="H151" s="345"/>
      <c r="I151" s="345"/>
      <c r="J151" s="345"/>
      <c r="K151" s="345"/>
      <c r="L151" s="345"/>
      <c r="M151" s="345"/>
      <c r="N151" s="345"/>
      <c r="O151" s="345"/>
      <c r="P151" s="345"/>
      <c r="Q151" s="345"/>
      <c r="R151" s="345"/>
      <c r="S151" s="415">
        <f t="shared" si="76"/>
        <v>0</v>
      </c>
      <c r="T151" s="416">
        <f>SUM($G151:H151)</f>
        <v>0</v>
      </c>
      <c r="U151" s="416">
        <f>SUM($G151:I151)</f>
        <v>0</v>
      </c>
      <c r="V151" s="416">
        <f>SUM($G151:J151)</f>
        <v>0</v>
      </c>
      <c r="W151" s="416">
        <f>SUM($G151:K151)</f>
        <v>0</v>
      </c>
      <c r="X151" s="416">
        <f>SUM($G151:L151)</f>
        <v>0</v>
      </c>
      <c r="Y151" s="416">
        <f>SUM($G151:M151)</f>
        <v>0</v>
      </c>
      <c r="Z151" s="416">
        <f>SUM($G151:N151)</f>
        <v>0</v>
      </c>
      <c r="AA151" s="416">
        <f>SUM($G151:O151)</f>
        <v>0</v>
      </c>
      <c r="AB151" s="416">
        <f>SUM($G151:P151)</f>
        <v>0</v>
      </c>
      <c r="AC151" s="416">
        <f>SUM($G151:Q151)</f>
        <v>0</v>
      </c>
      <c r="AD151" s="417">
        <f>SUM($G151:R151)</f>
        <v>0</v>
      </c>
      <c r="AE151" s="349">
        <f t="shared" si="77"/>
        <v>0</v>
      </c>
      <c r="AF151" s="349">
        <f t="shared" si="78"/>
        <v>0</v>
      </c>
      <c r="AG151" s="349">
        <f t="shared" si="79"/>
        <v>0</v>
      </c>
      <c r="AH151" s="349">
        <f t="shared" si="80"/>
        <v>0</v>
      </c>
      <c r="AI151" s="349">
        <f t="shared" si="81"/>
        <v>0</v>
      </c>
      <c r="AJ151" s="349">
        <f t="shared" si="82"/>
        <v>0</v>
      </c>
      <c r="AK151" s="349">
        <f t="shared" si="83"/>
        <v>0</v>
      </c>
      <c r="AL151" s="350">
        <f t="shared" si="84"/>
        <v>0</v>
      </c>
    </row>
    <row r="152" spans="1:38" ht="24" customHeight="1">
      <c r="A152" s="343" t="s">
        <v>172</v>
      </c>
      <c r="B152" s="446" t="s">
        <v>217</v>
      </c>
      <c r="C152" s="33" t="s">
        <v>218</v>
      </c>
      <c r="D152" s="34"/>
      <c r="E152" s="34"/>
      <c r="F152" s="34"/>
      <c r="G152" s="344"/>
      <c r="H152" s="345"/>
      <c r="I152" s="345"/>
      <c r="J152" s="345"/>
      <c r="K152" s="345"/>
      <c r="L152" s="345"/>
      <c r="M152" s="345"/>
      <c r="N152" s="345"/>
      <c r="O152" s="345"/>
      <c r="P152" s="345"/>
      <c r="Q152" s="345"/>
      <c r="R152" s="345"/>
      <c r="S152" s="415">
        <f t="shared" si="76"/>
        <v>0</v>
      </c>
      <c r="T152" s="416">
        <f>SUM($G152:H152)</f>
        <v>0</v>
      </c>
      <c r="U152" s="416">
        <f>SUM($G152:I152)</f>
        <v>0</v>
      </c>
      <c r="V152" s="416">
        <f>SUM($G152:J152)</f>
        <v>0</v>
      </c>
      <c r="W152" s="416">
        <f>SUM($G152:K152)</f>
        <v>0</v>
      </c>
      <c r="X152" s="416">
        <f>SUM($G152:L152)</f>
        <v>0</v>
      </c>
      <c r="Y152" s="416">
        <f>SUM($G152:M152)</f>
        <v>0</v>
      </c>
      <c r="Z152" s="416">
        <f>SUM($G152:N152)</f>
        <v>0</v>
      </c>
      <c r="AA152" s="416">
        <f>SUM($G152:O152)</f>
        <v>0</v>
      </c>
      <c r="AB152" s="416">
        <f>SUM($G152:P152)</f>
        <v>0</v>
      </c>
      <c r="AC152" s="416">
        <f>SUM($G152:Q152)</f>
        <v>0</v>
      </c>
      <c r="AD152" s="417">
        <f>SUM($G152:R152)</f>
        <v>0</v>
      </c>
      <c r="AE152" s="349">
        <f t="shared" si="77"/>
        <v>0</v>
      </c>
      <c r="AF152" s="349">
        <f t="shared" si="78"/>
        <v>0</v>
      </c>
      <c r="AG152" s="349">
        <f t="shared" si="79"/>
        <v>0</v>
      </c>
      <c r="AH152" s="349">
        <f t="shared" si="80"/>
        <v>0</v>
      </c>
      <c r="AI152" s="349">
        <f t="shared" si="81"/>
        <v>0</v>
      </c>
      <c r="AJ152" s="349">
        <f t="shared" si="82"/>
        <v>0</v>
      </c>
      <c r="AK152" s="349">
        <f t="shared" si="83"/>
        <v>0</v>
      </c>
      <c r="AL152" s="350">
        <f t="shared" si="84"/>
        <v>0</v>
      </c>
    </row>
    <row r="153" spans="1:38" ht="24" customHeight="1">
      <c r="A153" s="343" t="s">
        <v>172</v>
      </c>
      <c r="B153" s="446" t="s">
        <v>219</v>
      </c>
      <c r="C153" s="33" t="s">
        <v>220</v>
      </c>
      <c r="D153" s="34"/>
      <c r="E153" s="34"/>
      <c r="F153" s="34"/>
      <c r="G153" s="344"/>
      <c r="H153" s="345"/>
      <c r="I153" s="345"/>
      <c r="J153" s="345"/>
      <c r="K153" s="345"/>
      <c r="L153" s="345"/>
      <c r="M153" s="345"/>
      <c r="N153" s="345"/>
      <c r="O153" s="345"/>
      <c r="P153" s="345"/>
      <c r="Q153" s="345"/>
      <c r="R153" s="345"/>
      <c r="S153" s="415">
        <f t="shared" si="76"/>
        <v>0</v>
      </c>
      <c r="T153" s="416">
        <f>SUM($G153:H153)</f>
        <v>0</v>
      </c>
      <c r="U153" s="416">
        <f>SUM($G153:I153)</f>
        <v>0</v>
      </c>
      <c r="V153" s="416">
        <f>SUM($G153:J153)</f>
        <v>0</v>
      </c>
      <c r="W153" s="416">
        <f>SUM($G153:K153)</f>
        <v>0</v>
      </c>
      <c r="X153" s="416">
        <f>SUM($G153:L153)</f>
        <v>0</v>
      </c>
      <c r="Y153" s="416">
        <f>SUM($G153:M153)</f>
        <v>0</v>
      </c>
      <c r="Z153" s="416">
        <f>SUM($G153:N153)</f>
        <v>0</v>
      </c>
      <c r="AA153" s="416">
        <f>SUM($G153:O153)</f>
        <v>0</v>
      </c>
      <c r="AB153" s="416">
        <f>SUM($G153:P153)</f>
        <v>0</v>
      </c>
      <c r="AC153" s="416">
        <f>SUM($G153:Q153)</f>
        <v>0</v>
      </c>
      <c r="AD153" s="417">
        <f>SUM($G153:R153)</f>
        <v>0</v>
      </c>
      <c r="AE153" s="349">
        <f t="shared" si="77"/>
        <v>0</v>
      </c>
      <c r="AF153" s="349">
        <f t="shared" si="78"/>
        <v>0</v>
      </c>
      <c r="AG153" s="349">
        <f t="shared" si="79"/>
        <v>0</v>
      </c>
      <c r="AH153" s="349">
        <f t="shared" si="80"/>
        <v>0</v>
      </c>
      <c r="AI153" s="349">
        <f t="shared" si="81"/>
        <v>0</v>
      </c>
      <c r="AJ153" s="349">
        <f t="shared" si="82"/>
        <v>0</v>
      </c>
      <c r="AK153" s="349">
        <f t="shared" si="83"/>
        <v>0</v>
      </c>
      <c r="AL153" s="350">
        <f t="shared" si="84"/>
        <v>0</v>
      </c>
    </row>
    <row r="154" spans="1:38" ht="24" customHeight="1">
      <c r="A154" s="343" t="s">
        <v>176</v>
      </c>
      <c r="B154" s="446" t="s">
        <v>221</v>
      </c>
      <c r="C154" s="33" t="s">
        <v>222</v>
      </c>
      <c r="D154" s="34"/>
      <c r="E154" s="34"/>
      <c r="F154" s="34"/>
      <c r="G154" s="344">
        <v>0</v>
      </c>
      <c r="H154" s="345">
        <v>0</v>
      </c>
      <c r="I154" s="345">
        <v>0</v>
      </c>
      <c r="J154" s="345">
        <v>0</v>
      </c>
      <c r="K154" s="345">
        <v>0</v>
      </c>
      <c r="L154" s="345">
        <v>0</v>
      </c>
      <c r="M154" s="345">
        <v>0</v>
      </c>
      <c r="N154" s="345">
        <v>0</v>
      </c>
      <c r="O154" s="345">
        <v>0</v>
      </c>
      <c r="P154" s="345">
        <v>0</v>
      </c>
      <c r="Q154" s="345">
        <v>0</v>
      </c>
      <c r="R154" s="345">
        <v>0</v>
      </c>
      <c r="S154" s="415">
        <f t="shared" si="76"/>
        <v>0</v>
      </c>
      <c r="T154" s="416">
        <f>SUM($G154:H154)</f>
        <v>0</v>
      </c>
      <c r="U154" s="416">
        <f>SUM($G154:I154)</f>
        <v>0</v>
      </c>
      <c r="V154" s="416">
        <f>SUM($G154:J154)</f>
        <v>0</v>
      </c>
      <c r="W154" s="416">
        <f>SUM($G154:K154)</f>
        <v>0</v>
      </c>
      <c r="X154" s="416">
        <f>SUM($G154:L154)</f>
        <v>0</v>
      </c>
      <c r="Y154" s="416">
        <f>SUM($G154:M154)</f>
        <v>0</v>
      </c>
      <c r="Z154" s="416">
        <f>SUM($G154:N154)</f>
        <v>0</v>
      </c>
      <c r="AA154" s="416">
        <f>SUM($G154:O154)</f>
        <v>0</v>
      </c>
      <c r="AB154" s="416">
        <f>SUM($G154:P154)</f>
        <v>0</v>
      </c>
      <c r="AC154" s="416">
        <f>SUM($G154:Q154)</f>
        <v>0</v>
      </c>
      <c r="AD154" s="417">
        <f>SUM($G154:R154)</f>
        <v>0</v>
      </c>
      <c r="AE154" s="349">
        <f t="shared" si="77"/>
        <v>0</v>
      </c>
      <c r="AF154" s="349">
        <f t="shared" si="78"/>
        <v>0</v>
      </c>
      <c r="AG154" s="349">
        <f t="shared" si="79"/>
        <v>0</v>
      </c>
      <c r="AH154" s="349">
        <f t="shared" si="80"/>
        <v>0</v>
      </c>
      <c r="AI154" s="349">
        <f t="shared" si="81"/>
        <v>0</v>
      </c>
      <c r="AJ154" s="349">
        <f t="shared" si="82"/>
        <v>0</v>
      </c>
      <c r="AK154" s="349">
        <f t="shared" si="83"/>
        <v>0</v>
      </c>
      <c r="AL154" s="350">
        <f t="shared" si="84"/>
        <v>0</v>
      </c>
    </row>
    <row r="155" spans="1:38" ht="24" customHeight="1">
      <c r="A155" s="343" t="s">
        <v>176</v>
      </c>
      <c r="B155" s="446" t="s">
        <v>223</v>
      </c>
      <c r="C155" s="33" t="s">
        <v>224</v>
      </c>
      <c r="D155" s="34"/>
      <c r="E155" s="34"/>
      <c r="F155" s="34"/>
      <c r="G155" s="344">
        <v>0</v>
      </c>
      <c r="H155" s="345">
        <v>0</v>
      </c>
      <c r="I155" s="345">
        <v>0</v>
      </c>
      <c r="J155" s="345">
        <v>0</v>
      </c>
      <c r="K155" s="345">
        <v>0</v>
      </c>
      <c r="L155" s="345">
        <v>-4871.8080814499999</v>
      </c>
      <c r="M155" s="345">
        <v>-1291.8066740040001</v>
      </c>
      <c r="N155" s="345">
        <v>-1105.1752196100001</v>
      </c>
      <c r="O155" s="345">
        <v>-4291.493416895999</v>
      </c>
      <c r="P155" s="345">
        <v>-9019.7218499219998</v>
      </c>
      <c r="Q155" s="345">
        <v>3450.3347989250001</v>
      </c>
      <c r="R155" s="345">
        <v>1484.6299429500002</v>
      </c>
      <c r="S155" s="415">
        <f t="shared" si="76"/>
        <v>0</v>
      </c>
      <c r="T155" s="416">
        <f>SUM($G155:H155)</f>
        <v>0</v>
      </c>
      <c r="U155" s="416">
        <f>SUM($G155:I155)</f>
        <v>0</v>
      </c>
      <c r="V155" s="416">
        <f>SUM($G155:J155)</f>
        <v>0</v>
      </c>
      <c r="W155" s="416">
        <f>SUM($G155:K155)</f>
        <v>0</v>
      </c>
      <c r="X155" s="416">
        <f>SUM($G155:L155)</f>
        <v>-4871.8080814499999</v>
      </c>
      <c r="Y155" s="416">
        <f>SUM($G155:M155)</f>
        <v>-6163.6147554540003</v>
      </c>
      <c r="Z155" s="416">
        <f>SUM($G155:N155)</f>
        <v>-7268.7899750640008</v>
      </c>
      <c r="AA155" s="416">
        <f>SUM($G155:O155)</f>
        <v>-11560.28339196</v>
      </c>
      <c r="AB155" s="416">
        <f>SUM($G155:P155)</f>
        <v>-20580.005241881998</v>
      </c>
      <c r="AC155" s="416">
        <f>SUM($G155:Q155)</f>
        <v>-17129.670442956998</v>
      </c>
      <c r="AD155" s="417">
        <f>SUM($G155:R155)</f>
        <v>-15645.040500006999</v>
      </c>
      <c r="AE155" s="349">
        <f t="shared" si="77"/>
        <v>0</v>
      </c>
      <c r="AF155" s="349">
        <f t="shared" si="78"/>
        <v>-4871.8080814499999</v>
      </c>
      <c r="AG155" s="349">
        <f t="shared" si="79"/>
        <v>-6688.4753105099999</v>
      </c>
      <c r="AH155" s="349">
        <f t="shared" si="80"/>
        <v>-4084.7571080469997</v>
      </c>
      <c r="AI155" s="349">
        <f t="shared" si="81"/>
        <v>-4871.8080814499999</v>
      </c>
      <c r="AJ155" s="349">
        <f t="shared" si="82"/>
        <v>-10773.232418557</v>
      </c>
      <c r="AK155" s="349">
        <f t="shared" si="83"/>
        <v>-15645.040500006999</v>
      </c>
      <c r="AL155" s="350">
        <f t="shared" si="84"/>
        <v>0</v>
      </c>
    </row>
    <row r="156" spans="1:38" ht="24" customHeight="1">
      <c r="A156" s="343" t="s">
        <v>176</v>
      </c>
      <c r="B156" s="446" t="s">
        <v>225</v>
      </c>
      <c r="C156" s="33" t="s">
        <v>226</v>
      </c>
      <c r="D156" s="34"/>
      <c r="E156" s="34"/>
      <c r="F156" s="34"/>
      <c r="G156" s="344">
        <v>-752.93263878753237</v>
      </c>
      <c r="H156" s="345">
        <v>548.47179999999992</v>
      </c>
      <c r="I156" s="345">
        <v>82.145723775000008</v>
      </c>
      <c r="J156" s="345">
        <v>-885.70502475000001</v>
      </c>
      <c r="K156" s="345">
        <v>-197.97844708999997</v>
      </c>
      <c r="L156" s="345">
        <v>-1236.2581563000001</v>
      </c>
      <c r="M156" s="345">
        <v>14.931961758000002</v>
      </c>
      <c r="N156" s="345">
        <v>-73.630449900000002</v>
      </c>
      <c r="O156" s="345">
        <v>-105.00000515199991</v>
      </c>
      <c r="P156" s="345">
        <v>-391.76574997500001</v>
      </c>
      <c r="Q156" s="345">
        <v>136.79031963750001</v>
      </c>
      <c r="R156" s="345">
        <v>60.324215489999922</v>
      </c>
      <c r="S156" s="415">
        <f t="shared" si="76"/>
        <v>-752.93263878753237</v>
      </c>
      <c r="T156" s="416">
        <f>SUM($G156:H156)</f>
        <v>-204.46083878753245</v>
      </c>
      <c r="U156" s="416">
        <f>SUM($G156:I156)</f>
        <v>-122.31511501253244</v>
      </c>
      <c r="V156" s="416">
        <f>SUM($G156:J156)</f>
        <v>-1008.0201397625325</v>
      </c>
      <c r="W156" s="416">
        <f>SUM($G156:K156)</f>
        <v>-1205.9985868525325</v>
      </c>
      <c r="X156" s="416">
        <f>SUM($G156:L156)</f>
        <v>-2442.2567431525326</v>
      </c>
      <c r="Y156" s="416">
        <f>SUM($G156:M156)</f>
        <v>-2427.3247813945327</v>
      </c>
      <c r="Z156" s="416">
        <f>SUM($G156:N156)</f>
        <v>-2500.9552312945325</v>
      </c>
      <c r="AA156" s="416">
        <f>SUM($G156:O156)</f>
        <v>-2605.9552364465326</v>
      </c>
      <c r="AB156" s="416">
        <f>SUM($G156:P156)</f>
        <v>-2997.7209864215324</v>
      </c>
      <c r="AC156" s="416">
        <f>SUM($G156:Q156)</f>
        <v>-2860.9306667840324</v>
      </c>
      <c r="AD156" s="417">
        <f>SUM($G156:R156)</f>
        <v>-2800.6064512940325</v>
      </c>
      <c r="AE156" s="349">
        <f t="shared" si="77"/>
        <v>-122.31511501253244</v>
      </c>
      <c r="AF156" s="349">
        <f t="shared" si="78"/>
        <v>-2319.9416281400004</v>
      </c>
      <c r="AG156" s="349">
        <f t="shared" si="79"/>
        <v>-163.69849329399977</v>
      </c>
      <c r="AH156" s="349">
        <f t="shared" si="80"/>
        <v>-194.65121484749972</v>
      </c>
      <c r="AI156" s="349">
        <f t="shared" si="81"/>
        <v>-2442.2567431525326</v>
      </c>
      <c r="AJ156" s="349">
        <f t="shared" si="82"/>
        <v>-358.34970814149949</v>
      </c>
      <c r="AK156" s="349">
        <f t="shared" si="83"/>
        <v>-2800.606451294032</v>
      </c>
      <c r="AL156" s="350">
        <f t="shared" si="84"/>
        <v>0</v>
      </c>
    </row>
    <row r="157" spans="1:38" ht="24" customHeight="1">
      <c r="A157" s="343" t="s">
        <v>178</v>
      </c>
      <c r="B157" s="446" t="s">
        <v>227</v>
      </c>
      <c r="C157" s="33" t="s">
        <v>228</v>
      </c>
      <c r="D157" s="34"/>
      <c r="E157" s="34"/>
      <c r="F157" s="34"/>
      <c r="G157" s="344">
        <v>0</v>
      </c>
      <c r="H157" s="345">
        <v>0</v>
      </c>
      <c r="I157" s="345">
        <v>0</v>
      </c>
      <c r="J157" s="345">
        <v>0</v>
      </c>
      <c r="K157" s="345">
        <v>0</v>
      </c>
      <c r="L157" s="345">
        <v>0</v>
      </c>
      <c r="M157" s="345">
        <v>0</v>
      </c>
      <c r="N157" s="345">
        <v>0</v>
      </c>
      <c r="O157" s="345">
        <v>0</v>
      </c>
      <c r="P157" s="345">
        <v>0</v>
      </c>
      <c r="Q157" s="345">
        <v>0</v>
      </c>
      <c r="R157" s="345">
        <v>0</v>
      </c>
      <c r="S157" s="415">
        <f t="shared" si="76"/>
        <v>0</v>
      </c>
      <c r="T157" s="416">
        <f>SUM($G157:H157)</f>
        <v>0</v>
      </c>
      <c r="U157" s="416">
        <f>SUM($G157:I157)</f>
        <v>0</v>
      </c>
      <c r="V157" s="416">
        <f>SUM($G157:J157)</f>
        <v>0</v>
      </c>
      <c r="W157" s="416">
        <f>SUM($G157:K157)</f>
        <v>0</v>
      </c>
      <c r="X157" s="416">
        <f>SUM($G157:L157)</f>
        <v>0</v>
      </c>
      <c r="Y157" s="416">
        <f>SUM($G157:M157)</f>
        <v>0</v>
      </c>
      <c r="Z157" s="416">
        <f>SUM($G157:N157)</f>
        <v>0</v>
      </c>
      <c r="AA157" s="416">
        <f>SUM($G157:O157)</f>
        <v>0</v>
      </c>
      <c r="AB157" s="416">
        <f>SUM($G157:P157)</f>
        <v>0</v>
      </c>
      <c r="AC157" s="416">
        <f>SUM($G157:Q157)</f>
        <v>0</v>
      </c>
      <c r="AD157" s="417">
        <f>SUM($G157:R157)</f>
        <v>0</v>
      </c>
      <c r="AE157" s="349">
        <f t="shared" si="77"/>
        <v>0</v>
      </c>
      <c r="AF157" s="349">
        <f t="shared" si="78"/>
        <v>0</v>
      </c>
      <c r="AG157" s="349">
        <f t="shared" si="79"/>
        <v>0</v>
      </c>
      <c r="AH157" s="349">
        <f t="shared" si="80"/>
        <v>0</v>
      </c>
      <c r="AI157" s="349">
        <f t="shared" si="81"/>
        <v>0</v>
      </c>
      <c r="AJ157" s="349">
        <f t="shared" si="82"/>
        <v>0</v>
      </c>
      <c r="AK157" s="349">
        <f t="shared" si="83"/>
        <v>0</v>
      </c>
      <c r="AL157" s="350">
        <f t="shared" si="84"/>
        <v>0</v>
      </c>
    </row>
    <row r="158" spans="1:38" ht="24" customHeight="1">
      <c r="A158" s="343" t="s">
        <v>178</v>
      </c>
      <c r="B158" s="446" t="s">
        <v>229</v>
      </c>
      <c r="C158" s="33" t="s">
        <v>230</v>
      </c>
      <c r="D158" s="34"/>
      <c r="E158" s="34"/>
      <c r="F158" s="34"/>
      <c r="G158" s="344">
        <v>0</v>
      </c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0</v>
      </c>
      <c r="N158" s="345">
        <v>0</v>
      </c>
      <c r="O158" s="345">
        <v>0</v>
      </c>
      <c r="P158" s="345">
        <v>0</v>
      </c>
      <c r="Q158" s="345">
        <v>0</v>
      </c>
      <c r="R158" s="345">
        <v>0</v>
      </c>
      <c r="S158" s="415">
        <f t="shared" si="76"/>
        <v>0</v>
      </c>
      <c r="T158" s="416">
        <f>SUM($G158:H158)</f>
        <v>0</v>
      </c>
      <c r="U158" s="416">
        <f>SUM($G158:I158)</f>
        <v>0</v>
      </c>
      <c r="V158" s="416">
        <f>SUM($G158:J158)</f>
        <v>0</v>
      </c>
      <c r="W158" s="416">
        <f>SUM($G158:K158)</f>
        <v>0</v>
      </c>
      <c r="X158" s="416">
        <f>SUM($G158:L158)</f>
        <v>0</v>
      </c>
      <c r="Y158" s="416">
        <f>SUM($G158:M158)</f>
        <v>0</v>
      </c>
      <c r="Z158" s="416">
        <f>SUM($G158:N158)</f>
        <v>0</v>
      </c>
      <c r="AA158" s="416">
        <f>SUM($G158:O158)</f>
        <v>0</v>
      </c>
      <c r="AB158" s="416">
        <f>SUM($G158:P158)</f>
        <v>0</v>
      </c>
      <c r="AC158" s="416">
        <f>SUM($G158:Q158)</f>
        <v>0</v>
      </c>
      <c r="AD158" s="417">
        <f>SUM($G158:R158)</f>
        <v>0</v>
      </c>
      <c r="AE158" s="349">
        <f t="shared" si="77"/>
        <v>0</v>
      </c>
      <c r="AF158" s="349">
        <f t="shared" si="78"/>
        <v>0</v>
      </c>
      <c r="AG158" s="349">
        <f t="shared" si="79"/>
        <v>0</v>
      </c>
      <c r="AH158" s="349">
        <f t="shared" si="80"/>
        <v>0</v>
      </c>
      <c r="AI158" s="349">
        <f t="shared" si="81"/>
        <v>0</v>
      </c>
      <c r="AJ158" s="349">
        <f t="shared" si="82"/>
        <v>0</v>
      </c>
      <c r="AK158" s="349">
        <f t="shared" si="83"/>
        <v>0</v>
      </c>
      <c r="AL158" s="350">
        <f t="shared" si="84"/>
        <v>0</v>
      </c>
    </row>
    <row r="159" spans="1:38" ht="24" customHeight="1">
      <c r="A159" s="343" t="s">
        <v>178</v>
      </c>
      <c r="B159" s="446" t="s">
        <v>231</v>
      </c>
      <c r="C159" s="33" t="s">
        <v>232</v>
      </c>
      <c r="D159" s="34"/>
      <c r="E159" s="34"/>
      <c r="F159" s="34"/>
      <c r="G159" s="344">
        <v>0</v>
      </c>
      <c r="H159" s="345">
        <v>0</v>
      </c>
      <c r="I159" s="345">
        <v>0</v>
      </c>
      <c r="J159" s="345">
        <v>0</v>
      </c>
      <c r="K159" s="345">
        <v>0</v>
      </c>
      <c r="L159" s="345">
        <v>0</v>
      </c>
      <c r="M159" s="345">
        <v>0</v>
      </c>
      <c r="N159" s="345">
        <v>0</v>
      </c>
      <c r="O159" s="345">
        <v>0</v>
      </c>
      <c r="P159" s="345">
        <v>0</v>
      </c>
      <c r="Q159" s="345">
        <v>0</v>
      </c>
      <c r="R159" s="345">
        <v>0</v>
      </c>
      <c r="S159" s="415">
        <f t="shared" si="76"/>
        <v>0</v>
      </c>
      <c r="T159" s="416">
        <f>SUM($G159:H159)</f>
        <v>0</v>
      </c>
      <c r="U159" s="416">
        <f>SUM($G159:I159)</f>
        <v>0</v>
      </c>
      <c r="V159" s="416">
        <f>SUM($G159:J159)</f>
        <v>0</v>
      </c>
      <c r="W159" s="416">
        <f>SUM($G159:K159)</f>
        <v>0</v>
      </c>
      <c r="X159" s="416">
        <f>SUM($G159:L159)</f>
        <v>0</v>
      </c>
      <c r="Y159" s="416">
        <f>SUM($G159:M159)</f>
        <v>0</v>
      </c>
      <c r="Z159" s="416">
        <f>SUM($G159:N159)</f>
        <v>0</v>
      </c>
      <c r="AA159" s="416">
        <f>SUM($G159:O159)</f>
        <v>0</v>
      </c>
      <c r="AB159" s="416">
        <f>SUM($G159:P159)</f>
        <v>0</v>
      </c>
      <c r="AC159" s="416">
        <f>SUM($G159:Q159)</f>
        <v>0</v>
      </c>
      <c r="AD159" s="417">
        <f>SUM($G159:R159)</f>
        <v>0</v>
      </c>
      <c r="AE159" s="349">
        <f t="shared" si="77"/>
        <v>0</v>
      </c>
      <c r="AF159" s="349">
        <f t="shared" si="78"/>
        <v>0</v>
      </c>
      <c r="AG159" s="349">
        <f t="shared" si="79"/>
        <v>0</v>
      </c>
      <c r="AH159" s="349">
        <f t="shared" si="80"/>
        <v>0</v>
      </c>
      <c r="AI159" s="349">
        <f t="shared" si="81"/>
        <v>0</v>
      </c>
      <c r="AJ159" s="349">
        <f t="shared" si="82"/>
        <v>0</v>
      </c>
      <c r="AK159" s="349">
        <f t="shared" si="83"/>
        <v>0</v>
      </c>
      <c r="AL159" s="350">
        <f t="shared" si="84"/>
        <v>0</v>
      </c>
    </row>
    <row r="160" spans="1:38" ht="24" customHeight="1">
      <c r="A160" s="343" t="s">
        <v>178</v>
      </c>
      <c r="B160" s="446" t="s">
        <v>233</v>
      </c>
      <c r="C160" s="33" t="s">
        <v>234</v>
      </c>
      <c r="D160" s="34"/>
      <c r="E160" s="34"/>
      <c r="F160" s="34"/>
      <c r="G160" s="344"/>
      <c r="H160" s="345"/>
      <c r="I160" s="345"/>
      <c r="J160" s="345"/>
      <c r="K160" s="345"/>
      <c r="L160" s="345"/>
      <c r="M160" s="345"/>
      <c r="N160" s="345"/>
      <c r="O160" s="345"/>
      <c r="P160" s="345"/>
      <c r="Q160" s="345"/>
      <c r="R160" s="345"/>
      <c r="S160" s="415">
        <f t="shared" si="76"/>
        <v>0</v>
      </c>
      <c r="T160" s="416">
        <f>SUM($G160:H160)</f>
        <v>0</v>
      </c>
      <c r="U160" s="416">
        <f>SUM($G160:I160)</f>
        <v>0</v>
      </c>
      <c r="V160" s="416">
        <f>SUM($G160:J160)</f>
        <v>0</v>
      </c>
      <c r="W160" s="416">
        <f>SUM($G160:K160)</f>
        <v>0</v>
      </c>
      <c r="X160" s="416">
        <f>SUM($G160:L160)</f>
        <v>0</v>
      </c>
      <c r="Y160" s="416">
        <f>SUM($G160:M160)</f>
        <v>0</v>
      </c>
      <c r="Z160" s="416">
        <f>SUM($G160:N160)</f>
        <v>0</v>
      </c>
      <c r="AA160" s="416">
        <f>SUM($G160:O160)</f>
        <v>0</v>
      </c>
      <c r="AB160" s="416">
        <f>SUM($G160:P160)</f>
        <v>0</v>
      </c>
      <c r="AC160" s="416">
        <f>SUM($G160:Q160)</f>
        <v>0</v>
      </c>
      <c r="AD160" s="417">
        <f>SUM($G160:R160)</f>
        <v>0</v>
      </c>
      <c r="AE160" s="349">
        <f t="shared" si="77"/>
        <v>0</v>
      </c>
      <c r="AF160" s="349">
        <f t="shared" si="78"/>
        <v>0</v>
      </c>
      <c r="AG160" s="349">
        <f t="shared" si="79"/>
        <v>0</v>
      </c>
      <c r="AH160" s="349">
        <f t="shared" si="80"/>
        <v>0</v>
      </c>
      <c r="AI160" s="349">
        <f t="shared" si="81"/>
        <v>0</v>
      </c>
      <c r="AJ160" s="349">
        <f t="shared" si="82"/>
        <v>0</v>
      </c>
      <c r="AK160" s="349">
        <f t="shared" si="83"/>
        <v>0</v>
      </c>
      <c r="AL160" s="350">
        <f t="shared" si="84"/>
        <v>0</v>
      </c>
    </row>
    <row r="161" spans="1:38" ht="24" customHeight="1">
      <c r="A161" s="343" t="s">
        <v>178</v>
      </c>
      <c r="B161" s="446" t="s">
        <v>235</v>
      </c>
      <c r="C161" s="33" t="s">
        <v>236</v>
      </c>
      <c r="D161" s="34"/>
      <c r="E161" s="34"/>
      <c r="F161" s="34"/>
      <c r="G161" s="344"/>
      <c r="H161" s="345"/>
      <c r="I161" s="345"/>
      <c r="J161" s="345"/>
      <c r="K161" s="345"/>
      <c r="L161" s="345"/>
      <c r="M161" s="345"/>
      <c r="N161" s="345"/>
      <c r="O161" s="345"/>
      <c r="P161" s="345"/>
      <c r="Q161" s="345"/>
      <c r="R161" s="345"/>
      <c r="S161" s="415">
        <f t="shared" si="76"/>
        <v>0</v>
      </c>
      <c r="T161" s="416">
        <f>SUM($G161:H161)</f>
        <v>0</v>
      </c>
      <c r="U161" s="416">
        <f>SUM($G161:I161)</f>
        <v>0</v>
      </c>
      <c r="V161" s="416">
        <f>SUM($G161:J161)</f>
        <v>0</v>
      </c>
      <c r="W161" s="416">
        <f>SUM($G161:K161)</f>
        <v>0</v>
      </c>
      <c r="X161" s="416">
        <f>SUM($G161:L161)</f>
        <v>0</v>
      </c>
      <c r="Y161" s="416">
        <f>SUM($G161:M161)</f>
        <v>0</v>
      </c>
      <c r="Z161" s="416">
        <f>SUM($G161:N161)</f>
        <v>0</v>
      </c>
      <c r="AA161" s="416">
        <f>SUM($G161:O161)</f>
        <v>0</v>
      </c>
      <c r="AB161" s="416">
        <f>SUM($G161:P161)</f>
        <v>0</v>
      </c>
      <c r="AC161" s="416">
        <f>SUM($G161:Q161)</f>
        <v>0</v>
      </c>
      <c r="AD161" s="417">
        <f>SUM($G161:R161)</f>
        <v>0</v>
      </c>
      <c r="AE161" s="349">
        <f t="shared" si="77"/>
        <v>0</v>
      </c>
      <c r="AF161" s="349">
        <f t="shared" si="78"/>
        <v>0</v>
      </c>
      <c r="AG161" s="349">
        <f t="shared" si="79"/>
        <v>0</v>
      </c>
      <c r="AH161" s="349">
        <f t="shared" si="80"/>
        <v>0</v>
      </c>
      <c r="AI161" s="349">
        <f t="shared" si="81"/>
        <v>0</v>
      </c>
      <c r="AJ161" s="349">
        <f t="shared" si="82"/>
        <v>0</v>
      </c>
      <c r="AK161" s="349">
        <f t="shared" si="83"/>
        <v>0</v>
      </c>
      <c r="AL161" s="350">
        <f t="shared" si="84"/>
        <v>0</v>
      </c>
    </row>
    <row r="162" spans="1:38" ht="24" customHeight="1">
      <c r="A162" s="343" t="s">
        <v>178</v>
      </c>
      <c r="B162" s="446" t="s">
        <v>237</v>
      </c>
      <c r="C162" s="33" t="s">
        <v>238</v>
      </c>
      <c r="D162" s="34"/>
      <c r="E162" s="34"/>
      <c r="F162" s="34"/>
      <c r="G162" s="344"/>
      <c r="H162" s="345"/>
      <c r="I162" s="345"/>
      <c r="J162" s="345"/>
      <c r="K162" s="345"/>
      <c r="L162" s="345"/>
      <c r="M162" s="345"/>
      <c r="N162" s="345"/>
      <c r="O162" s="345"/>
      <c r="P162" s="345"/>
      <c r="Q162" s="345"/>
      <c r="R162" s="345"/>
      <c r="S162" s="415">
        <f t="shared" si="76"/>
        <v>0</v>
      </c>
      <c r="T162" s="416">
        <f>SUM($G162:H162)</f>
        <v>0</v>
      </c>
      <c r="U162" s="416">
        <f>SUM($G162:I162)</f>
        <v>0</v>
      </c>
      <c r="V162" s="416">
        <f>SUM($G162:J162)</f>
        <v>0</v>
      </c>
      <c r="W162" s="416">
        <f>SUM($G162:K162)</f>
        <v>0</v>
      </c>
      <c r="X162" s="416">
        <f>SUM($G162:L162)</f>
        <v>0</v>
      </c>
      <c r="Y162" s="416">
        <f>SUM($G162:M162)</f>
        <v>0</v>
      </c>
      <c r="Z162" s="416">
        <f>SUM($G162:N162)</f>
        <v>0</v>
      </c>
      <c r="AA162" s="416">
        <f>SUM($G162:O162)</f>
        <v>0</v>
      </c>
      <c r="AB162" s="416">
        <f>SUM($G162:P162)</f>
        <v>0</v>
      </c>
      <c r="AC162" s="416">
        <f>SUM($G162:Q162)</f>
        <v>0</v>
      </c>
      <c r="AD162" s="417">
        <f>SUM($G162:R162)</f>
        <v>0</v>
      </c>
      <c r="AE162" s="349">
        <f t="shared" si="77"/>
        <v>0</v>
      </c>
      <c r="AF162" s="349">
        <f t="shared" si="78"/>
        <v>0</v>
      </c>
      <c r="AG162" s="349">
        <f t="shared" si="79"/>
        <v>0</v>
      </c>
      <c r="AH162" s="349">
        <f t="shared" si="80"/>
        <v>0</v>
      </c>
      <c r="AI162" s="349">
        <f t="shared" si="81"/>
        <v>0</v>
      </c>
      <c r="AJ162" s="349">
        <f t="shared" si="82"/>
        <v>0</v>
      </c>
      <c r="AK162" s="349">
        <f t="shared" si="83"/>
        <v>0</v>
      </c>
      <c r="AL162" s="350">
        <f t="shared" si="84"/>
        <v>0</v>
      </c>
    </row>
    <row r="163" spans="1:38" ht="24" customHeight="1">
      <c r="A163" s="343" t="s">
        <v>178</v>
      </c>
      <c r="B163" s="446" t="s">
        <v>239</v>
      </c>
      <c r="C163" s="33" t="s">
        <v>240</v>
      </c>
      <c r="D163" s="34"/>
      <c r="E163" s="34"/>
      <c r="F163" s="34"/>
      <c r="G163" s="344"/>
      <c r="H163" s="345"/>
      <c r="I163" s="345"/>
      <c r="J163" s="345"/>
      <c r="K163" s="345"/>
      <c r="L163" s="345"/>
      <c r="M163" s="345"/>
      <c r="N163" s="345"/>
      <c r="O163" s="345"/>
      <c r="P163" s="345"/>
      <c r="Q163" s="345"/>
      <c r="R163" s="345"/>
      <c r="S163" s="415">
        <f t="shared" si="76"/>
        <v>0</v>
      </c>
      <c r="T163" s="416">
        <f>SUM($G163:H163)</f>
        <v>0</v>
      </c>
      <c r="U163" s="416">
        <f>SUM($G163:I163)</f>
        <v>0</v>
      </c>
      <c r="V163" s="416">
        <f>SUM($G163:J163)</f>
        <v>0</v>
      </c>
      <c r="W163" s="416">
        <f>SUM($G163:K163)</f>
        <v>0</v>
      </c>
      <c r="X163" s="416">
        <f>SUM($G163:L163)</f>
        <v>0</v>
      </c>
      <c r="Y163" s="416">
        <f>SUM($G163:M163)</f>
        <v>0</v>
      </c>
      <c r="Z163" s="416">
        <f>SUM($G163:N163)</f>
        <v>0</v>
      </c>
      <c r="AA163" s="416">
        <f>SUM($G163:O163)</f>
        <v>0</v>
      </c>
      <c r="AB163" s="416">
        <f>SUM($G163:P163)</f>
        <v>0</v>
      </c>
      <c r="AC163" s="416">
        <f>SUM($G163:Q163)</f>
        <v>0</v>
      </c>
      <c r="AD163" s="417">
        <f>SUM($G163:R163)</f>
        <v>0</v>
      </c>
      <c r="AE163" s="349">
        <f t="shared" si="77"/>
        <v>0</v>
      </c>
      <c r="AF163" s="349">
        <f t="shared" si="78"/>
        <v>0</v>
      </c>
      <c r="AG163" s="349">
        <f t="shared" si="79"/>
        <v>0</v>
      </c>
      <c r="AH163" s="349">
        <f t="shared" si="80"/>
        <v>0</v>
      </c>
      <c r="AI163" s="349">
        <f t="shared" si="81"/>
        <v>0</v>
      </c>
      <c r="AJ163" s="349">
        <f t="shared" si="82"/>
        <v>0</v>
      </c>
      <c r="AK163" s="349">
        <f t="shared" si="83"/>
        <v>0</v>
      </c>
      <c r="AL163" s="350">
        <f t="shared" si="84"/>
        <v>0</v>
      </c>
    </row>
    <row r="164" spans="1:38" ht="24" customHeight="1">
      <c r="A164" s="343" t="s">
        <v>178</v>
      </c>
      <c r="B164" s="446" t="s">
        <v>241</v>
      </c>
      <c r="C164" s="33" t="s">
        <v>242</v>
      </c>
      <c r="D164" s="34"/>
      <c r="E164" s="34"/>
      <c r="F164" s="34"/>
      <c r="G164" s="344"/>
      <c r="H164" s="345"/>
      <c r="I164" s="345"/>
      <c r="J164" s="345"/>
      <c r="K164" s="345"/>
      <c r="L164" s="345"/>
      <c r="M164" s="345"/>
      <c r="N164" s="345"/>
      <c r="O164" s="345"/>
      <c r="P164" s="345"/>
      <c r="Q164" s="345"/>
      <c r="R164" s="345"/>
      <c r="S164" s="415">
        <f t="shared" si="76"/>
        <v>0</v>
      </c>
      <c r="T164" s="416">
        <f>SUM($G164:H164)</f>
        <v>0</v>
      </c>
      <c r="U164" s="416">
        <f>SUM($G164:I164)</f>
        <v>0</v>
      </c>
      <c r="V164" s="416">
        <f>SUM($G164:J164)</f>
        <v>0</v>
      </c>
      <c r="W164" s="416">
        <f>SUM($G164:K164)</f>
        <v>0</v>
      </c>
      <c r="X164" s="416">
        <f>SUM($G164:L164)</f>
        <v>0</v>
      </c>
      <c r="Y164" s="416">
        <f>SUM($G164:M164)</f>
        <v>0</v>
      </c>
      <c r="Z164" s="416">
        <f>SUM($G164:N164)</f>
        <v>0</v>
      </c>
      <c r="AA164" s="416">
        <f>SUM($G164:O164)</f>
        <v>0</v>
      </c>
      <c r="AB164" s="416">
        <f>SUM($G164:P164)</f>
        <v>0</v>
      </c>
      <c r="AC164" s="416">
        <f>SUM($G164:Q164)</f>
        <v>0</v>
      </c>
      <c r="AD164" s="417">
        <f>SUM($G164:R164)</f>
        <v>0</v>
      </c>
      <c r="AE164" s="349">
        <f t="shared" si="77"/>
        <v>0</v>
      </c>
      <c r="AF164" s="349">
        <f t="shared" si="78"/>
        <v>0</v>
      </c>
      <c r="AG164" s="349">
        <f t="shared" si="79"/>
        <v>0</v>
      </c>
      <c r="AH164" s="349">
        <f t="shared" si="80"/>
        <v>0</v>
      </c>
      <c r="AI164" s="349">
        <f t="shared" si="81"/>
        <v>0</v>
      </c>
      <c r="AJ164" s="349">
        <f t="shared" si="82"/>
        <v>0</v>
      </c>
      <c r="AK164" s="349">
        <f t="shared" si="83"/>
        <v>0</v>
      </c>
      <c r="AL164" s="350">
        <f t="shared" si="84"/>
        <v>0</v>
      </c>
    </row>
    <row r="165" spans="1:38" ht="24" customHeight="1">
      <c r="A165" s="343" t="s">
        <v>178</v>
      </c>
      <c r="B165" s="446" t="s">
        <v>243</v>
      </c>
      <c r="C165" s="33" t="s">
        <v>244</v>
      </c>
      <c r="D165" s="34"/>
      <c r="E165" s="34"/>
      <c r="F165" s="34"/>
      <c r="G165" s="344"/>
      <c r="H165" s="345"/>
      <c r="I165" s="345"/>
      <c r="J165" s="345"/>
      <c r="K165" s="345"/>
      <c r="L165" s="345"/>
      <c r="M165" s="345"/>
      <c r="N165" s="345"/>
      <c r="O165" s="345"/>
      <c r="P165" s="345"/>
      <c r="Q165" s="345"/>
      <c r="R165" s="345"/>
      <c r="S165" s="415">
        <f t="shared" si="76"/>
        <v>0</v>
      </c>
      <c r="T165" s="416">
        <f>SUM($G165:H165)</f>
        <v>0</v>
      </c>
      <c r="U165" s="416">
        <f>SUM($G165:I165)</f>
        <v>0</v>
      </c>
      <c r="V165" s="416">
        <f>SUM($G165:J165)</f>
        <v>0</v>
      </c>
      <c r="W165" s="416">
        <f>SUM($G165:K165)</f>
        <v>0</v>
      </c>
      <c r="X165" s="416">
        <f>SUM($G165:L165)</f>
        <v>0</v>
      </c>
      <c r="Y165" s="416">
        <f>SUM($G165:M165)</f>
        <v>0</v>
      </c>
      <c r="Z165" s="416">
        <f>SUM($G165:N165)</f>
        <v>0</v>
      </c>
      <c r="AA165" s="416">
        <f>SUM($G165:O165)</f>
        <v>0</v>
      </c>
      <c r="AB165" s="416">
        <f>SUM($G165:P165)</f>
        <v>0</v>
      </c>
      <c r="AC165" s="416">
        <f>SUM($G165:Q165)</f>
        <v>0</v>
      </c>
      <c r="AD165" s="417">
        <f>SUM($G165:R165)</f>
        <v>0</v>
      </c>
      <c r="AE165" s="349">
        <f t="shared" si="77"/>
        <v>0</v>
      </c>
      <c r="AF165" s="349">
        <f t="shared" si="78"/>
        <v>0</v>
      </c>
      <c r="AG165" s="349">
        <f t="shared" si="79"/>
        <v>0</v>
      </c>
      <c r="AH165" s="349">
        <f t="shared" si="80"/>
        <v>0</v>
      </c>
      <c r="AI165" s="349">
        <f t="shared" si="81"/>
        <v>0</v>
      </c>
      <c r="AJ165" s="349">
        <f t="shared" si="82"/>
        <v>0</v>
      </c>
      <c r="AK165" s="349">
        <f t="shared" si="83"/>
        <v>0</v>
      </c>
      <c r="AL165" s="350">
        <f t="shared" si="84"/>
        <v>0</v>
      </c>
    </row>
    <row r="166" spans="1:38" ht="24" customHeight="1">
      <c r="A166" s="343" t="s">
        <v>178</v>
      </c>
      <c r="B166" s="446" t="s">
        <v>245</v>
      </c>
      <c r="C166" s="33" t="s">
        <v>246</v>
      </c>
      <c r="D166" s="34"/>
      <c r="E166" s="34"/>
      <c r="F166" s="34"/>
      <c r="G166" s="344"/>
      <c r="H166" s="345"/>
      <c r="I166" s="345"/>
      <c r="J166" s="345"/>
      <c r="K166" s="345"/>
      <c r="L166" s="345"/>
      <c r="M166" s="345"/>
      <c r="N166" s="345"/>
      <c r="O166" s="345"/>
      <c r="P166" s="345"/>
      <c r="Q166" s="345"/>
      <c r="R166" s="345"/>
      <c r="S166" s="415">
        <f t="shared" si="76"/>
        <v>0</v>
      </c>
      <c r="T166" s="416">
        <f>SUM($G166:H166)</f>
        <v>0</v>
      </c>
      <c r="U166" s="416">
        <f>SUM($G166:I166)</f>
        <v>0</v>
      </c>
      <c r="V166" s="416">
        <f>SUM($G166:J166)</f>
        <v>0</v>
      </c>
      <c r="W166" s="416">
        <f>SUM($G166:K166)</f>
        <v>0</v>
      </c>
      <c r="X166" s="416">
        <f>SUM($G166:L166)</f>
        <v>0</v>
      </c>
      <c r="Y166" s="416">
        <f>SUM($G166:M166)</f>
        <v>0</v>
      </c>
      <c r="Z166" s="416">
        <f>SUM($G166:N166)</f>
        <v>0</v>
      </c>
      <c r="AA166" s="416">
        <f>SUM($G166:O166)</f>
        <v>0</v>
      </c>
      <c r="AB166" s="416">
        <f>SUM($G166:P166)</f>
        <v>0</v>
      </c>
      <c r="AC166" s="416">
        <f>SUM($G166:Q166)</f>
        <v>0</v>
      </c>
      <c r="AD166" s="417">
        <f>SUM($G166:R166)</f>
        <v>0</v>
      </c>
      <c r="AE166" s="349">
        <f t="shared" si="77"/>
        <v>0</v>
      </c>
      <c r="AF166" s="349">
        <f t="shared" si="78"/>
        <v>0</v>
      </c>
      <c r="AG166" s="349">
        <f t="shared" si="79"/>
        <v>0</v>
      </c>
      <c r="AH166" s="349">
        <f t="shared" si="80"/>
        <v>0</v>
      </c>
      <c r="AI166" s="349">
        <f t="shared" si="81"/>
        <v>0</v>
      </c>
      <c r="AJ166" s="349">
        <f t="shared" si="82"/>
        <v>0</v>
      </c>
      <c r="AK166" s="349">
        <f t="shared" si="83"/>
        <v>0</v>
      </c>
      <c r="AL166" s="350">
        <f t="shared" si="84"/>
        <v>0</v>
      </c>
    </row>
    <row r="167" spans="1:38" ht="24" customHeight="1">
      <c r="A167" s="343" t="s">
        <v>178</v>
      </c>
      <c r="B167" s="446" t="s">
        <v>247</v>
      </c>
      <c r="C167" s="33" t="s">
        <v>248</v>
      </c>
      <c r="D167" s="34"/>
      <c r="E167" s="34"/>
      <c r="F167" s="34"/>
      <c r="G167" s="344"/>
      <c r="H167" s="345"/>
      <c r="I167" s="345"/>
      <c r="J167" s="345"/>
      <c r="K167" s="345"/>
      <c r="L167" s="345"/>
      <c r="M167" s="345"/>
      <c r="N167" s="345"/>
      <c r="O167" s="345"/>
      <c r="P167" s="345"/>
      <c r="Q167" s="345"/>
      <c r="R167" s="345"/>
      <c r="S167" s="415">
        <f t="shared" si="76"/>
        <v>0</v>
      </c>
      <c r="T167" s="416">
        <f>SUM($G167:H167)</f>
        <v>0</v>
      </c>
      <c r="U167" s="416">
        <f>SUM($G167:I167)</f>
        <v>0</v>
      </c>
      <c r="V167" s="416">
        <f>SUM($G167:J167)</f>
        <v>0</v>
      </c>
      <c r="W167" s="416">
        <f>SUM($G167:K167)</f>
        <v>0</v>
      </c>
      <c r="X167" s="416">
        <f>SUM($G167:L167)</f>
        <v>0</v>
      </c>
      <c r="Y167" s="416">
        <f>SUM($G167:M167)</f>
        <v>0</v>
      </c>
      <c r="Z167" s="416">
        <f>SUM($G167:N167)</f>
        <v>0</v>
      </c>
      <c r="AA167" s="416">
        <f>SUM($G167:O167)</f>
        <v>0</v>
      </c>
      <c r="AB167" s="416">
        <f>SUM($G167:P167)</f>
        <v>0</v>
      </c>
      <c r="AC167" s="416">
        <f>SUM($G167:Q167)</f>
        <v>0</v>
      </c>
      <c r="AD167" s="417">
        <f>SUM($G167:R167)</f>
        <v>0</v>
      </c>
      <c r="AE167" s="349">
        <f t="shared" si="77"/>
        <v>0</v>
      </c>
      <c r="AF167" s="349">
        <f t="shared" si="78"/>
        <v>0</v>
      </c>
      <c r="AG167" s="349">
        <f t="shared" si="79"/>
        <v>0</v>
      </c>
      <c r="AH167" s="349">
        <f t="shared" si="80"/>
        <v>0</v>
      </c>
      <c r="AI167" s="349">
        <f t="shared" si="81"/>
        <v>0</v>
      </c>
      <c r="AJ167" s="349">
        <f t="shared" si="82"/>
        <v>0</v>
      </c>
      <c r="AK167" s="349">
        <f t="shared" si="83"/>
        <v>0</v>
      </c>
      <c r="AL167" s="350">
        <f t="shared" si="84"/>
        <v>0</v>
      </c>
    </row>
    <row r="168" spans="1:38" ht="24" customHeight="1">
      <c r="A168" s="343" t="s">
        <v>178</v>
      </c>
      <c r="B168" s="446" t="s">
        <v>249</v>
      </c>
      <c r="C168" s="33" t="s">
        <v>250</v>
      </c>
      <c r="D168" s="34"/>
      <c r="E168" s="34"/>
      <c r="F168" s="34"/>
      <c r="G168" s="344"/>
      <c r="H168" s="345"/>
      <c r="I168" s="345"/>
      <c r="J168" s="345"/>
      <c r="K168" s="345"/>
      <c r="L168" s="345"/>
      <c r="M168" s="345"/>
      <c r="N168" s="345"/>
      <c r="O168" s="345"/>
      <c r="P168" s="345"/>
      <c r="Q168" s="345"/>
      <c r="R168" s="345"/>
      <c r="S168" s="415">
        <f>G168</f>
        <v>0</v>
      </c>
      <c r="T168" s="416">
        <f>SUM($G168:H168)</f>
        <v>0</v>
      </c>
      <c r="U168" s="416">
        <f>SUM($G168:I168)</f>
        <v>0</v>
      </c>
      <c r="V168" s="416">
        <f>SUM($G168:J168)</f>
        <v>0</v>
      </c>
      <c r="W168" s="416">
        <f>SUM($G168:K168)</f>
        <v>0</v>
      </c>
      <c r="X168" s="416">
        <f>SUM($G168:L168)</f>
        <v>0</v>
      </c>
      <c r="Y168" s="416">
        <f>SUM($G168:M168)</f>
        <v>0</v>
      </c>
      <c r="Z168" s="416">
        <f>SUM($G168:N168)</f>
        <v>0</v>
      </c>
      <c r="AA168" s="416">
        <f>SUM($G168:O168)</f>
        <v>0</v>
      </c>
      <c r="AB168" s="416">
        <f>SUM($G168:P168)</f>
        <v>0</v>
      </c>
      <c r="AC168" s="416">
        <f>SUM($G168:Q168)</f>
        <v>0</v>
      </c>
      <c r="AD168" s="417">
        <f>SUM($G168:R168)</f>
        <v>0</v>
      </c>
      <c r="AE168" s="349">
        <f>U168</f>
        <v>0</v>
      </c>
      <c r="AF168" s="349">
        <f>X168-AE168</f>
        <v>0</v>
      </c>
      <c r="AG168" s="349">
        <f>AA168-AF168-AE168</f>
        <v>0</v>
      </c>
      <c r="AH168" s="349">
        <f>AD168-AG168-AF168-AE168</f>
        <v>0</v>
      </c>
      <c r="AI168" s="349">
        <f>$AE168+$AF168</f>
        <v>0</v>
      </c>
      <c r="AJ168" s="349">
        <f>$AG168+$AH168</f>
        <v>0</v>
      </c>
      <c r="AK168" s="349">
        <f>$AI168+$AJ168</f>
        <v>0</v>
      </c>
      <c r="AL168" s="350">
        <f>SUM(G168:R168)-AK168</f>
        <v>0</v>
      </c>
    </row>
    <row r="169" spans="1:38" ht="24" customHeight="1">
      <c r="A169" s="343" t="s">
        <v>178</v>
      </c>
      <c r="B169" s="446" t="s">
        <v>251</v>
      </c>
      <c r="C169" s="33" t="s">
        <v>252</v>
      </c>
      <c r="D169" s="34"/>
      <c r="E169" s="34"/>
      <c r="F169" s="34"/>
      <c r="G169" s="344"/>
      <c r="H169" s="345"/>
      <c r="I169" s="345"/>
      <c r="J169" s="345"/>
      <c r="K169" s="345"/>
      <c r="L169" s="345"/>
      <c r="M169" s="345"/>
      <c r="N169" s="345"/>
      <c r="O169" s="345"/>
      <c r="P169" s="345"/>
      <c r="Q169" s="345"/>
      <c r="R169" s="345"/>
      <c r="S169" s="415">
        <f t="shared" si="76"/>
        <v>0</v>
      </c>
      <c r="T169" s="416">
        <f>SUM($G169:H169)</f>
        <v>0</v>
      </c>
      <c r="U169" s="416">
        <f>SUM($G169:I169)</f>
        <v>0</v>
      </c>
      <c r="V169" s="416">
        <f>SUM($G169:J169)</f>
        <v>0</v>
      </c>
      <c r="W169" s="416">
        <f>SUM($G169:K169)</f>
        <v>0</v>
      </c>
      <c r="X169" s="416">
        <f>SUM($G169:L169)</f>
        <v>0</v>
      </c>
      <c r="Y169" s="416">
        <f>SUM($G169:M169)</f>
        <v>0</v>
      </c>
      <c r="Z169" s="416">
        <f>SUM($G169:N169)</f>
        <v>0</v>
      </c>
      <c r="AA169" s="416">
        <f>SUM($G169:O169)</f>
        <v>0</v>
      </c>
      <c r="AB169" s="416">
        <f>SUM($G169:P169)</f>
        <v>0</v>
      </c>
      <c r="AC169" s="416">
        <f>SUM($G169:Q169)</f>
        <v>0</v>
      </c>
      <c r="AD169" s="417">
        <f>SUM($G169:R169)</f>
        <v>0</v>
      </c>
      <c r="AE169" s="349">
        <f t="shared" si="77"/>
        <v>0</v>
      </c>
      <c r="AF169" s="349">
        <f t="shared" si="78"/>
        <v>0</v>
      </c>
      <c r="AG169" s="349">
        <f t="shared" si="79"/>
        <v>0</v>
      </c>
      <c r="AH169" s="349">
        <f t="shared" si="80"/>
        <v>0</v>
      </c>
      <c r="AI169" s="349">
        <f t="shared" si="81"/>
        <v>0</v>
      </c>
      <c r="AJ169" s="349">
        <f t="shared" si="82"/>
        <v>0</v>
      </c>
      <c r="AK169" s="349">
        <f t="shared" si="83"/>
        <v>0</v>
      </c>
      <c r="AL169" s="350">
        <f t="shared" si="84"/>
        <v>0</v>
      </c>
    </row>
    <row r="170" spans="1:38" ht="24" customHeight="1" outlineLevel="1">
      <c r="A170" s="343" t="s">
        <v>178</v>
      </c>
      <c r="B170" s="446" t="s">
        <v>253</v>
      </c>
      <c r="C170" s="33" t="s">
        <v>254</v>
      </c>
      <c r="D170" s="34"/>
      <c r="E170" s="34"/>
      <c r="F170" s="34"/>
      <c r="G170" s="344"/>
      <c r="H170" s="345"/>
      <c r="I170" s="345"/>
      <c r="J170" s="345"/>
      <c r="K170" s="345"/>
      <c r="L170" s="345"/>
      <c r="M170" s="345"/>
      <c r="N170" s="345"/>
      <c r="O170" s="345"/>
      <c r="P170" s="345"/>
      <c r="Q170" s="345"/>
      <c r="R170" s="345"/>
      <c r="S170" s="415">
        <f t="shared" si="76"/>
        <v>0</v>
      </c>
      <c r="T170" s="416">
        <f>SUM($G170:H170)</f>
        <v>0</v>
      </c>
      <c r="U170" s="416">
        <f>SUM($G170:I170)</f>
        <v>0</v>
      </c>
      <c r="V170" s="416">
        <f>SUM($G170:J170)</f>
        <v>0</v>
      </c>
      <c r="W170" s="416">
        <f>SUM($G170:K170)</f>
        <v>0</v>
      </c>
      <c r="X170" s="416">
        <f>SUM($G170:L170)</f>
        <v>0</v>
      </c>
      <c r="Y170" s="416">
        <f>SUM($G170:M170)</f>
        <v>0</v>
      </c>
      <c r="Z170" s="416">
        <f>SUM($G170:N170)</f>
        <v>0</v>
      </c>
      <c r="AA170" s="416">
        <f>SUM($G170:O170)</f>
        <v>0</v>
      </c>
      <c r="AB170" s="416">
        <f>SUM($G170:P170)</f>
        <v>0</v>
      </c>
      <c r="AC170" s="416">
        <f>SUM($G170:Q170)</f>
        <v>0</v>
      </c>
      <c r="AD170" s="417">
        <f>SUM($G170:R170)</f>
        <v>0</v>
      </c>
      <c r="AE170" s="349">
        <f t="shared" si="77"/>
        <v>0</v>
      </c>
      <c r="AF170" s="349">
        <f t="shared" si="78"/>
        <v>0</v>
      </c>
      <c r="AG170" s="349">
        <f t="shared" si="79"/>
        <v>0</v>
      </c>
      <c r="AH170" s="349">
        <f t="shared" si="80"/>
        <v>0</v>
      </c>
      <c r="AI170" s="349">
        <f t="shared" si="81"/>
        <v>0</v>
      </c>
      <c r="AJ170" s="349">
        <f t="shared" si="82"/>
        <v>0</v>
      </c>
      <c r="AK170" s="349">
        <f t="shared" si="83"/>
        <v>0</v>
      </c>
      <c r="AL170" s="350">
        <f t="shared" si="84"/>
        <v>0</v>
      </c>
    </row>
    <row r="171" spans="1:38" ht="24" customHeight="1" outlineLevel="1">
      <c r="A171" s="343" t="s">
        <v>178</v>
      </c>
      <c r="B171" s="446" t="s">
        <v>255</v>
      </c>
      <c r="C171" s="33" t="s">
        <v>256</v>
      </c>
      <c r="D171" s="34"/>
      <c r="E171" s="34"/>
      <c r="F171" s="34"/>
      <c r="G171" s="344"/>
      <c r="H171" s="345"/>
      <c r="I171" s="345"/>
      <c r="J171" s="345"/>
      <c r="K171" s="345"/>
      <c r="L171" s="345"/>
      <c r="M171" s="345"/>
      <c r="N171" s="345"/>
      <c r="O171" s="345"/>
      <c r="P171" s="345"/>
      <c r="Q171" s="345"/>
      <c r="R171" s="345"/>
      <c r="S171" s="415">
        <f t="shared" si="76"/>
        <v>0</v>
      </c>
      <c r="T171" s="416">
        <f>SUM($G171:H171)</f>
        <v>0</v>
      </c>
      <c r="U171" s="416">
        <f>SUM($G171:I171)</f>
        <v>0</v>
      </c>
      <c r="V171" s="416">
        <f>SUM($G171:J171)</f>
        <v>0</v>
      </c>
      <c r="W171" s="416">
        <f>SUM($G171:K171)</f>
        <v>0</v>
      </c>
      <c r="X171" s="416">
        <f>SUM($G171:L171)</f>
        <v>0</v>
      </c>
      <c r="Y171" s="416">
        <f>SUM($G171:M171)</f>
        <v>0</v>
      </c>
      <c r="Z171" s="416">
        <f>SUM($G171:N171)</f>
        <v>0</v>
      </c>
      <c r="AA171" s="416">
        <f>SUM($G171:O171)</f>
        <v>0</v>
      </c>
      <c r="AB171" s="416">
        <f>SUM($G171:P171)</f>
        <v>0</v>
      </c>
      <c r="AC171" s="416">
        <f>SUM($G171:Q171)</f>
        <v>0</v>
      </c>
      <c r="AD171" s="417">
        <f>SUM($G171:R171)</f>
        <v>0</v>
      </c>
      <c r="AE171" s="349">
        <f t="shared" si="77"/>
        <v>0</v>
      </c>
      <c r="AF171" s="349">
        <f t="shared" si="78"/>
        <v>0</v>
      </c>
      <c r="AG171" s="349">
        <f t="shared" si="79"/>
        <v>0</v>
      </c>
      <c r="AH171" s="349">
        <f t="shared" si="80"/>
        <v>0</v>
      </c>
      <c r="AI171" s="349">
        <f t="shared" si="81"/>
        <v>0</v>
      </c>
      <c r="AJ171" s="349">
        <f t="shared" si="82"/>
        <v>0</v>
      </c>
      <c r="AK171" s="349">
        <f t="shared" si="83"/>
        <v>0</v>
      </c>
      <c r="AL171" s="350">
        <f t="shared" si="84"/>
        <v>0</v>
      </c>
    </row>
    <row r="172" spans="1:38" ht="24" customHeight="1" outlineLevel="1">
      <c r="A172" s="343" t="s">
        <v>257</v>
      </c>
      <c r="B172" s="446" t="s">
        <v>258</v>
      </c>
      <c r="C172" s="33" t="s">
        <v>457</v>
      </c>
      <c r="D172" s="34"/>
      <c r="E172" s="34"/>
      <c r="F172" s="34"/>
      <c r="G172" s="344"/>
      <c r="H172" s="345"/>
      <c r="I172" s="345"/>
      <c r="J172" s="345"/>
      <c r="K172" s="345"/>
      <c r="L172" s="345"/>
      <c r="M172" s="345"/>
      <c r="N172" s="345"/>
      <c r="O172" s="345"/>
      <c r="P172" s="345"/>
      <c r="Q172" s="345"/>
      <c r="R172" s="345"/>
      <c r="S172" s="415">
        <f t="shared" si="76"/>
        <v>0</v>
      </c>
      <c r="T172" s="416">
        <f>SUM($G172:H172)</f>
        <v>0</v>
      </c>
      <c r="U172" s="416">
        <f>SUM($G172:I172)</f>
        <v>0</v>
      </c>
      <c r="V172" s="416">
        <f>SUM($G172:J172)</f>
        <v>0</v>
      </c>
      <c r="W172" s="416">
        <f>SUM($G172:K172)</f>
        <v>0</v>
      </c>
      <c r="X172" s="416">
        <f>SUM($G172:L172)</f>
        <v>0</v>
      </c>
      <c r="Y172" s="416">
        <f>SUM($G172:M172)</f>
        <v>0</v>
      </c>
      <c r="Z172" s="416">
        <f>SUM($G172:N172)</f>
        <v>0</v>
      </c>
      <c r="AA172" s="416">
        <f>SUM($G172:O172)</f>
        <v>0</v>
      </c>
      <c r="AB172" s="416">
        <f>SUM($G172:P172)</f>
        <v>0</v>
      </c>
      <c r="AC172" s="416">
        <f>SUM($G172:Q172)</f>
        <v>0</v>
      </c>
      <c r="AD172" s="417">
        <f>SUM($G172:R172)</f>
        <v>0</v>
      </c>
      <c r="AE172" s="349">
        <f t="shared" si="77"/>
        <v>0</v>
      </c>
      <c r="AF172" s="349">
        <f t="shared" si="78"/>
        <v>0</v>
      </c>
      <c r="AG172" s="349">
        <f t="shared" si="79"/>
        <v>0</v>
      </c>
      <c r="AH172" s="349">
        <f t="shared" si="80"/>
        <v>0</v>
      </c>
      <c r="AI172" s="349">
        <f t="shared" si="81"/>
        <v>0</v>
      </c>
      <c r="AJ172" s="349">
        <f t="shared" si="82"/>
        <v>0</v>
      </c>
      <c r="AK172" s="349">
        <f t="shared" si="83"/>
        <v>0</v>
      </c>
      <c r="AL172" s="350">
        <f t="shared" si="84"/>
        <v>0</v>
      </c>
    </row>
    <row r="173" spans="1:38" ht="24" customHeight="1" outlineLevel="1">
      <c r="A173" s="343" t="s">
        <v>257</v>
      </c>
      <c r="B173" s="446" t="s">
        <v>259</v>
      </c>
      <c r="C173" s="33" t="s">
        <v>458</v>
      </c>
      <c r="D173" s="34"/>
      <c r="E173" s="34"/>
      <c r="F173" s="34"/>
      <c r="G173" s="344"/>
      <c r="H173" s="345"/>
      <c r="I173" s="345"/>
      <c r="J173" s="345"/>
      <c r="K173" s="345"/>
      <c r="L173" s="345"/>
      <c r="M173" s="345"/>
      <c r="N173" s="345"/>
      <c r="O173" s="345"/>
      <c r="P173" s="345"/>
      <c r="Q173" s="345"/>
      <c r="R173" s="345"/>
      <c r="S173" s="415">
        <f t="shared" si="76"/>
        <v>0</v>
      </c>
      <c r="T173" s="416">
        <f>SUM($G173:H173)</f>
        <v>0</v>
      </c>
      <c r="U173" s="416">
        <f>SUM($G173:I173)</f>
        <v>0</v>
      </c>
      <c r="V173" s="416">
        <f>SUM($G173:J173)</f>
        <v>0</v>
      </c>
      <c r="W173" s="416">
        <f>SUM($G173:K173)</f>
        <v>0</v>
      </c>
      <c r="X173" s="416">
        <f>SUM($G173:L173)</f>
        <v>0</v>
      </c>
      <c r="Y173" s="416">
        <f>SUM($G173:M173)</f>
        <v>0</v>
      </c>
      <c r="Z173" s="416">
        <f>SUM($G173:N173)</f>
        <v>0</v>
      </c>
      <c r="AA173" s="416">
        <f>SUM($G173:O173)</f>
        <v>0</v>
      </c>
      <c r="AB173" s="416">
        <f>SUM($G173:P173)</f>
        <v>0</v>
      </c>
      <c r="AC173" s="416">
        <f>SUM($G173:Q173)</f>
        <v>0</v>
      </c>
      <c r="AD173" s="417">
        <f>SUM($G173:R173)</f>
        <v>0</v>
      </c>
      <c r="AE173" s="349">
        <f t="shared" si="77"/>
        <v>0</v>
      </c>
      <c r="AF173" s="349">
        <f t="shared" si="78"/>
        <v>0</v>
      </c>
      <c r="AG173" s="349">
        <f t="shared" si="79"/>
        <v>0</v>
      </c>
      <c r="AH173" s="349">
        <f t="shared" si="80"/>
        <v>0</v>
      </c>
      <c r="AI173" s="349">
        <f t="shared" si="81"/>
        <v>0</v>
      </c>
      <c r="AJ173" s="349">
        <f t="shared" si="82"/>
        <v>0</v>
      </c>
      <c r="AK173" s="349">
        <f t="shared" si="83"/>
        <v>0</v>
      </c>
      <c r="AL173" s="350">
        <f t="shared" si="84"/>
        <v>0</v>
      </c>
    </row>
    <row r="174" spans="1:38" ht="24" customHeight="1" outlineLevel="1">
      <c r="A174" s="343" t="s">
        <v>257</v>
      </c>
      <c r="B174" s="446" t="s">
        <v>260</v>
      </c>
      <c r="C174" s="33" t="s">
        <v>459</v>
      </c>
      <c r="D174" s="34"/>
      <c r="E174" s="34"/>
      <c r="F174" s="34"/>
      <c r="G174" s="344"/>
      <c r="H174" s="345"/>
      <c r="I174" s="345"/>
      <c r="J174" s="345"/>
      <c r="K174" s="345"/>
      <c r="L174" s="345"/>
      <c r="M174" s="345"/>
      <c r="N174" s="345"/>
      <c r="O174" s="345"/>
      <c r="P174" s="345"/>
      <c r="Q174" s="345"/>
      <c r="R174" s="345"/>
      <c r="S174" s="415">
        <f t="shared" si="76"/>
        <v>0</v>
      </c>
      <c r="T174" s="416">
        <f>SUM($G174:H174)</f>
        <v>0</v>
      </c>
      <c r="U174" s="416">
        <f>SUM($G174:I174)</f>
        <v>0</v>
      </c>
      <c r="V174" s="416">
        <f>SUM($G174:J174)</f>
        <v>0</v>
      </c>
      <c r="W174" s="416">
        <f>SUM($G174:K174)</f>
        <v>0</v>
      </c>
      <c r="X174" s="416">
        <f>SUM($G174:L174)</f>
        <v>0</v>
      </c>
      <c r="Y174" s="416">
        <f>SUM($G174:M174)</f>
        <v>0</v>
      </c>
      <c r="Z174" s="416">
        <f>SUM($G174:N174)</f>
        <v>0</v>
      </c>
      <c r="AA174" s="416">
        <f>SUM($G174:O174)</f>
        <v>0</v>
      </c>
      <c r="AB174" s="416">
        <f>SUM($G174:P174)</f>
        <v>0</v>
      </c>
      <c r="AC174" s="416">
        <f>SUM($G174:Q174)</f>
        <v>0</v>
      </c>
      <c r="AD174" s="417">
        <f>SUM($G174:R174)</f>
        <v>0</v>
      </c>
      <c r="AE174" s="349">
        <f t="shared" si="77"/>
        <v>0</v>
      </c>
      <c r="AF174" s="349">
        <f t="shared" si="78"/>
        <v>0</v>
      </c>
      <c r="AG174" s="349">
        <f t="shared" si="79"/>
        <v>0</v>
      </c>
      <c r="AH174" s="349">
        <f t="shared" si="80"/>
        <v>0</v>
      </c>
      <c r="AI174" s="349">
        <f t="shared" si="81"/>
        <v>0</v>
      </c>
      <c r="AJ174" s="349">
        <f t="shared" si="82"/>
        <v>0</v>
      </c>
      <c r="AK174" s="349">
        <f t="shared" si="83"/>
        <v>0</v>
      </c>
      <c r="AL174" s="350">
        <f t="shared" si="84"/>
        <v>0</v>
      </c>
    </row>
    <row r="175" spans="1:38" ht="24" customHeight="1" outlineLevel="1">
      <c r="A175" s="343" t="s">
        <v>257</v>
      </c>
      <c r="B175" s="446" t="s">
        <v>261</v>
      </c>
      <c r="C175" s="33" t="s">
        <v>460</v>
      </c>
      <c r="D175" s="34"/>
      <c r="E175" s="34"/>
      <c r="F175" s="34"/>
      <c r="G175" s="344"/>
      <c r="H175" s="345"/>
      <c r="I175" s="345"/>
      <c r="J175" s="345"/>
      <c r="K175" s="345"/>
      <c r="L175" s="345"/>
      <c r="M175" s="345"/>
      <c r="N175" s="345"/>
      <c r="O175" s="345"/>
      <c r="P175" s="345"/>
      <c r="Q175" s="345"/>
      <c r="R175" s="345"/>
      <c r="S175" s="415">
        <f t="shared" si="76"/>
        <v>0</v>
      </c>
      <c r="T175" s="416">
        <f>SUM($G175:H175)</f>
        <v>0</v>
      </c>
      <c r="U175" s="416">
        <f>SUM($G175:I175)</f>
        <v>0</v>
      </c>
      <c r="V175" s="416">
        <f>SUM($G175:J175)</f>
        <v>0</v>
      </c>
      <c r="W175" s="416">
        <f>SUM($G175:K175)</f>
        <v>0</v>
      </c>
      <c r="X175" s="416">
        <f>SUM($G175:L175)</f>
        <v>0</v>
      </c>
      <c r="Y175" s="416">
        <f>SUM($G175:M175)</f>
        <v>0</v>
      </c>
      <c r="Z175" s="416">
        <f>SUM($G175:N175)</f>
        <v>0</v>
      </c>
      <c r="AA175" s="416">
        <f>SUM($G175:O175)</f>
        <v>0</v>
      </c>
      <c r="AB175" s="416">
        <f>SUM($G175:P175)</f>
        <v>0</v>
      </c>
      <c r="AC175" s="416">
        <f>SUM($G175:Q175)</f>
        <v>0</v>
      </c>
      <c r="AD175" s="417">
        <f>SUM($G175:R175)</f>
        <v>0</v>
      </c>
      <c r="AE175" s="349">
        <f t="shared" si="77"/>
        <v>0</v>
      </c>
      <c r="AF175" s="349">
        <f t="shared" si="78"/>
        <v>0</v>
      </c>
      <c r="AG175" s="349">
        <f t="shared" si="79"/>
        <v>0</v>
      </c>
      <c r="AH175" s="349">
        <f t="shared" si="80"/>
        <v>0</v>
      </c>
      <c r="AI175" s="349">
        <f t="shared" si="81"/>
        <v>0</v>
      </c>
      <c r="AJ175" s="349">
        <f t="shared" si="82"/>
        <v>0</v>
      </c>
      <c r="AK175" s="349">
        <f t="shared" si="83"/>
        <v>0</v>
      </c>
      <c r="AL175" s="350">
        <f t="shared" si="84"/>
        <v>0</v>
      </c>
    </row>
    <row r="176" spans="1:38" ht="24" customHeight="1" outlineLevel="1">
      <c r="A176" s="343" t="s">
        <v>257</v>
      </c>
      <c r="B176" s="446" t="s">
        <v>262</v>
      </c>
      <c r="C176" s="33" t="s">
        <v>461</v>
      </c>
      <c r="D176" s="34"/>
      <c r="E176" s="34"/>
      <c r="F176" s="34"/>
      <c r="G176" s="344"/>
      <c r="H176" s="345"/>
      <c r="I176" s="345"/>
      <c r="J176" s="345">
        <v>-11136.230995207501</v>
      </c>
      <c r="K176" s="345"/>
      <c r="L176" s="345"/>
      <c r="M176" s="345"/>
      <c r="N176" s="345"/>
      <c r="O176" s="345"/>
      <c r="P176" s="345"/>
      <c r="Q176" s="345"/>
      <c r="R176" s="345"/>
      <c r="S176" s="415">
        <f t="shared" si="76"/>
        <v>0</v>
      </c>
      <c r="T176" s="416">
        <f>SUM($G176:H176)</f>
        <v>0</v>
      </c>
      <c r="U176" s="416">
        <f>SUM($G176:I176)</f>
        <v>0</v>
      </c>
      <c r="V176" s="416">
        <f>SUM($G176:J176)</f>
        <v>-11136.230995207501</v>
      </c>
      <c r="W176" s="416">
        <f>SUM($G176:K176)</f>
        <v>-11136.230995207501</v>
      </c>
      <c r="X176" s="416">
        <f>SUM($G176:L176)</f>
        <v>-11136.230995207501</v>
      </c>
      <c r="Y176" s="416">
        <f>SUM($G176:M176)</f>
        <v>-11136.230995207501</v>
      </c>
      <c r="Z176" s="416">
        <f>SUM($G176:N176)</f>
        <v>-11136.230995207501</v>
      </c>
      <c r="AA176" s="416">
        <f>SUM($G176:O176)</f>
        <v>-11136.230995207501</v>
      </c>
      <c r="AB176" s="416">
        <f>SUM($G176:P176)</f>
        <v>-11136.230995207501</v>
      </c>
      <c r="AC176" s="416">
        <f>SUM($G176:Q176)</f>
        <v>-11136.230995207501</v>
      </c>
      <c r="AD176" s="417">
        <f>SUM($G176:R176)</f>
        <v>-11136.230995207501</v>
      </c>
      <c r="AE176" s="349">
        <f t="shared" si="77"/>
        <v>0</v>
      </c>
      <c r="AF176" s="349">
        <f t="shared" si="78"/>
        <v>-11136.230995207501</v>
      </c>
      <c r="AG176" s="349">
        <f t="shared" si="79"/>
        <v>0</v>
      </c>
      <c r="AH176" s="349">
        <f t="shared" si="80"/>
        <v>0</v>
      </c>
      <c r="AI176" s="349">
        <f t="shared" si="81"/>
        <v>-11136.230995207501</v>
      </c>
      <c r="AJ176" s="349">
        <f t="shared" si="82"/>
        <v>0</v>
      </c>
      <c r="AK176" s="349">
        <f t="shared" si="83"/>
        <v>-11136.230995207501</v>
      </c>
      <c r="AL176" s="350">
        <f t="shared" si="84"/>
        <v>0</v>
      </c>
    </row>
    <row r="177" spans="1:38" ht="24" customHeight="1" outlineLevel="1">
      <c r="A177" s="343" t="s">
        <v>257</v>
      </c>
      <c r="B177" s="446" t="s">
        <v>263</v>
      </c>
      <c r="C177" s="33" t="s">
        <v>462</v>
      </c>
      <c r="D177" s="34"/>
      <c r="E177" s="34"/>
      <c r="F177" s="34"/>
      <c r="G177" s="344"/>
      <c r="H177" s="345"/>
      <c r="I177" s="345"/>
      <c r="J177" s="345"/>
      <c r="K177" s="345"/>
      <c r="L177" s="345"/>
      <c r="M177" s="345"/>
      <c r="N177" s="345"/>
      <c r="O177" s="345"/>
      <c r="P177" s="345"/>
      <c r="Q177" s="345"/>
      <c r="R177" s="345"/>
      <c r="S177" s="415">
        <f t="shared" si="76"/>
        <v>0</v>
      </c>
      <c r="T177" s="416">
        <f>SUM($G177:H177)</f>
        <v>0</v>
      </c>
      <c r="U177" s="416">
        <f>SUM($G177:I177)</f>
        <v>0</v>
      </c>
      <c r="V177" s="416">
        <f>SUM($G177:J177)</f>
        <v>0</v>
      </c>
      <c r="W177" s="416">
        <f>SUM($G177:K177)</f>
        <v>0</v>
      </c>
      <c r="X177" s="416">
        <f>SUM($G177:L177)</f>
        <v>0</v>
      </c>
      <c r="Y177" s="416">
        <f>SUM($G177:M177)</f>
        <v>0</v>
      </c>
      <c r="Z177" s="416">
        <f>SUM($G177:N177)</f>
        <v>0</v>
      </c>
      <c r="AA177" s="416">
        <f>SUM($G177:O177)</f>
        <v>0</v>
      </c>
      <c r="AB177" s="416">
        <f>SUM($G177:P177)</f>
        <v>0</v>
      </c>
      <c r="AC177" s="416">
        <f>SUM($G177:Q177)</f>
        <v>0</v>
      </c>
      <c r="AD177" s="417">
        <f>SUM($G177:R177)</f>
        <v>0</v>
      </c>
      <c r="AE177" s="349">
        <f t="shared" si="77"/>
        <v>0</v>
      </c>
      <c r="AF177" s="349">
        <f t="shared" si="78"/>
        <v>0</v>
      </c>
      <c r="AG177" s="349">
        <f t="shared" si="79"/>
        <v>0</v>
      </c>
      <c r="AH177" s="349">
        <f t="shared" si="80"/>
        <v>0</v>
      </c>
      <c r="AI177" s="349">
        <f t="shared" si="81"/>
        <v>0</v>
      </c>
      <c r="AJ177" s="349">
        <f t="shared" si="82"/>
        <v>0</v>
      </c>
      <c r="AK177" s="349">
        <f t="shared" si="83"/>
        <v>0</v>
      </c>
      <c r="AL177" s="350">
        <f t="shared" si="84"/>
        <v>0</v>
      </c>
    </row>
    <row r="178" spans="1:38" ht="24" hidden="1" customHeight="1" outlineLevel="1">
      <c r="A178" s="343" t="s">
        <v>257</v>
      </c>
      <c r="B178" s="446" t="s">
        <v>264</v>
      </c>
      <c r="C178" s="33"/>
      <c r="D178" s="34"/>
      <c r="E178" s="34"/>
      <c r="F178" s="34"/>
      <c r="G178" s="344"/>
      <c r="H178" s="345"/>
      <c r="I178" s="345"/>
      <c r="J178" s="345"/>
      <c r="K178" s="345"/>
      <c r="L178" s="345"/>
      <c r="M178" s="345"/>
      <c r="N178" s="345"/>
      <c r="O178" s="345"/>
      <c r="P178" s="345"/>
      <c r="Q178" s="345"/>
      <c r="R178" s="345"/>
      <c r="S178" s="415">
        <f t="shared" si="76"/>
        <v>0</v>
      </c>
      <c r="T178" s="416">
        <f>SUM($G178:H178)</f>
        <v>0</v>
      </c>
      <c r="U178" s="416">
        <f>SUM($G178:I178)</f>
        <v>0</v>
      </c>
      <c r="V178" s="416">
        <f>SUM($G178:J178)</f>
        <v>0</v>
      </c>
      <c r="W178" s="416">
        <f>SUM($G178:K178)</f>
        <v>0</v>
      </c>
      <c r="X178" s="416">
        <f>SUM($G178:L178)</f>
        <v>0</v>
      </c>
      <c r="Y178" s="416">
        <f>SUM($G178:M178)</f>
        <v>0</v>
      </c>
      <c r="Z178" s="416">
        <f>SUM($G178:N178)</f>
        <v>0</v>
      </c>
      <c r="AA178" s="416">
        <f>SUM($G178:O178)</f>
        <v>0</v>
      </c>
      <c r="AB178" s="416">
        <f>SUM($G178:P178)</f>
        <v>0</v>
      </c>
      <c r="AC178" s="416">
        <f>SUM($G178:Q178)</f>
        <v>0</v>
      </c>
      <c r="AD178" s="417">
        <f>SUM($G178:R178)</f>
        <v>0</v>
      </c>
      <c r="AE178" s="349">
        <f t="shared" si="77"/>
        <v>0</v>
      </c>
      <c r="AF178" s="349">
        <f t="shared" si="78"/>
        <v>0</v>
      </c>
      <c r="AG178" s="349">
        <f t="shared" si="79"/>
        <v>0</v>
      </c>
      <c r="AH178" s="349">
        <f t="shared" si="80"/>
        <v>0</v>
      </c>
      <c r="AI178" s="349">
        <f t="shared" si="81"/>
        <v>0</v>
      </c>
      <c r="AJ178" s="349">
        <f t="shared" si="82"/>
        <v>0</v>
      </c>
      <c r="AK178" s="349">
        <f t="shared" si="83"/>
        <v>0</v>
      </c>
      <c r="AL178" s="350">
        <f t="shared" si="84"/>
        <v>0</v>
      </c>
    </row>
    <row r="179" spans="1:38" ht="24" hidden="1" customHeight="1" outlineLevel="1">
      <c r="A179" s="343" t="s">
        <v>257</v>
      </c>
      <c r="B179" s="446" t="s">
        <v>265</v>
      </c>
      <c r="C179" s="33"/>
      <c r="D179" s="34"/>
      <c r="E179" s="34"/>
      <c r="F179" s="34"/>
      <c r="G179" s="344"/>
      <c r="H179" s="345"/>
      <c r="I179" s="345"/>
      <c r="J179" s="345"/>
      <c r="K179" s="345"/>
      <c r="L179" s="345"/>
      <c r="M179" s="345"/>
      <c r="N179" s="345"/>
      <c r="O179" s="345"/>
      <c r="P179" s="345"/>
      <c r="Q179" s="345"/>
      <c r="R179" s="345"/>
      <c r="S179" s="415">
        <f t="shared" si="76"/>
        <v>0</v>
      </c>
      <c r="T179" s="416">
        <f>SUM($G179:H179)</f>
        <v>0</v>
      </c>
      <c r="U179" s="416">
        <f>SUM($G179:I179)</f>
        <v>0</v>
      </c>
      <c r="V179" s="416">
        <f>SUM($G179:J179)</f>
        <v>0</v>
      </c>
      <c r="W179" s="416">
        <f>SUM($G179:K179)</f>
        <v>0</v>
      </c>
      <c r="X179" s="416">
        <f>SUM($G179:L179)</f>
        <v>0</v>
      </c>
      <c r="Y179" s="416">
        <f>SUM($G179:M179)</f>
        <v>0</v>
      </c>
      <c r="Z179" s="416">
        <f>SUM($G179:N179)</f>
        <v>0</v>
      </c>
      <c r="AA179" s="416">
        <f>SUM($G179:O179)</f>
        <v>0</v>
      </c>
      <c r="AB179" s="416">
        <f>SUM($G179:P179)</f>
        <v>0</v>
      </c>
      <c r="AC179" s="416">
        <f>SUM($G179:Q179)</f>
        <v>0</v>
      </c>
      <c r="AD179" s="417">
        <f>SUM($G179:R179)</f>
        <v>0</v>
      </c>
      <c r="AE179" s="349">
        <f t="shared" si="77"/>
        <v>0</v>
      </c>
      <c r="AF179" s="349">
        <f t="shared" si="78"/>
        <v>0</v>
      </c>
      <c r="AG179" s="349">
        <f t="shared" si="79"/>
        <v>0</v>
      </c>
      <c r="AH179" s="349">
        <f t="shared" si="80"/>
        <v>0</v>
      </c>
      <c r="AI179" s="349">
        <f t="shared" si="81"/>
        <v>0</v>
      </c>
      <c r="AJ179" s="349">
        <f t="shared" si="82"/>
        <v>0</v>
      </c>
      <c r="AK179" s="349">
        <f t="shared" si="83"/>
        <v>0</v>
      </c>
      <c r="AL179" s="350">
        <f t="shared" si="84"/>
        <v>0</v>
      </c>
    </row>
    <row r="180" spans="1:38" ht="24" hidden="1" customHeight="1" outlineLevel="1">
      <c r="A180" s="343" t="s">
        <v>257</v>
      </c>
      <c r="B180" s="446" t="s">
        <v>266</v>
      </c>
      <c r="C180" s="33"/>
      <c r="D180" s="34"/>
      <c r="E180" s="34"/>
      <c r="F180" s="34"/>
      <c r="G180" s="344"/>
      <c r="H180" s="345"/>
      <c r="I180" s="345"/>
      <c r="J180" s="345"/>
      <c r="K180" s="345"/>
      <c r="L180" s="345"/>
      <c r="M180" s="345"/>
      <c r="N180" s="345"/>
      <c r="O180" s="345"/>
      <c r="P180" s="345"/>
      <c r="Q180" s="345"/>
      <c r="R180" s="345"/>
      <c r="S180" s="415">
        <f t="shared" si="76"/>
        <v>0</v>
      </c>
      <c r="T180" s="416">
        <f>SUM($G180:H180)</f>
        <v>0</v>
      </c>
      <c r="U180" s="416">
        <f>SUM($G180:I180)</f>
        <v>0</v>
      </c>
      <c r="V180" s="416">
        <f>SUM($G180:J180)</f>
        <v>0</v>
      </c>
      <c r="W180" s="416">
        <f>SUM($G180:K180)</f>
        <v>0</v>
      </c>
      <c r="X180" s="416">
        <f>SUM($G180:L180)</f>
        <v>0</v>
      </c>
      <c r="Y180" s="416">
        <f>SUM($G180:M180)</f>
        <v>0</v>
      </c>
      <c r="Z180" s="416">
        <f>SUM($G180:N180)</f>
        <v>0</v>
      </c>
      <c r="AA180" s="416">
        <f>SUM($G180:O180)</f>
        <v>0</v>
      </c>
      <c r="AB180" s="416">
        <f>SUM($G180:P180)</f>
        <v>0</v>
      </c>
      <c r="AC180" s="416">
        <f>SUM($G180:Q180)</f>
        <v>0</v>
      </c>
      <c r="AD180" s="417">
        <f>SUM($G180:R180)</f>
        <v>0</v>
      </c>
      <c r="AE180" s="349">
        <f t="shared" si="77"/>
        <v>0</v>
      </c>
      <c r="AF180" s="349">
        <f t="shared" si="78"/>
        <v>0</v>
      </c>
      <c r="AG180" s="349">
        <f t="shared" si="79"/>
        <v>0</v>
      </c>
      <c r="AH180" s="349">
        <f t="shared" si="80"/>
        <v>0</v>
      </c>
      <c r="AI180" s="349">
        <f t="shared" si="81"/>
        <v>0</v>
      </c>
      <c r="AJ180" s="349">
        <f t="shared" si="82"/>
        <v>0</v>
      </c>
      <c r="AK180" s="349">
        <f t="shared" si="83"/>
        <v>0</v>
      </c>
      <c r="AL180" s="350">
        <f t="shared" si="84"/>
        <v>0</v>
      </c>
    </row>
    <row r="181" spans="1:38" ht="24" hidden="1" customHeight="1" outlineLevel="1">
      <c r="A181" s="343" t="s">
        <v>257</v>
      </c>
      <c r="B181" s="446" t="s">
        <v>267</v>
      </c>
      <c r="C181" s="33"/>
      <c r="D181" s="34"/>
      <c r="E181" s="34"/>
      <c r="F181" s="34"/>
      <c r="G181" s="344"/>
      <c r="H181" s="345"/>
      <c r="I181" s="345"/>
      <c r="J181" s="345"/>
      <c r="K181" s="345"/>
      <c r="L181" s="345"/>
      <c r="M181" s="345"/>
      <c r="N181" s="345"/>
      <c r="O181" s="345"/>
      <c r="P181" s="345"/>
      <c r="Q181" s="345"/>
      <c r="R181" s="345"/>
      <c r="S181" s="415">
        <f t="shared" ref="S181:S262" si="94">G181</f>
        <v>0</v>
      </c>
      <c r="T181" s="416">
        <f>SUM($G181:H181)</f>
        <v>0</v>
      </c>
      <c r="U181" s="416">
        <f>SUM($G181:I181)</f>
        <v>0</v>
      </c>
      <c r="V181" s="416">
        <f>SUM($G181:J181)</f>
        <v>0</v>
      </c>
      <c r="W181" s="416">
        <f>SUM($G181:K181)</f>
        <v>0</v>
      </c>
      <c r="X181" s="416">
        <f>SUM($G181:L181)</f>
        <v>0</v>
      </c>
      <c r="Y181" s="416">
        <f>SUM($G181:M181)</f>
        <v>0</v>
      </c>
      <c r="Z181" s="416">
        <f>SUM($G181:N181)</f>
        <v>0</v>
      </c>
      <c r="AA181" s="416">
        <f>SUM($G181:O181)</f>
        <v>0</v>
      </c>
      <c r="AB181" s="416">
        <f>SUM($G181:P181)</f>
        <v>0</v>
      </c>
      <c r="AC181" s="416">
        <f>SUM($G181:Q181)</f>
        <v>0</v>
      </c>
      <c r="AD181" s="417">
        <f>SUM($G181:R181)</f>
        <v>0</v>
      </c>
      <c r="AE181" s="349">
        <f t="shared" ref="AE181:AE262" si="95">U181</f>
        <v>0</v>
      </c>
      <c r="AF181" s="349">
        <f t="shared" ref="AF181:AF262" si="96">X181-AE181</f>
        <v>0</v>
      </c>
      <c r="AG181" s="349">
        <f t="shared" ref="AG181:AG262" si="97">AA181-AF181-AE181</f>
        <v>0</v>
      </c>
      <c r="AH181" s="349">
        <f t="shared" ref="AH181:AH262" si="98">AD181-AG181-AF181-AE181</f>
        <v>0</v>
      </c>
      <c r="AI181" s="349">
        <f t="shared" si="81"/>
        <v>0</v>
      </c>
      <c r="AJ181" s="349">
        <f t="shared" si="82"/>
        <v>0</v>
      </c>
      <c r="AK181" s="349">
        <f t="shared" si="83"/>
        <v>0</v>
      </c>
      <c r="AL181" s="350">
        <f t="shared" si="84"/>
        <v>0</v>
      </c>
    </row>
    <row r="182" spans="1:38" ht="24" hidden="1" customHeight="1" outlineLevel="1">
      <c r="A182" s="343" t="s">
        <v>257</v>
      </c>
      <c r="B182" s="446" t="s">
        <v>268</v>
      </c>
      <c r="C182" s="33"/>
      <c r="D182" s="34"/>
      <c r="E182" s="34"/>
      <c r="F182" s="34"/>
      <c r="G182" s="344"/>
      <c r="H182" s="345"/>
      <c r="I182" s="345"/>
      <c r="J182" s="345"/>
      <c r="K182" s="345"/>
      <c r="L182" s="345"/>
      <c r="M182" s="345"/>
      <c r="N182" s="345"/>
      <c r="O182" s="345"/>
      <c r="P182" s="345"/>
      <c r="Q182" s="345"/>
      <c r="R182" s="345"/>
      <c r="S182" s="415">
        <f t="shared" si="94"/>
        <v>0</v>
      </c>
      <c r="T182" s="416">
        <f>SUM($G182:H182)</f>
        <v>0</v>
      </c>
      <c r="U182" s="416">
        <f>SUM($G182:I182)</f>
        <v>0</v>
      </c>
      <c r="V182" s="416">
        <f>SUM($G182:J182)</f>
        <v>0</v>
      </c>
      <c r="W182" s="416">
        <f>SUM($G182:K182)</f>
        <v>0</v>
      </c>
      <c r="X182" s="416">
        <f>SUM($G182:L182)</f>
        <v>0</v>
      </c>
      <c r="Y182" s="416">
        <f>SUM($G182:M182)</f>
        <v>0</v>
      </c>
      <c r="Z182" s="416">
        <f>SUM($G182:N182)</f>
        <v>0</v>
      </c>
      <c r="AA182" s="416">
        <f>SUM($G182:O182)</f>
        <v>0</v>
      </c>
      <c r="AB182" s="416">
        <f>SUM($G182:P182)</f>
        <v>0</v>
      </c>
      <c r="AC182" s="416">
        <f>SUM($G182:Q182)</f>
        <v>0</v>
      </c>
      <c r="AD182" s="417">
        <f>SUM($G182:R182)</f>
        <v>0</v>
      </c>
      <c r="AE182" s="349">
        <f t="shared" si="95"/>
        <v>0</v>
      </c>
      <c r="AF182" s="349">
        <f t="shared" si="96"/>
        <v>0</v>
      </c>
      <c r="AG182" s="349">
        <f t="shared" si="97"/>
        <v>0</v>
      </c>
      <c r="AH182" s="349">
        <f t="shared" si="98"/>
        <v>0</v>
      </c>
      <c r="AI182" s="349">
        <f t="shared" si="81"/>
        <v>0</v>
      </c>
      <c r="AJ182" s="349">
        <f t="shared" si="82"/>
        <v>0</v>
      </c>
      <c r="AK182" s="349">
        <f t="shared" si="83"/>
        <v>0</v>
      </c>
      <c r="AL182" s="350">
        <f t="shared" si="84"/>
        <v>0</v>
      </c>
    </row>
    <row r="183" spans="1:38" ht="24" hidden="1" customHeight="1" outlineLevel="1">
      <c r="A183" s="343" t="s">
        <v>257</v>
      </c>
      <c r="B183" s="446" t="s">
        <v>269</v>
      </c>
      <c r="C183" s="33"/>
      <c r="D183" s="34"/>
      <c r="E183" s="34"/>
      <c r="F183" s="34"/>
      <c r="G183" s="344"/>
      <c r="H183" s="345"/>
      <c r="I183" s="345"/>
      <c r="J183" s="345"/>
      <c r="K183" s="345"/>
      <c r="L183" s="345"/>
      <c r="M183" s="345"/>
      <c r="N183" s="345"/>
      <c r="O183" s="345"/>
      <c r="P183" s="345"/>
      <c r="Q183" s="345"/>
      <c r="R183" s="345"/>
      <c r="S183" s="415">
        <f t="shared" si="94"/>
        <v>0</v>
      </c>
      <c r="T183" s="416">
        <f>SUM($G183:H183)</f>
        <v>0</v>
      </c>
      <c r="U183" s="416">
        <f>SUM($G183:I183)</f>
        <v>0</v>
      </c>
      <c r="V183" s="416">
        <f>SUM($G183:J183)</f>
        <v>0</v>
      </c>
      <c r="W183" s="416">
        <f>SUM($G183:K183)</f>
        <v>0</v>
      </c>
      <c r="X183" s="416">
        <f>SUM($G183:L183)</f>
        <v>0</v>
      </c>
      <c r="Y183" s="416">
        <f>SUM($G183:M183)</f>
        <v>0</v>
      </c>
      <c r="Z183" s="416">
        <f>SUM($G183:N183)</f>
        <v>0</v>
      </c>
      <c r="AA183" s="416">
        <f>SUM($G183:O183)</f>
        <v>0</v>
      </c>
      <c r="AB183" s="416">
        <f>SUM($G183:P183)</f>
        <v>0</v>
      </c>
      <c r="AC183" s="416">
        <f>SUM($G183:Q183)</f>
        <v>0</v>
      </c>
      <c r="AD183" s="417">
        <f>SUM($G183:R183)</f>
        <v>0</v>
      </c>
      <c r="AE183" s="349">
        <f t="shared" si="95"/>
        <v>0</v>
      </c>
      <c r="AF183" s="349">
        <f t="shared" si="96"/>
        <v>0</v>
      </c>
      <c r="AG183" s="349">
        <f t="shared" si="97"/>
        <v>0</v>
      </c>
      <c r="AH183" s="349">
        <f t="shared" si="98"/>
        <v>0</v>
      </c>
      <c r="AI183" s="349">
        <f t="shared" si="81"/>
        <v>0</v>
      </c>
      <c r="AJ183" s="349">
        <f t="shared" si="82"/>
        <v>0</v>
      </c>
      <c r="AK183" s="349">
        <f t="shared" si="83"/>
        <v>0</v>
      </c>
      <c r="AL183" s="350">
        <f t="shared" si="84"/>
        <v>0</v>
      </c>
    </row>
    <row r="184" spans="1:38" ht="24" hidden="1" customHeight="1" outlineLevel="1">
      <c r="A184" s="343" t="s">
        <v>257</v>
      </c>
      <c r="B184" s="446" t="s">
        <v>270</v>
      </c>
      <c r="C184" s="33"/>
      <c r="D184" s="34"/>
      <c r="E184" s="34"/>
      <c r="F184" s="34"/>
      <c r="G184" s="344"/>
      <c r="H184" s="345"/>
      <c r="I184" s="345"/>
      <c r="J184" s="345"/>
      <c r="K184" s="345"/>
      <c r="L184" s="345"/>
      <c r="M184" s="345"/>
      <c r="N184" s="345"/>
      <c r="O184" s="345"/>
      <c r="P184" s="345"/>
      <c r="Q184" s="345"/>
      <c r="R184" s="345"/>
      <c r="S184" s="415">
        <f t="shared" si="94"/>
        <v>0</v>
      </c>
      <c r="T184" s="416">
        <f>SUM($G184:H184)</f>
        <v>0</v>
      </c>
      <c r="U184" s="416">
        <f>SUM($G184:I184)</f>
        <v>0</v>
      </c>
      <c r="V184" s="416">
        <f>SUM($G184:J184)</f>
        <v>0</v>
      </c>
      <c r="W184" s="416">
        <f>SUM($G184:K184)</f>
        <v>0</v>
      </c>
      <c r="X184" s="416">
        <f>SUM($G184:L184)</f>
        <v>0</v>
      </c>
      <c r="Y184" s="416">
        <f>SUM($G184:M184)</f>
        <v>0</v>
      </c>
      <c r="Z184" s="416">
        <f>SUM($G184:N184)</f>
        <v>0</v>
      </c>
      <c r="AA184" s="416">
        <f>SUM($G184:O184)</f>
        <v>0</v>
      </c>
      <c r="AB184" s="416">
        <f>SUM($G184:P184)</f>
        <v>0</v>
      </c>
      <c r="AC184" s="416">
        <f>SUM($G184:Q184)</f>
        <v>0</v>
      </c>
      <c r="AD184" s="417">
        <f>SUM($G184:R184)</f>
        <v>0</v>
      </c>
      <c r="AE184" s="349">
        <f t="shared" si="95"/>
        <v>0</v>
      </c>
      <c r="AF184" s="349">
        <f t="shared" si="96"/>
        <v>0</v>
      </c>
      <c r="AG184" s="349">
        <f t="shared" si="97"/>
        <v>0</v>
      </c>
      <c r="AH184" s="349">
        <f t="shared" si="98"/>
        <v>0</v>
      </c>
      <c r="AI184" s="349">
        <f t="shared" si="81"/>
        <v>0</v>
      </c>
      <c r="AJ184" s="349">
        <f t="shared" si="82"/>
        <v>0</v>
      </c>
      <c r="AK184" s="349">
        <f t="shared" si="83"/>
        <v>0</v>
      </c>
      <c r="AL184" s="350">
        <f t="shared" si="84"/>
        <v>0</v>
      </c>
    </row>
    <row r="185" spans="1:38" ht="24" hidden="1" customHeight="1" outlineLevel="1">
      <c r="A185" s="343" t="s">
        <v>257</v>
      </c>
      <c r="B185" s="446" t="s">
        <v>271</v>
      </c>
      <c r="C185" s="33"/>
      <c r="D185" s="34"/>
      <c r="E185" s="34"/>
      <c r="F185" s="34"/>
      <c r="G185" s="344"/>
      <c r="H185" s="345"/>
      <c r="I185" s="345"/>
      <c r="J185" s="345"/>
      <c r="K185" s="345"/>
      <c r="L185" s="345"/>
      <c r="M185" s="345"/>
      <c r="N185" s="345"/>
      <c r="O185" s="345"/>
      <c r="P185" s="345"/>
      <c r="Q185" s="345"/>
      <c r="R185" s="345"/>
      <c r="S185" s="415">
        <f t="shared" si="94"/>
        <v>0</v>
      </c>
      <c r="T185" s="416">
        <f>SUM($G185:H185)</f>
        <v>0</v>
      </c>
      <c r="U185" s="416">
        <f>SUM($G185:I185)</f>
        <v>0</v>
      </c>
      <c r="V185" s="416">
        <f>SUM($G185:J185)</f>
        <v>0</v>
      </c>
      <c r="W185" s="416">
        <f>SUM($G185:K185)</f>
        <v>0</v>
      </c>
      <c r="X185" s="416">
        <f>SUM($G185:L185)</f>
        <v>0</v>
      </c>
      <c r="Y185" s="416">
        <f>SUM($G185:M185)</f>
        <v>0</v>
      </c>
      <c r="Z185" s="416">
        <f>SUM($G185:N185)</f>
        <v>0</v>
      </c>
      <c r="AA185" s="416">
        <f>SUM($G185:O185)</f>
        <v>0</v>
      </c>
      <c r="AB185" s="416">
        <f>SUM($G185:P185)</f>
        <v>0</v>
      </c>
      <c r="AC185" s="416">
        <f>SUM($G185:Q185)</f>
        <v>0</v>
      </c>
      <c r="AD185" s="417">
        <f>SUM($G185:R185)</f>
        <v>0</v>
      </c>
      <c r="AE185" s="349">
        <f t="shared" si="95"/>
        <v>0</v>
      </c>
      <c r="AF185" s="349">
        <f t="shared" si="96"/>
        <v>0</v>
      </c>
      <c r="AG185" s="349">
        <f t="shared" si="97"/>
        <v>0</v>
      </c>
      <c r="AH185" s="349">
        <f t="shared" si="98"/>
        <v>0</v>
      </c>
      <c r="AI185" s="349">
        <f t="shared" si="81"/>
        <v>0</v>
      </c>
      <c r="AJ185" s="349">
        <f t="shared" si="82"/>
        <v>0</v>
      </c>
      <c r="AK185" s="349">
        <f t="shared" si="83"/>
        <v>0</v>
      </c>
      <c r="AL185" s="350">
        <f t="shared" si="84"/>
        <v>0</v>
      </c>
    </row>
    <row r="186" spans="1:38" ht="24" hidden="1" customHeight="1" outlineLevel="1">
      <c r="A186" s="343" t="s">
        <v>257</v>
      </c>
      <c r="B186" s="446" t="s">
        <v>272</v>
      </c>
      <c r="C186" s="33"/>
      <c r="D186" s="34"/>
      <c r="E186" s="34"/>
      <c r="F186" s="34"/>
      <c r="G186" s="344"/>
      <c r="H186" s="345"/>
      <c r="I186" s="345"/>
      <c r="J186" s="345"/>
      <c r="K186" s="345"/>
      <c r="L186" s="345"/>
      <c r="M186" s="345"/>
      <c r="N186" s="345"/>
      <c r="O186" s="345"/>
      <c r="P186" s="345"/>
      <c r="Q186" s="345"/>
      <c r="R186" s="345"/>
      <c r="S186" s="415">
        <f t="shared" si="94"/>
        <v>0</v>
      </c>
      <c r="T186" s="416">
        <f>SUM($G186:H186)</f>
        <v>0</v>
      </c>
      <c r="U186" s="416">
        <f>SUM($G186:I186)</f>
        <v>0</v>
      </c>
      <c r="V186" s="416">
        <f>SUM($G186:J186)</f>
        <v>0</v>
      </c>
      <c r="W186" s="416">
        <f>SUM($G186:K186)</f>
        <v>0</v>
      </c>
      <c r="X186" s="416">
        <f>SUM($G186:L186)</f>
        <v>0</v>
      </c>
      <c r="Y186" s="416">
        <f>SUM($G186:M186)</f>
        <v>0</v>
      </c>
      <c r="Z186" s="416">
        <f>SUM($G186:N186)</f>
        <v>0</v>
      </c>
      <c r="AA186" s="416">
        <f>SUM($G186:O186)</f>
        <v>0</v>
      </c>
      <c r="AB186" s="416">
        <f>SUM($G186:P186)</f>
        <v>0</v>
      </c>
      <c r="AC186" s="416">
        <f>SUM($G186:Q186)</f>
        <v>0</v>
      </c>
      <c r="AD186" s="417">
        <f>SUM($G186:R186)</f>
        <v>0</v>
      </c>
      <c r="AE186" s="349">
        <f t="shared" si="95"/>
        <v>0</v>
      </c>
      <c r="AF186" s="349">
        <f t="shared" si="96"/>
        <v>0</v>
      </c>
      <c r="AG186" s="349">
        <f t="shared" si="97"/>
        <v>0</v>
      </c>
      <c r="AH186" s="349">
        <f t="shared" si="98"/>
        <v>0</v>
      </c>
      <c r="AI186" s="349">
        <f t="shared" si="81"/>
        <v>0</v>
      </c>
      <c r="AJ186" s="349">
        <f t="shared" si="82"/>
        <v>0</v>
      </c>
      <c r="AK186" s="349">
        <f t="shared" si="83"/>
        <v>0</v>
      </c>
      <c r="AL186" s="350">
        <f t="shared" si="84"/>
        <v>0</v>
      </c>
    </row>
    <row r="187" spans="1:38" ht="24" hidden="1" customHeight="1" outlineLevel="1">
      <c r="A187" s="343" t="s">
        <v>257</v>
      </c>
      <c r="B187" s="446" t="s">
        <v>273</v>
      </c>
      <c r="C187" s="33"/>
      <c r="D187" s="34"/>
      <c r="E187" s="34"/>
      <c r="F187" s="34"/>
      <c r="G187" s="344"/>
      <c r="H187" s="345"/>
      <c r="I187" s="345"/>
      <c r="J187" s="345"/>
      <c r="K187" s="345"/>
      <c r="L187" s="345"/>
      <c r="M187" s="345"/>
      <c r="N187" s="345"/>
      <c r="O187" s="345"/>
      <c r="P187" s="345"/>
      <c r="Q187" s="345"/>
      <c r="R187" s="345"/>
      <c r="S187" s="415">
        <f t="shared" si="94"/>
        <v>0</v>
      </c>
      <c r="T187" s="416">
        <f>SUM($G187:H187)</f>
        <v>0</v>
      </c>
      <c r="U187" s="416">
        <f>SUM($G187:I187)</f>
        <v>0</v>
      </c>
      <c r="V187" s="416">
        <f>SUM($G187:J187)</f>
        <v>0</v>
      </c>
      <c r="W187" s="416">
        <f>SUM($G187:K187)</f>
        <v>0</v>
      </c>
      <c r="X187" s="416">
        <f>SUM($G187:L187)</f>
        <v>0</v>
      </c>
      <c r="Y187" s="416">
        <f>SUM($G187:M187)</f>
        <v>0</v>
      </c>
      <c r="Z187" s="416">
        <f>SUM($G187:N187)</f>
        <v>0</v>
      </c>
      <c r="AA187" s="416">
        <f>SUM($G187:O187)</f>
        <v>0</v>
      </c>
      <c r="AB187" s="416">
        <f>SUM($G187:P187)</f>
        <v>0</v>
      </c>
      <c r="AC187" s="416">
        <f>SUM($G187:Q187)</f>
        <v>0</v>
      </c>
      <c r="AD187" s="417">
        <f>SUM($G187:R187)</f>
        <v>0</v>
      </c>
      <c r="AE187" s="349">
        <f t="shared" si="95"/>
        <v>0</v>
      </c>
      <c r="AF187" s="349">
        <f t="shared" si="96"/>
        <v>0</v>
      </c>
      <c r="AG187" s="349">
        <f t="shared" si="97"/>
        <v>0</v>
      </c>
      <c r="AH187" s="349">
        <f t="shared" si="98"/>
        <v>0</v>
      </c>
      <c r="AI187" s="349">
        <f t="shared" si="81"/>
        <v>0</v>
      </c>
      <c r="AJ187" s="349">
        <f t="shared" si="82"/>
        <v>0</v>
      </c>
      <c r="AK187" s="349">
        <f t="shared" si="83"/>
        <v>0</v>
      </c>
      <c r="AL187" s="350">
        <f t="shared" si="84"/>
        <v>0</v>
      </c>
    </row>
    <row r="188" spans="1:38" ht="24" hidden="1" customHeight="1" outlineLevel="1">
      <c r="A188" s="343" t="s">
        <v>257</v>
      </c>
      <c r="B188" s="446" t="s">
        <v>274</v>
      </c>
      <c r="C188" s="33"/>
      <c r="D188" s="34"/>
      <c r="E188" s="34"/>
      <c r="F188" s="34"/>
      <c r="G188" s="344"/>
      <c r="H188" s="345"/>
      <c r="I188" s="345"/>
      <c r="J188" s="345"/>
      <c r="K188" s="345"/>
      <c r="L188" s="345"/>
      <c r="M188" s="345"/>
      <c r="N188" s="345"/>
      <c r="O188" s="345"/>
      <c r="P188" s="345"/>
      <c r="Q188" s="345"/>
      <c r="R188" s="345"/>
      <c r="S188" s="415">
        <f t="shared" si="94"/>
        <v>0</v>
      </c>
      <c r="T188" s="416">
        <f>SUM($G188:H188)</f>
        <v>0</v>
      </c>
      <c r="U188" s="416">
        <f>SUM($G188:I188)</f>
        <v>0</v>
      </c>
      <c r="V188" s="416">
        <f>SUM($G188:J188)</f>
        <v>0</v>
      </c>
      <c r="W188" s="416">
        <f>SUM($G188:K188)</f>
        <v>0</v>
      </c>
      <c r="X188" s="416">
        <f>SUM($G188:L188)</f>
        <v>0</v>
      </c>
      <c r="Y188" s="416">
        <f>SUM($G188:M188)</f>
        <v>0</v>
      </c>
      <c r="Z188" s="416">
        <f>SUM($G188:N188)</f>
        <v>0</v>
      </c>
      <c r="AA188" s="416">
        <f>SUM($G188:O188)</f>
        <v>0</v>
      </c>
      <c r="AB188" s="416">
        <f>SUM($G188:P188)</f>
        <v>0</v>
      </c>
      <c r="AC188" s="416">
        <f>SUM($G188:Q188)</f>
        <v>0</v>
      </c>
      <c r="AD188" s="417">
        <f>SUM($G188:R188)</f>
        <v>0</v>
      </c>
      <c r="AE188" s="349">
        <f t="shared" si="95"/>
        <v>0</v>
      </c>
      <c r="AF188" s="349">
        <f t="shared" si="96"/>
        <v>0</v>
      </c>
      <c r="AG188" s="349">
        <f t="shared" si="97"/>
        <v>0</v>
      </c>
      <c r="AH188" s="349">
        <f t="shared" si="98"/>
        <v>0</v>
      </c>
      <c r="AI188" s="349">
        <f t="shared" si="81"/>
        <v>0</v>
      </c>
      <c r="AJ188" s="349">
        <f t="shared" si="82"/>
        <v>0</v>
      </c>
      <c r="AK188" s="349">
        <f t="shared" si="83"/>
        <v>0</v>
      </c>
      <c r="AL188" s="350">
        <f t="shared" si="84"/>
        <v>0</v>
      </c>
    </row>
    <row r="189" spans="1:38" ht="24" hidden="1" customHeight="1" outlineLevel="1">
      <c r="A189" s="343" t="s">
        <v>257</v>
      </c>
      <c r="B189" s="446" t="s">
        <v>275</v>
      </c>
      <c r="C189" s="33"/>
      <c r="D189" s="34"/>
      <c r="E189" s="34"/>
      <c r="F189" s="34"/>
      <c r="G189" s="344"/>
      <c r="H189" s="345"/>
      <c r="I189" s="345"/>
      <c r="J189" s="345"/>
      <c r="K189" s="345"/>
      <c r="L189" s="345"/>
      <c r="M189" s="345"/>
      <c r="N189" s="345"/>
      <c r="O189" s="345"/>
      <c r="P189" s="345"/>
      <c r="Q189" s="345"/>
      <c r="R189" s="345"/>
      <c r="S189" s="415">
        <f t="shared" si="94"/>
        <v>0</v>
      </c>
      <c r="T189" s="416">
        <f>SUM($G189:H189)</f>
        <v>0</v>
      </c>
      <c r="U189" s="416">
        <f>SUM($G189:I189)</f>
        <v>0</v>
      </c>
      <c r="V189" s="416">
        <f>SUM($G189:J189)</f>
        <v>0</v>
      </c>
      <c r="W189" s="416">
        <f>SUM($G189:K189)</f>
        <v>0</v>
      </c>
      <c r="X189" s="416">
        <f>SUM($G189:L189)</f>
        <v>0</v>
      </c>
      <c r="Y189" s="416">
        <f>SUM($G189:M189)</f>
        <v>0</v>
      </c>
      <c r="Z189" s="416">
        <f>SUM($G189:N189)</f>
        <v>0</v>
      </c>
      <c r="AA189" s="416">
        <f>SUM($G189:O189)</f>
        <v>0</v>
      </c>
      <c r="AB189" s="416">
        <f>SUM($G189:P189)</f>
        <v>0</v>
      </c>
      <c r="AC189" s="416">
        <f>SUM($G189:Q189)</f>
        <v>0</v>
      </c>
      <c r="AD189" s="417">
        <f>SUM($G189:R189)</f>
        <v>0</v>
      </c>
      <c r="AE189" s="349">
        <f t="shared" si="95"/>
        <v>0</v>
      </c>
      <c r="AF189" s="349">
        <f t="shared" si="96"/>
        <v>0</v>
      </c>
      <c r="AG189" s="349">
        <f t="shared" si="97"/>
        <v>0</v>
      </c>
      <c r="AH189" s="349">
        <f t="shared" si="98"/>
        <v>0</v>
      </c>
      <c r="AI189" s="349">
        <f t="shared" si="81"/>
        <v>0</v>
      </c>
      <c r="AJ189" s="349">
        <f t="shared" si="82"/>
        <v>0</v>
      </c>
      <c r="AK189" s="349">
        <f t="shared" si="83"/>
        <v>0</v>
      </c>
      <c r="AL189" s="350">
        <f t="shared" si="84"/>
        <v>0</v>
      </c>
    </row>
    <row r="190" spans="1:38" ht="24" hidden="1" customHeight="1" outlineLevel="1">
      <c r="A190" s="343" t="s">
        <v>257</v>
      </c>
      <c r="B190" s="446" t="s">
        <v>276</v>
      </c>
      <c r="C190" s="33"/>
      <c r="D190" s="34"/>
      <c r="E190" s="34"/>
      <c r="F190" s="34"/>
      <c r="G190" s="344"/>
      <c r="H190" s="345"/>
      <c r="I190" s="345"/>
      <c r="J190" s="345"/>
      <c r="K190" s="345"/>
      <c r="L190" s="345"/>
      <c r="M190" s="345"/>
      <c r="N190" s="345"/>
      <c r="O190" s="345"/>
      <c r="P190" s="345"/>
      <c r="Q190" s="345"/>
      <c r="R190" s="345"/>
      <c r="S190" s="415">
        <f t="shared" si="94"/>
        <v>0</v>
      </c>
      <c r="T190" s="416">
        <f>SUM($G190:H190)</f>
        <v>0</v>
      </c>
      <c r="U190" s="416">
        <f>SUM($G190:I190)</f>
        <v>0</v>
      </c>
      <c r="V190" s="416">
        <f>SUM($G190:J190)</f>
        <v>0</v>
      </c>
      <c r="W190" s="416">
        <f>SUM($G190:K190)</f>
        <v>0</v>
      </c>
      <c r="X190" s="416">
        <f>SUM($G190:L190)</f>
        <v>0</v>
      </c>
      <c r="Y190" s="416">
        <f>SUM($G190:M190)</f>
        <v>0</v>
      </c>
      <c r="Z190" s="416">
        <f>SUM($G190:N190)</f>
        <v>0</v>
      </c>
      <c r="AA190" s="416">
        <f>SUM($G190:O190)</f>
        <v>0</v>
      </c>
      <c r="AB190" s="416">
        <f>SUM($G190:P190)</f>
        <v>0</v>
      </c>
      <c r="AC190" s="416">
        <f>SUM($G190:Q190)</f>
        <v>0</v>
      </c>
      <c r="AD190" s="417">
        <f>SUM($G190:R190)</f>
        <v>0</v>
      </c>
      <c r="AE190" s="349">
        <f t="shared" si="95"/>
        <v>0</v>
      </c>
      <c r="AF190" s="349">
        <f t="shared" si="96"/>
        <v>0</v>
      </c>
      <c r="AG190" s="349">
        <f t="shared" si="97"/>
        <v>0</v>
      </c>
      <c r="AH190" s="349">
        <f t="shared" si="98"/>
        <v>0</v>
      </c>
      <c r="AI190" s="349">
        <f t="shared" si="81"/>
        <v>0</v>
      </c>
      <c r="AJ190" s="349">
        <f t="shared" si="82"/>
        <v>0</v>
      </c>
      <c r="AK190" s="349">
        <f t="shared" si="83"/>
        <v>0</v>
      </c>
      <c r="AL190" s="350">
        <f t="shared" si="84"/>
        <v>0</v>
      </c>
    </row>
    <row r="191" spans="1:38" ht="24" hidden="1" customHeight="1" outlineLevel="1">
      <c r="A191" s="343" t="s">
        <v>257</v>
      </c>
      <c r="B191" s="446" t="s">
        <v>277</v>
      </c>
      <c r="C191" s="33"/>
      <c r="D191" s="34"/>
      <c r="E191" s="34"/>
      <c r="F191" s="34"/>
      <c r="G191" s="344"/>
      <c r="H191" s="345"/>
      <c r="I191" s="345"/>
      <c r="J191" s="345"/>
      <c r="K191" s="345"/>
      <c r="L191" s="345"/>
      <c r="M191" s="345"/>
      <c r="N191" s="345"/>
      <c r="O191" s="345"/>
      <c r="P191" s="345"/>
      <c r="Q191" s="345"/>
      <c r="R191" s="345"/>
      <c r="S191" s="415">
        <f t="shared" si="94"/>
        <v>0</v>
      </c>
      <c r="T191" s="416">
        <f>SUM($G191:H191)</f>
        <v>0</v>
      </c>
      <c r="U191" s="416">
        <f>SUM($G191:I191)</f>
        <v>0</v>
      </c>
      <c r="V191" s="416">
        <f>SUM($G191:J191)</f>
        <v>0</v>
      </c>
      <c r="W191" s="416">
        <f>SUM($G191:K191)</f>
        <v>0</v>
      </c>
      <c r="X191" s="416">
        <f>SUM($G191:L191)</f>
        <v>0</v>
      </c>
      <c r="Y191" s="416">
        <f>SUM($G191:M191)</f>
        <v>0</v>
      </c>
      <c r="Z191" s="416">
        <f>SUM($G191:N191)</f>
        <v>0</v>
      </c>
      <c r="AA191" s="416">
        <f>SUM($G191:O191)</f>
        <v>0</v>
      </c>
      <c r="AB191" s="416">
        <f>SUM($G191:P191)</f>
        <v>0</v>
      </c>
      <c r="AC191" s="416">
        <f>SUM($G191:Q191)</f>
        <v>0</v>
      </c>
      <c r="AD191" s="417">
        <f>SUM($G191:R191)</f>
        <v>0</v>
      </c>
      <c r="AE191" s="349">
        <f t="shared" si="95"/>
        <v>0</v>
      </c>
      <c r="AF191" s="349">
        <f t="shared" si="96"/>
        <v>0</v>
      </c>
      <c r="AG191" s="349">
        <f t="shared" si="97"/>
        <v>0</v>
      </c>
      <c r="AH191" s="349">
        <f t="shared" si="98"/>
        <v>0</v>
      </c>
      <c r="AI191" s="349">
        <f t="shared" si="81"/>
        <v>0</v>
      </c>
      <c r="AJ191" s="349">
        <f t="shared" si="82"/>
        <v>0</v>
      </c>
      <c r="AK191" s="349">
        <f t="shared" si="83"/>
        <v>0</v>
      </c>
      <c r="AL191" s="350">
        <f t="shared" si="84"/>
        <v>0</v>
      </c>
    </row>
    <row r="192" spans="1:38" ht="24" hidden="1" customHeight="1" outlineLevel="1">
      <c r="A192" s="343" t="s">
        <v>257</v>
      </c>
      <c r="B192" s="446" t="s">
        <v>278</v>
      </c>
      <c r="C192" s="33"/>
      <c r="D192" s="34"/>
      <c r="E192" s="34"/>
      <c r="F192" s="34"/>
      <c r="G192" s="344"/>
      <c r="H192" s="345"/>
      <c r="I192" s="345"/>
      <c r="J192" s="345"/>
      <c r="K192" s="345"/>
      <c r="L192" s="345"/>
      <c r="M192" s="345"/>
      <c r="N192" s="345"/>
      <c r="O192" s="345"/>
      <c r="P192" s="345"/>
      <c r="Q192" s="345"/>
      <c r="R192" s="345"/>
      <c r="S192" s="415">
        <f t="shared" si="94"/>
        <v>0</v>
      </c>
      <c r="T192" s="416">
        <f>SUM($G192:H192)</f>
        <v>0</v>
      </c>
      <c r="U192" s="416">
        <f>SUM($G192:I192)</f>
        <v>0</v>
      </c>
      <c r="V192" s="416">
        <f>SUM($G192:J192)</f>
        <v>0</v>
      </c>
      <c r="W192" s="416">
        <f>SUM($G192:K192)</f>
        <v>0</v>
      </c>
      <c r="X192" s="416">
        <f>SUM($G192:L192)</f>
        <v>0</v>
      </c>
      <c r="Y192" s="416">
        <f>SUM($G192:M192)</f>
        <v>0</v>
      </c>
      <c r="Z192" s="416">
        <f>SUM($G192:N192)</f>
        <v>0</v>
      </c>
      <c r="AA192" s="416">
        <f>SUM($G192:O192)</f>
        <v>0</v>
      </c>
      <c r="AB192" s="416">
        <f>SUM($G192:P192)</f>
        <v>0</v>
      </c>
      <c r="AC192" s="416">
        <f>SUM($G192:Q192)</f>
        <v>0</v>
      </c>
      <c r="AD192" s="417">
        <f>SUM($G192:R192)</f>
        <v>0</v>
      </c>
      <c r="AE192" s="349">
        <f t="shared" si="95"/>
        <v>0</v>
      </c>
      <c r="AF192" s="349">
        <f t="shared" si="96"/>
        <v>0</v>
      </c>
      <c r="AG192" s="349">
        <f t="shared" si="97"/>
        <v>0</v>
      </c>
      <c r="AH192" s="349">
        <f t="shared" si="98"/>
        <v>0</v>
      </c>
      <c r="AI192" s="349">
        <f t="shared" si="81"/>
        <v>0</v>
      </c>
      <c r="AJ192" s="349">
        <f t="shared" si="82"/>
        <v>0</v>
      </c>
      <c r="AK192" s="349">
        <f t="shared" si="83"/>
        <v>0</v>
      </c>
      <c r="AL192" s="350">
        <f t="shared" ref="AL192:AL266" si="99">SUM(G192:R192)-AK192</f>
        <v>0</v>
      </c>
    </row>
    <row r="193" spans="1:38" ht="24" hidden="1" customHeight="1" outlineLevel="1">
      <c r="A193" s="343" t="s">
        <v>257</v>
      </c>
      <c r="B193" s="446" t="s">
        <v>279</v>
      </c>
      <c r="C193" s="33"/>
      <c r="D193" s="34"/>
      <c r="E193" s="34"/>
      <c r="F193" s="34"/>
      <c r="G193" s="344"/>
      <c r="H193" s="345"/>
      <c r="I193" s="345"/>
      <c r="J193" s="345"/>
      <c r="K193" s="345"/>
      <c r="L193" s="345"/>
      <c r="M193" s="345"/>
      <c r="N193" s="345"/>
      <c r="O193" s="345"/>
      <c r="P193" s="345"/>
      <c r="Q193" s="345"/>
      <c r="R193" s="345"/>
      <c r="S193" s="415">
        <f t="shared" si="94"/>
        <v>0</v>
      </c>
      <c r="T193" s="416">
        <f>SUM($G193:H193)</f>
        <v>0</v>
      </c>
      <c r="U193" s="416">
        <f>SUM($G193:I193)</f>
        <v>0</v>
      </c>
      <c r="V193" s="416">
        <f>SUM($G193:J193)</f>
        <v>0</v>
      </c>
      <c r="W193" s="416">
        <f>SUM($G193:K193)</f>
        <v>0</v>
      </c>
      <c r="X193" s="416">
        <f>SUM($G193:L193)</f>
        <v>0</v>
      </c>
      <c r="Y193" s="416">
        <f>SUM($G193:M193)</f>
        <v>0</v>
      </c>
      <c r="Z193" s="416">
        <f>SUM($G193:N193)</f>
        <v>0</v>
      </c>
      <c r="AA193" s="416">
        <f>SUM($G193:O193)</f>
        <v>0</v>
      </c>
      <c r="AB193" s="416">
        <f>SUM($G193:P193)</f>
        <v>0</v>
      </c>
      <c r="AC193" s="416">
        <f>SUM($G193:Q193)</f>
        <v>0</v>
      </c>
      <c r="AD193" s="417">
        <f>SUM($G193:R193)</f>
        <v>0</v>
      </c>
      <c r="AE193" s="349">
        <f t="shared" si="95"/>
        <v>0</v>
      </c>
      <c r="AF193" s="349">
        <f t="shared" si="96"/>
        <v>0</v>
      </c>
      <c r="AG193" s="349">
        <f t="shared" si="97"/>
        <v>0</v>
      </c>
      <c r="AH193" s="349">
        <f t="shared" si="98"/>
        <v>0</v>
      </c>
      <c r="AI193" s="349">
        <f t="shared" si="81"/>
        <v>0</v>
      </c>
      <c r="AJ193" s="349">
        <f t="shared" si="82"/>
        <v>0</v>
      </c>
      <c r="AK193" s="349">
        <f t="shared" si="83"/>
        <v>0</v>
      </c>
      <c r="AL193" s="350">
        <f t="shared" si="99"/>
        <v>0</v>
      </c>
    </row>
    <row r="194" spans="1:38" ht="24" hidden="1" customHeight="1" outlineLevel="1">
      <c r="A194" s="343" t="s">
        <v>257</v>
      </c>
      <c r="B194" s="446" t="s">
        <v>280</v>
      </c>
      <c r="C194" s="33"/>
      <c r="D194" s="34"/>
      <c r="E194" s="34"/>
      <c r="F194" s="34"/>
      <c r="G194" s="344"/>
      <c r="H194" s="345"/>
      <c r="I194" s="345"/>
      <c r="J194" s="345"/>
      <c r="K194" s="345"/>
      <c r="L194" s="345"/>
      <c r="M194" s="345"/>
      <c r="N194" s="345"/>
      <c r="O194" s="345"/>
      <c r="P194" s="345"/>
      <c r="Q194" s="345"/>
      <c r="R194" s="345"/>
      <c r="S194" s="415">
        <f t="shared" si="94"/>
        <v>0</v>
      </c>
      <c r="T194" s="416">
        <f>SUM($G194:H194)</f>
        <v>0</v>
      </c>
      <c r="U194" s="416">
        <f>SUM($G194:I194)</f>
        <v>0</v>
      </c>
      <c r="V194" s="416">
        <f>SUM($G194:J194)</f>
        <v>0</v>
      </c>
      <c r="W194" s="416">
        <f>SUM($G194:K194)</f>
        <v>0</v>
      </c>
      <c r="X194" s="416">
        <f>SUM($G194:L194)</f>
        <v>0</v>
      </c>
      <c r="Y194" s="416">
        <f>SUM($G194:M194)</f>
        <v>0</v>
      </c>
      <c r="Z194" s="416">
        <f>SUM($G194:N194)</f>
        <v>0</v>
      </c>
      <c r="AA194" s="416">
        <f>SUM($G194:O194)</f>
        <v>0</v>
      </c>
      <c r="AB194" s="416">
        <f>SUM($G194:P194)</f>
        <v>0</v>
      </c>
      <c r="AC194" s="416">
        <f>SUM($G194:Q194)</f>
        <v>0</v>
      </c>
      <c r="AD194" s="417">
        <f>SUM($G194:R194)</f>
        <v>0</v>
      </c>
      <c r="AE194" s="349">
        <f t="shared" si="95"/>
        <v>0</v>
      </c>
      <c r="AF194" s="349">
        <f t="shared" si="96"/>
        <v>0</v>
      </c>
      <c r="AG194" s="349">
        <f t="shared" si="97"/>
        <v>0</v>
      </c>
      <c r="AH194" s="349">
        <f t="shared" si="98"/>
        <v>0</v>
      </c>
      <c r="AI194" s="349">
        <f t="shared" si="81"/>
        <v>0</v>
      </c>
      <c r="AJ194" s="349">
        <f t="shared" si="82"/>
        <v>0</v>
      </c>
      <c r="AK194" s="349">
        <f t="shared" si="83"/>
        <v>0</v>
      </c>
      <c r="AL194" s="350">
        <f t="shared" si="99"/>
        <v>0</v>
      </c>
    </row>
    <row r="195" spans="1:38" ht="24" hidden="1" customHeight="1" outlineLevel="1">
      <c r="A195" s="343" t="s">
        <v>257</v>
      </c>
      <c r="B195" s="446" t="s">
        <v>281</v>
      </c>
      <c r="C195" s="33"/>
      <c r="D195" s="34"/>
      <c r="E195" s="34"/>
      <c r="F195" s="34"/>
      <c r="G195" s="344"/>
      <c r="H195" s="345"/>
      <c r="I195" s="345"/>
      <c r="J195" s="345"/>
      <c r="K195" s="345"/>
      <c r="L195" s="345"/>
      <c r="M195" s="345"/>
      <c r="N195" s="345"/>
      <c r="O195" s="345"/>
      <c r="P195" s="345"/>
      <c r="Q195" s="345"/>
      <c r="R195" s="345"/>
      <c r="S195" s="415">
        <f t="shared" si="94"/>
        <v>0</v>
      </c>
      <c r="T195" s="416">
        <f>SUM($G195:H195)</f>
        <v>0</v>
      </c>
      <c r="U195" s="416">
        <f>SUM($G195:I195)</f>
        <v>0</v>
      </c>
      <c r="V195" s="416">
        <f>SUM($G195:J195)</f>
        <v>0</v>
      </c>
      <c r="W195" s="416">
        <f>SUM($G195:K195)</f>
        <v>0</v>
      </c>
      <c r="X195" s="416">
        <f>SUM($G195:L195)</f>
        <v>0</v>
      </c>
      <c r="Y195" s="416">
        <f>SUM($G195:M195)</f>
        <v>0</v>
      </c>
      <c r="Z195" s="416">
        <f>SUM($G195:N195)</f>
        <v>0</v>
      </c>
      <c r="AA195" s="416">
        <f>SUM($G195:O195)</f>
        <v>0</v>
      </c>
      <c r="AB195" s="416">
        <f>SUM($G195:P195)</f>
        <v>0</v>
      </c>
      <c r="AC195" s="416">
        <f>SUM($G195:Q195)</f>
        <v>0</v>
      </c>
      <c r="AD195" s="417">
        <f>SUM($G195:R195)</f>
        <v>0</v>
      </c>
      <c r="AE195" s="349">
        <f t="shared" si="95"/>
        <v>0</v>
      </c>
      <c r="AF195" s="349">
        <f t="shared" si="96"/>
        <v>0</v>
      </c>
      <c r="AG195" s="349">
        <f t="shared" si="97"/>
        <v>0</v>
      </c>
      <c r="AH195" s="349">
        <f t="shared" si="98"/>
        <v>0</v>
      </c>
      <c r="AI195" s="349">
        <f t="shared" si="81"/>
        <v>0</v>
      </c>
      <c r="AJ195" s="349">
        <f t="shared" si="82"/>
        <v>0</v>
      </c>
      <c r="AK195" s="349">
        <f t="shared" si="83"/>
        <v>0</v>
      </c>
      <c r="AL195" s="350">
        <f t="shared" si="99"/>
        <v>0</v>
      </c>
    </row>
    <row r="196" spans="1:38" ht="24" hidden="1" customHeight="1" outlineLevel="1">
      <c r="A196" s="343" t="s">
        <v>257</v>
      </c>
      <c r="B196" s="446" t="s">
        <v>282</v>
      </c>
      <c r="C196" s="33"/>
      <c r="D196" s="34"/>
      <c r="E196" s="34"/>
      <c r="F196" s="34"/>
      <c r="G196" s="344"/>
      <c r="H196" s="345"/>
      <c r="I196" s="345"/>
      <c r="J196" s="345"/>
      <c r="K196" s="345"/>
      <c r="L196" s="345"/>
      <c r="M196" s="345"/>
      <c r="N196" s="345"/>
      <c r="O196" s="345"/>
      <c r="P196" s="345"/>
      <c r="Q196" s="345"/>
      <c r="R196" s="345"/>
      <c r="S196" s="415">
        <f t="shared" si="94"/>
        <v>0</v>
      </c>
      <c r="T196" s="416">
        <f>SUM($G196:H196)</f>
        <v>0</v>
      </c>
      <c r="U196" s="416">
        <f>SUM($G196:I196)</f>
        <v>0</v>
      </c>
      <c r="V196" s="416">
        <f>SUM($G196:J196)</f>
        <v>0</v>
      </c>
      <c r="W196" s="416">
        <f>SUM($G196:K196)</f>
        <v>0</v>
      </c>
      <c r="X196" s="416">
        <f>SUM($G196:L196)</f>
        <v>0</v>
      </c>
      <c r="Y196" s="416">
        <f>SUM($G196:M196)</f>
        <v>0</v>
      </c>
      <c r="Z196" s="416">
        <f>SUM($G196:N196)</f>
        <v>0</v>
      </c>
      <c r="AA196" s="416">
        <f>SUM($G196:O196)</f>
        <v>0</v>
      </c>
      <c r="AB196" s="416">
        <f>SUM($G196:P196)</f>
        <v>0</v>
      </c>
      <c r="AC196" s="416">
        <f>SUM($G196:Q196)</f>
        <v>0</v>
      </c>
      <c r="AD196" s="417">
        <f>SUM($G196:R196)</f>
        <v>0</v>
      </c>
      <c r="AE196" s="349">
        <f t="shared" si="95"/>
        <v>0</v>
      </c>
      <c r="AF196" s="349">
        <f t="shared" si="96"/>
        <v>0</v>
      </c>
      <c r="AG196" s="349">
        <f t="shared" si="97"/>
        <v>0</v>
      </c>
      <c r="AH196" s="349">
        <f t="shared" si="98"/>
        <v>0</v>
      </c>
      <c r="AI196" s="349">
        <f t="shared" si="81"/>
        <v>0</v>
      </c>
      <c r="AJ196" s="349">
        <f t="shared" si="82"/>
        <v>0</v>
      </c>
      <c r="AK196" s="349">
        <f t="shared" si="83"/>
        <v>0</v>
      </c>
      <c r="AL196" s="350">
        <f t="shared" si="99"/>
        <v>0</v>
      </c>
    </row>
    <row r="197" spans="1:38" ht="24" hidden="1" customHeight="1" outlineLevel="1">
      <c r="A197" s="343" t="s">
        <v>257</v>
      </c>
      <c r="B197" s="446" t="s">
        <v>283</v>
      </c>
      <c r="C197" s="33"/>
      <c r="D197" s="34"/>
      <c r="E197" s="34"/>
      <c r="F197" s="34"/>
      <c r="G197" s="344"/>
      <c r="H197" s="345"/>
      <c r="I197" s="345"/>
      <c r="J197" s="345"/>
      <c r="K197" s="345"/>
      <c r="L197" s="345"/>
      <c r="M197" s="345"/>
      <c r="N197" s="345"/>
      <c r="O197" s="345"/>
      <c r="P197" s="345"/>
      <c r="Q197" s="345"/>
      <c r="R197" s="345"/>
      <c r="S197" s="415">
        <f t="shared" si="94"/>
        <v>0</v>
      </c>
      <c r="T197" s="416">
        <f>SUM($G197:H197)</f>
        <v>0</v>
      </c>
      <c r="U197" s="416">
        <f>SUM($G197:I197)</f>
        <v>0</v>
      </c>
      <c r="V197" s="416">
        <f>SUM($G197:J197)</f>
        <v>0</v>
      </c>
      <c r="W197" s="416">
        <f>SUM($G197:K197)</f>
        <v>0</v>
      </c>
      <c r="X197" s="416">
        <f>SUM($G197:L197)</f>
        <v>0</v>
      </c>
      <c r="Y197" s="416">
        <f>SUM($G197:M197)</f>
        <v>0</v>
      </c>
      <c r="Z197" s="416">
        <f>SUM($G197:N197)</f>
        <v>0</v>
      </c>
      <c r="AA197" s="416">
        <f>SUM($G197:O197)</f>
        <v>0</v>
      </c>
      <c r="AB197" s="416">
        <f>SUM($G197:P197)</f>
        <v>0</v>
      </c>
      <c r="AC197" s="416">
        <f>SUM($G197:Q197)</f>
        <v>0</v>
      </c>
      <c r="AD197" s="417">
        <f>SUM($G197:R197)</f>
        <v>0</v>
      </c>
      <c r="AE197" s="349">
        <f t="shared" si="95"/>
        <v>0</v>
      </c>
      <c r="AF197" s="349">
        <f t="shared" si="96"/>
        <v>0</v>
      </c>
      <c r="AG197" s="349">
        <f t="shared" si="97"/>
        <v>0</v>
      </c>
      <c r="AH197" s="349">
        <f t="shared" si="98"/>
        <v>0</v>
      </c>
      <c r="AI197" s="349">
        <f t="shared" si="81"/>
        <v>0</v>
      </c>
      <c r="AJ197" s="349">
        <f t="shared" si="82"/>
        <v>0</v>
      </c>
      <c r="AK197" s="349">
        <f t="shared" si="83"/>
        <v>0</v>
      </c>
      <c r="AL197" s="350">
        <f t="shared" si="99"/>
        <v>0</v>
      </c>
    </row>
    <row r="198" spans="1:38" ht="24" hidden="1" customHeight="1" outlineLevel="1">
      <c r="A198" s="343" t="s">
        <v>257</v>
      </c>
      <c r="B198" s="446" t="s">
        <v>284</v>
      </c>
      <c r="C198" s="33"/>
      <c r="D198" s="34"/>
      <c r="E198" s="34"/>
      <c r="F198" s="34"/>
      <c r="G198" s="344"/>
      <c r="H198" s="345"/>
      <c r="I198" s="345"/>
      <c r="J198" s="345"/>
      <c r="K198" s="345"/>
      <c r="L198" s="345"/>
      <c r="M198" s="345"/>
      <c r="N198" s="345"/>
      <c r="O198" s="345"/>
      <c r="P198" s="345"/>
      <c r="Q198" s="345"/>
      <c r="R198" s="345"/>
      <c r="S198" s="415">
        <f t="shared" si="94"/>
        <v>0</v>
      </c>
      <c r="T198" s="416">
        <f>SUM($G198:H198)</f>
        <v>0</v>
      </c>
      <c r="U198" s="416">
        <f>SUM($G198:I198)</f>
        <v>0</v>
      </c>
      <c r="V198" s="416">
        <f>SUM($G198:J198)</f>
        <v>0</v>
      </c>
      <c r="W198" s="416">
        <f>SUM($G198:K198)</f>
        <v>0</v>
      </c>
      <c r="X198" s="416">
        <f>SUM($G198:L198)</f>
        <v>0</v>
      </c>
      <c r="Y198" s="416">
        <f>SUM($G198:M198)</f>
        <v>0</v>
      </c>
      <c r="Z198" s="416">
        <f>SUM($G198:N198)</f>
        <v>0</v>
      </c>
      <c r="AA198" s="416">
        <f>SUM($G198:O198)</f>
        <v>0</v>
      </c>
      <c r="AB198" s="416">
        <f>SUM($G198:P198)</f>
        <v>0</v>
      </c>
      <c r="AC198" s="416">
        <f>SUM($G198:Q198)</f>
        <v>0</v>
      </c>
      <c r="AD198" s="417">
        <f>SUM($G198:R198)</f>
        <v>0</v>
      </c>
      <c r="AE198" s="349">
        <f t="shared" si="95"/>
        <v>0</v>
      </c>
      <c r="AF198" s="349">
        <f t="shared" si="96"/>
        <v>0</v>
      </c>
      <c r="AG198" s="349">
        <f t="shared" si="97"/>
        <v>0</v>
      </c>
      <c r="AH198" s="349">
        <f t="shared" si="98"/>
        <v>0</v>
      </c>
      <c r="AI198" s="349">
        <f t="shared" si="81"/>
        <v>0</v>
      </c>
      <c r="AJ198" s="349">
        <f t="shared" si="82"/>
        <v>0</v>
      </c>
      <c r="AK198" s="349">
        <f t="shared" si="83"/>
        <v>0</v>
      </c>
      <c r="AL198" s="350">
        <f t="shared" si="99"/>
        <v>0</v>
      </c>
    </row>
    <row r="199" spans="1:38" ht="24" hidden="1" customHeight="1" outlineLevel="1">
      <c r="A199" s="343" t="s">
        <v>257</v>
      </c>
      <c r="B199" s="446" t="s">
        <v>285</v>
      </c>
      <c r="C199" s="33"/>
      <c r="D199" s="34"/>
      <c r="E199" s="34"/>
      <c r="F199" s="34"/>
      <c r="G199" s="344"/>
      <c r="H199" s="345"/>
      <c r="I199" s="345"/>
      <c r="J199" s="345"/>
      <c r="K199" s="345"/>
      <c r="L199" s="345"/>
      <c r="M199" s="345"/>
      <c r="N199" s="345"/>
      <c r="O199" s="345"/>
      <c r="P199" s="345"/>
      <c r="Q199" s="345"/>
      <c r="R199" s="345"/>
      <c r="S199" s="415">
        <f t="shared" si="94"/>
        <v>0</v>
      </c>
      <c r="T199" s="416">
        <f>SUM($G199:H199)</f>
        <v>0</v>
      </c>
      <c r="U199" s="416">
        <f>SUM($G199:I199)</f>
        <v>0</v>
      </c>
      <c r="V199" s="416">
        <f>SUM($G199:J199)</f>
        <v>0</v>
      </c>
      <c r="W199" s="416">
        <f>SUM($G199:K199)</f>
        <v>0</v>
      </c>
      <c r="X199" s="416">
        <f>SUM($G199:L199)</f>
        <v>0</v>
      </c>
      <c r="Y199" s="416">
        <f>SUM($G199:M199)</f>
        <v>0</v>
      </c>
      <c r="Z199" s="416">
        <f>SUM($G199:N199)</f>
        <v>0</v>
      </c>
      <c r="AA199" s="416">
        <f>SUM($G199:O199)</f>
        <v>0</v>
      </c>
      <c r="AB199" s="416">
        <f>SUM($G199:P199)</f>
        <v>0</v>
      </c>
      <c r="AC199" s="416">
        <f>SUM($G199:Q199)</f>
        <v>0</v>
      </c>
      <c r="AD199" s="417">
        <f>SUM($G199:R199)</f>
        <v>0</v>
      </c>
      <c r="AE199" s="349">
        <f t="shared" si="95"/>
        <v>0</v>
      </c>
      <c r="AF199" s="349">
        <f t="shared" si="96"/>
        <v>0</v>
      </c>
      <c r="AG199" s="349">
        <f t="shared" si="97"/>
        <v>0</v>
      </c>
      <c r="AH199" s="349">
        <f t="shared" si="98"/>
        <v>0</v>
      </c>
      <c r="AI199" s="349">
        <f t="shared" si="81"/>
        <v>0</v>
      </c>
      <c r="AJ199" s="349">
        <f t="shared" si="82"/>
        <v>0</v>
      </c>
      <c r="AK199" s="349">
        <f t="shared" si="83"/>
        <v>0</v>
      </c>
      <c r="AL199" s="350">
        <f t="shared" si="99"/>
        <v>0</v>
      </c>
    </row>
    <row r="200" spans="1:38" ht="24" hidden="1" customHeight="1" outlineLevel="1">
      <c r="A200" s="343" t="s">
        <v>257</v>
      </c>
      <c r="B200" s="446" t="s">
        <v>286</v>
      </c>
      <c r="C200" s="33"/>
      <c r="D200" s="34"/>
      <c r="E200" s="34"/>
      <c r="F200" s="34"/>
      <c r="G200" s="344"/>
      <c r="H200" s="345"/>
      <c r="I200" s="345"/>
      <c r="J200" s="345"/>
      <c r="K200" s="345"/>
      <c r="L200" s="345"/>
      <c r="M200" s="345"/>
      <c r="N200" s="345"/>
      <c r="O200" s="345"/>
      <c r="P200" s="345"/>
      <c r="Q200" s="345"/>
      <c r="R200" s="345"/>
      <c r="S200" s="415">
        <f t="shared" si="94"/>
        <v>0</v>
      </c>
      <c r="T200" s="416">
        <f>SUM($G200:H200)</f>
        <v>0</v>
      </c>
      <c r="U200" s="416">
        <f>SUM($G200:I200)</f>
        <v>0</v>
      </c>
      <c r="V200" s="416">
        <f>SUM($G200:J200)</f>
        <v>0</v>
      </c>
      <c r="W200" s="416">
        <f>SUM($G200:K200)</f>
        <v>0</v>
      </c>
      <c r="X200" s="416">
        <f>SUM($G200:L200)</f>
        <v>0</v>
      </c>
      <c r="Y200" s="416">
        <f>SUM($G200:M200)</f>
        <v>0</v>
      </c>
      <c r="Z200" s="416">
        <f>SUM($G200:N200)</f>
        <v>0</v>
      </c>
      <c r="AA200" s="416">
        <f>SUM($G200:O200)</f>
        <v>0</v>
      </c>
      <c r="AB200" s="416">
        <f>SUM($G200:P200)</f>
        <v>0</v>
      </c>
      <c r="AC200" s="416">
        <f>SUM($G200:Q200)</f>
        <v>0</v>
      </c>
      <c r="AD200" s="417">
        <f>SUM($G200:R200)</f>
        <v>0</v>
      </c>
      <c r="AE200" s="349">
        <f t="shared" si="95"/>
        <v>0</v>
      </c>
      <c r="AF200" s="349">
        <f t="shared" si="96"/>
        <v>0</v>
      </c>
      <c r="AG200" s="349">
        <f t="shared" si="97"/>
        <v>0</v>
      </c>
      <c r="AH200" s="349">
        <f t="shared" si="98"/>
        <v>0</v>
      </c>
      <c r="AI200" s="349">
        <f t="shared" si="81"/>
        <v>0</v>
      </c>
      <c r="AJ200" s="349">
        <f t="shared" si="82"/>
        <v>0</v>
      </c>
      <c r="AK200" s="349">
        <f t="shared" si="83"/>
        <v>0</v>
      </c>
      <c r="AL200" s="350">
        <f t="shared" si="99"/>
        <v>0</v>
      </c>
    </row>
    <row r="201" spans="1:38" ht="24" hidden="1" customHeight="1" outlineLevel="1">
      <c r="A201" s="343" t="s">
        <v>257</v>
      </c>
      <c r="B201" s="446" t="s">
        <v>287</v>
      </c>
      <c r="C201" s="33"/>
      <c r="D201" s="34"/>
      <c r="E201" s="34"/>
      <c r="F201" s="34"/>
      <c r="G201" s="344"/>
      <c r="H201" s="345"/>
      <c r="I201" s="345"/>
      <c r="J201" s="345"/>
      <c r="K201" s="345"/>
      <c r="L201" s="345"/>
      <c r="M201" s="345"/>
      <c r="N201" s="345"/>
      <c r="O201" s="345"/>
      <c r="P201" s="345"/>
      <c r="Q201" s="345"/>
      <c r="R201" s="345"/>
      <c r="S201" s="415">
        <f t="shared" si="94"/>
        <v>0</v>
      </c>
      <c r="T201" s="416">
        <f>SUM($G201:H201)</f>
        <v>0</v>
      </c>
      <c r="U201" s="416">
        <f>SUM($G201:I201)</f>
        <v>0</v>
      </c>
      <c r="V201" s="416">
        <f>SUM($G201:J201)</f>
        <v>0</v>
      </c>
      <c r="W201" s="416">
        <f>SUM($G201:K201)</f>
        <v>0</v>
      </c>
      <c r="X201" s="416">
        <f>SUM($G201:L201)</f>
        <v>0</v>
      </c>
      <c r="Y201" s="416">
        <f>SUM($G201:M201)</f>
        <v>0</v>
      </c>
      <c r="Z201" s="416">
        <f>SUM($G201:N201)</f>
        <v>0</v>
      </c>
      <c r="AA201" s="416">
        <f>SUM($G201:O201)</f>
        <v>0</v>
      </c>
      <c r="AB201" s="416">
        <f>SUM($G201:P201)</f>
        <v>0</v>
      </c>
      <c r="AC201" s="416">
        <f>SUM($G201:Q201)</f>
        <v>0</v>
      </c>
      <c r="AD201" s="417">
        <f>SUM($G201:R201)</f>
        <v>0</v>
      </c>
      <c r="AE201" s="349">
        <f t="shared" si="95"/>
        <v>0</v>
      </c>
      <c r="AF201" s="349">
        <f t="shared" si="96"/>
        <v>0</v>
      </c>
      <c r="AG201" s="349">
        <f t="shared" si="97"/>
        <v>0</v>
      </c>
      <c r="AH201" s="349">
        <f t="shared" si="98"/>
        <v>0</v>
      </c>
      <c r="AI201" s="349">
        <f t="shared" si="81"/>
        <v>0</v>
      </c>
      <c r="AJ201" s="349">
        <f t="shared" si="82"/>
        <v>0</v>
      </c>
      <c r="AK201" s="349">
        <f t="shared" si="83"/>
        <v>0</v>
      </c>
      <c r="AL201" s="350">
        <f t="shared" si="99"/>
        <v>0</v>
      </c>
    </row>
    <row r="202" spans="1:38" ht="24" hidden="1" customHeight="1" outlineLevel="1">
      <c r="A202" s="343" t="s">
        <v>257</v>
      </c>
      <c r="B202" s="446" t="s">
        <v>288</v>
      </c>
      <c r="C202" s="153"/>
      <c r="D202" s="34"/>
      <c r="E202" s="34"/>
      <c r="F202" s="34"/>
      <c r="G202" s="344"/>
      <c r="H202" s="345"/>
      <c r="I202" s="345"/>
      <c r="J202" s="345"/>
      <c r="K202" s="345"/>
      <c r="L202" s="345"/>
      <c r="M202" s="345"/>
      <c r="N202" s="345"/>
      <c r="O202" s="345"/>
      <c r="P202" s="345"/>
      <c r="Q202" s="345"/>
      <c r="R202" s="345"/>
      <c r="S202" s="415">
        <f t="shared" si="94"/>
        <v>0</v>
      </c>
      <c r="T202" s="416">
        <f>SUM($G202:H202)</f>
        <v>0</v>
      </c>
      <c r="U202" s="416">
        <f>SUM($G202:I202)</f>
        <v>0</v>
      </c>
      <c r="V202" s="416">
        <f>SUM($G202:J202)</f>
        <v>0</v>
      </c>
      <c r="W202" s="416">
        <f>SUM($G202:K202)</f>
        <v>0</v>
      </c>
      <c r="X202" s="416">
        <f>SUM($G202:L202)</f>
        <v>0</v>
      </c>
      <c r="Y202" s="416">
        <f>SUM($G202:M202)</f>
        <v>0</v>
      </c>
      <c r="Z202" s="416">
        <f>SUM($G202:N202)</f>
        <v>0</v>
      </c>
      <c r="AA202" s="416">
        <f>SUM($G202:O202)</f>
        <v>0</v>
      </c>
      <c r="AB202" s="416">
        <f>SUM($G202:P202)</f>
        <v>0</v>
      </c>
      <c r="AC202" s="416">
        <f>SUM($G202:Q202)</f>
        <v>0</v>
      </c>
      <c r="AD202" s="417">
        <f>SUM($G202:R202)</f>
        <v>0</v>
      </c>
      <c r="AE202" s="349">
        <f t="shared" si="95"/>
        <v>0</v>
      </c>
      <c r="AF202" s="349">
        <f t="shared" si="96"/>
        <v>0</v>
      </c>
      <c r="AG202" s="349">
        <f t="shared" si="97"/>
        <v>0</v>
      </c>
      <c r="AH202" s="349">
        <f t="shared" si="98"/>
        <v>0</v>
      </c>
      <c r="AI202" s="349">
        <f t="shared" si="81"/>
        <v>0</v>
      </c>
      <c r="AJ202" s="349">
        <f t="shared" si="82"/>
        <v>0</v>
      </c>
      <c r="AK202" s="349">
        <f t="shared" si="83"/>
        <v>0</v>
      </c>
      <c r="AL202" s="350">
        <f t="shared" si="99"/>
        <v>0</v>
      </c>
    </row>
    <row r="203" spans="1:38" ht="24" hidden="1" customHeight="1" outlineLevel="1">
      <c r="A203" s="343" t="s">
        <v>257</v>
      </c>
      <c r="B203" s="446" t="s">
        <v>289</v>
      </c>
      <c r="C203" s="33"/>
      <c r="D203" s="34"/>
      <c r="E203" s="34"/>
      <c r="F203" s="34"/>
      <c r="G203" s="344"/>
      <c r="H203" s="345"/>
      <c r="I203" s="345"/>
      <c r="J203" s="345"/>
      <c r="K203" s="345"/>
      <c r="L203" s="345"/>
      <c r="M203" s="345"/>
      <c r="N203" s="345"/>
      <c r="O203" s="345"/>
      <c r="P203" s="345"/>
      <c r="Q203" s="345"/>
      <c r="R203" s="345"/>
      <c r="S203" s="415">
        <f t="shared" si="94"/>
        <v>0</v>
      </c>
      <c r="T203" s="416">
        <f>SUM($G203:H203)</f>
        <v>0</v>
      </c>
      <c r="U203" s="416">
        <f>SUM($G203:I203)</f>
        <v>0</v>
      </c>
      <c r="V203" s="416">
        <f>SUM($G203:J203)</f>
        <v>0</v>
      </c>
      <c r="W203" s="416">
        <f>SUM($G203:K203)</f>
        <v>0</v>
      </c>
      <c r="X203" s="416">
        <f>SUM($G203:L203)</f>
        <v>0</v>
      </c>
      <c r="Y203" s="416">
        <f>SUM($G203:M203)</f>
        <v>0</v>
      </c>
      <c r="Z203" s="416">
        <f>SUM($G203:N203)</f>
        <v>0</v>
      </c>
      <c r="AA203" s="416">
        <f>SUM($G203:O203)</f>
        <v>0</v>
      </c>
      <c r="AB203" s="416">
        <f>SUM($G203:P203)</f>
        <v>0</v>
      </c>
      <c r="AC203" s="416">
        <f>SUM($G203:Q203)</f>
        <v>0</v>
      </c>
      <c r="AD203" s="417">
        <f>SUM($G203:R203)</f>
        <v>0</v>
      </c>
      <c r="AE203" s="349">
        <f t="shared" si="95"/>
        <v>0</v>
      </c>
      <c r="AF203" s="349">
        <f t="shared" si="96"/>
        <v>0</v>
      </c>
      <c r="AG203" s="349">
        <f t="shared" si="97"/>
        <v>0</v>
      </c>
      <c r="AH203" s="349">
        <f t="shared" si="98"/>
        <v>0</v>
      </c>
      <c r="AI203" s="349">
        <f t="shared" si="81"/>
        <v>0</v>
      </c>
      <c r="AJ203" s="349">
        <f t="shared" si="82"/>
        <v>0</v>
      </c>
      <c r="AK203" s="349">
        <f t="shared" si="83"/>
        <v>0</v>
      </c>
      <c r="AL203" s="350">
        <f t="shared" si="99"/>
        <v>0</v>
      </c>
    </row>
    <row r="204" spans="1:38" ht="24" hidden="1" customHeight="1" outlineLevel="1">
      <c r="A204" s="343" t="s">
        <v>257</v>
      </c>
      <c r="B204" s="446" t="s">
        <v>290</v>
      </c>
      <c r="C204" s="33"/>
      <c r="D204" s="34"/>
      <c r="E204" s="34"/>
      <c r="F204" s="34"/>
      <c r="G204" s="344"/>
      <c r="H204" s="345"/>
      <c r="I204" s="345"/>
      <c r="J204" s="345"/>
      <c r="K204" s="345"/>
      <c r="L204" s="345"/>
      <c r="M204" s="345"/>
      <c r="N204" s="345"/>
      <c r="O204" s="345"/>
      <c r="P204" s="345"/>
      <c r="Q204" s="345"/>
      <c r="R204" s="345"/>
      <c r="S204" s="415">
        <f t="shared" si="94"/>
        <v>0</v>
      </c>
      <c r="T204" s="416">
        <f>SUM($G204:H204)</f>
        <v>0</v>
      </c>
      <c r="U204" s="416">
        <f>SUM($G204:I204)</f>
        <v>0</v>
      </c>
      <c r="V204" s="416">
        <f>SUM($G204:J204)</f>
        <v>0</v>
      </c>
      <c r="W204" s="416">
        <f>SUM($G204:K204)</f>
        <v>0</v>
      </c>
      <c r="X204" s="416">
        <f>SUM($G204:L204)</f>
        <v>0</v>
      </c>
      <c r="Y204" s="416">
        <f>SUM($G204:M204)</f>
        <v>0</v>
      </c>
      <c r="Z204" s="416">
        <f>SUM($G204:N204)</f>
        <v>0</v>
      </c>
      <c r="AA204" s="416">
        <f>SUM($G204:O204)</f>
        <v>0</v>
      </c>
      <c r="AB204" s="416">
        <f>SUM($G204:P204)</f>
        <v>0</v>
      </c>
      <c r="AC204" s="416">
        <f>SUM($G204:Q204)</f>
        <v>0</v>
      </c>
      <c r="AD204" s="417">
        <f>SUM($G204:R204)</f>
        <v>0</v>
      </c>
      <c r="AE204" s="349">
        <f t="shared" si="95"/>
        <v>0</v>
      </c>
      <c r="AF204" s="349">
        <f t="shared" si="96"/>
        <v>0</v>
      </c>
      <c r="AG204" s="349">
        <f t="shared" si="97"/>
        <v>0</v>
      </c>
      <c r="AH204" s="349">
        <f t="shared" si="98"/>
        <v>0</v>
      </c>
      <c r="AI204" s="349">
        <f t="shared" si="81"/>
        <v>0</v>
      </c>
      <c r="AJ204" s="349">
        <f t="shared" si="82"/>
        <v>0</v>
      </c>
      <c r="AK204" s="349">
        <f t="shared" si="83"/>
        <v>0</v>
      </c>
      <c r="AL204" s="350">
        <f t="shared" si="99"/>
        <v>0</v>
      </c>
    </row>
    <row r="205" spans="1:38" ht="24" hidden="1" customHeight="1" outlineLevel="1">
      <c r="A205" s="343" t="s">
        <v>257</v>
      </c>
      <c r="B205" s="446" t="s">
        <v>291</v>
      </c>
      <c r="C205" s="33"/>
      <c r="D205" s="34"/>
      <c r="E205" s="34"/>
      <c r="F205" s="34"/>
      <c r="G205" s="344"/>
      <c r="H205" s="345"/>
      <c r="I205" s="345"/>
      <c r="J205" s="345"/>
      <c r="K205" s="345"/>
      <c r="L205" s="345"/>
      <c r="M205" s="345"/>
      <c r="N205" s="345"/>
      <c r="O205" s="345"/>
      <c r="P205" s="345"/>
      <c r="Q205" s="345"/>
      <c r="R205" s="345"/>
      <c r="S205" s="415"/>
      <c r="T205" s="416"/>
      <c r="U205" s="416"/>
      <c r="V205" s="416"/>
      <c r="W205" s="416"/>
      <c r="X205" s="416"/>
      <c r="Y205" s="416"/>
      <c r="Z205" s="416"/>
      <c r="AA205" s="416"/>
      <c r="AB205" s="416"/>
      <c r="AC205" s="416"/>
      <c r="AD205" s="417"/>
      <c r="AE205" s="349"/>
      <c r="AF205" s="349"/>
      <c r="AG205" s="349"/>
      <c r="AH205" s="349"/>
      <c r="AI205" s="349"/>
      <c r="AJ205" s="349"/>
      <c r="AK205" s="349"/>
      <c r="AL205" s="350"/>
    </row>
    <row r="206" spans="1:38" ht="24" hidden="1" customHeight="1" outlineLevel="1">
      <c r="A206" s="343" t="s">
        <v>257</v>
      </c>
      <c r="B206" s="446" t="s">
        <v>292</v>
      </c>
      <c r="C206" s="33"/>
      <c r="D206" s="34"/>
      <c r="E206" s="34"/>
      <c r="F206" s="34"/>
      <c r="G206" s="344"/>
      <c r="H206" s="345"/>
      <c r="I206" s="345"/>
      <c r="J206" s="345"/>
      <c r="K206" s="345"/>
      <c r="L206" s="345"/>
      <c r="M206" s="345"/>
      <c r="N206" s="345"/>
      <c r="O206" s="345"/>
      <c r="P206" s="345"/>
      <c r="Q206" s="345"/>
      <c r="R206" s="345"/>
      <c r="S206" s="415"/>
      <c r="T206" s="416"/>
      <c r="U206" s="416"/>
      <c r="V206" s="416"/>
      <c r="W206" s="416"/>
      <c r="X206" s="416"/>
      <c r="Y206" s="416"/>
      <c r="Z206" s="416"/>
      <c r="AA206" s="416"/>
      <c r="AB206" s="416"/>
      <c r="AC206" s="416"/>
      <c r="AD206" s="417"/>
      <c r="AE206" s="349"/>
      <c r="AF206" s="349"/>
      <c r="AG206" s="349"/>
      <c r="AH206" s="349"/>
      <c r="AI206" s="349"/>
      <c r="AJ206" s="349"/>
      <c r="AK206" s="349"/>
      <c r="AL206" s="350"/>
    </row>
    <row r="207" spans="1:38" ht="24" hidden="1" customHeight="1" outlineLevel="1">
      <c r="A207" s="343" t="s">
        <v>257</v>
      </c>
      <c r="B207" s="446" t="s">
        <v>293</v>
      </c>
      <c r="C207" s="33"/>
      <c r="D207" s="34"/>
      <c r="E207" s="34"/>
      <c r="F207" s="34"/>
      <c r="G207" s="344"/>
      <c r="H207" s="345"/>
      <c r="I207" s="345"/>
      <c r="J207" s="345"/>
      <c r="K207" s="345"/>
      <c r="L207" s="345"/>
      <c r="M207" s="345"/>
      <c r="N207" s="345"/>
      <c r="O207" s="345"/>
      <c r="P207" s="345"/>
      <c r="Q207" s="345"/>
      <c r="R207" s="345"/>
      <c r="S207" s="415"/>
      <c r="T207" s="416"/>
      <c r="U207" s="416"/>
      <c r="V207" s="416"/>
      <c r="W207" s="416"/>
      <c r="X207" s="416"/>
      <c r="Y207" s="416"/>
      <c r="Z207" s="416"/>
      <c r="AA207" s="416"/>
      <c r="AB207" s="416"/>
      <c r="AC207" s="416"/>
      <c r="AD207" s="417"/>
      <c r="AE207" s="349"/>
      <c r="AF207" s="349"/>
      <c r="AG207" s="349"/>
      <c r="AH207" s="349"/>
      <c r="AI207" s="349"/>
      <c r="AJ207" s="349"/>
      <c r="AK207" s="349"/>
      <c r="AL207" s="350"/>
    </row>
    <row r="208" spans="1:38" ht="24" hidden="1" customHeight="1" outlineLevel="1">
      <c r="A208" s="343" t="s">
        <v>257</v>
      </c>
      <c r="B208" s="446" t="s">
        <v>294</v>
      </c>
      <c r="C208" s="33"/>
      <c r="D208" s="34"/>
      <c r="E208" s="34"/>
      <c r="F208" s="34"/>
      <c r="G208" s="344"/>
      <c r="H208" s="345"/>
      <c r="I208" s="345"/>
      <c r="J208" s="345"/>
      <c r="K208" s="345"/>
      <c r="L208" s="345"/>
      <c r="M208" s="345"/>
      <c r="N208" s="345"/>
      <c r="O208" s="345"/>
      <c r="P208" s="345"/>
      <c r="Q208" s="345"/>
      <c r="R208" s="345"/>
      <c r="S208" s="415"/>
      <c r="T208" s="416"/>
      <c r="U208" s="416"/>
      <c r="V208" s="416"/>
      <c r="W208" s="416"/>
      <c r="X208" s="416"/>
      <c r="Y208" s="416"/>
      <c r="Z208" s="416"/>
      <c r="AA208" s="416"/>
      <c r="AB208" s="416"/>
      <c r="AC208" s="416"/>
      <c r="AD208" s="417"/>
      <c r="AE208" s="349"/>
      <c r="AF208" s="349"/>
      <c r="AG208" s="349"/>
      <c r="AH208" s="349"/>
      <c r="AI208" s="349"/>
      <c r="AJ208" s="349"/>
      <c r="AK208" s="349"/>
      <c r="AL208" s="350"/>
    </row>
    <row r="209" spans="1:38" ht="24" hidden="1" customHeight="1" outlineLevel="1">
      <c r="A209" s="343" t="s">
        <v>257</v>
      </c>
      <c r="B209" s="446" t="s">
        <v>295</v>
      </c>
      <c r="C209" s="33"/>
      <c r="D209" s="34"/>
      <c r="E209" s="34"/>
      <c r="F209" s="34"/>
      <c r="G209" s="344"/>
      <c r="H209" s="345"/>
      <c r="I209" s="345"/>
      <c r="J209" s="345"/>
      <c r="K209" s="345"/>
      <c r="L209" s="345"/>
      <c r="M209" s="345"/>
      <c r="N209" s="345"/>
      <c r="O209" s="345"/>
      <c r="P209" s="345"/>
      <c r="Q209" s="345"/>
      <c r="R209" s="345"/>
      <c r="S209" s="415"/>
      <c r="T209" s="416"/>
      <c r="U209" s="416"/>
      <c r="V209" s="416"/>
      <c r="W209" s="416"/>
      <c r="X209" s="416"/>
      <c r="Y209" s="416"/>
      <c r="Z209" s="416"/>
      <c r="AA209" s="416"/>
      <c r="AB209" s="416"/>
      <c r="AC209" s="416"/>
      <c r="AD209" s="417"/>
      <c r="AE209" s="349"/>
      <c r="AF209" s="349"/>
      <c r="AG209" s="349"/>
      <c r="AH209" s="349"/>
      <c r="AI209" s="349"/>
      <c r="AJ209" s="349"/>
      <c r="AK209" s="349"/>
      <c r="AL209" s="350"/>
    </row>
    <row r="210" spans="1:38" ht="24" hidden="1" customHeight="1" outlineLevel="1">
      <c r="A210" s="343" t="s">
        <v>257</v>
      </c>
      <c r="B210" s="446" t="s">
        <v>296</v>
      </c>
      <c r="C210" s="33"/>
      <c r="D210" s="34"/>
      <c r="E210" s="34"/>
      <c r="F210" s="34"/>
      <c r="G210" s="344"/>
      <c r="H210" s="345"/>
      <c r="I210" s="345"/>
      <c r="J210" s="345"/>
      <c r="K210" s="345"/>
      <c r="L210" s="345"/>
      <c r="M210" s="345"/>
      <c r="N210" s="345"/>
      <c r="O210" s="345"/>
      <c r="P210" s="345"/>
      <c r="Q210" s="345"/>
      <c r="R210" s="345"/>
      <c r="S210" s="415"/>
      <c r="T210" s="416"/>
      <c r="U210" s="416"/>
      <c r="V210" s="416"/>
      <c r="W210" s="416"/>
      <c r="X210" s="416"/>
      <c r="Y210" s="416"/>
      <c r="Z210" s="416"/>
      <c r="AA210" s="416"/>
      <c r="AB210" s="416"/>
      <c r="AC210" s="416"/>
      <c r="AD210" s="417"/>
      <c r="AE210" s="349"/>
      <c r="AF210" s="349"/>
      <c r="AG210" s="349"/>
      <c r="AH210" s="349"/>
      <c r="AI210" s="349"/>
      <c r="AJ210" s="349"/>
      <c r="AK210" s="349"/>
      <c r="AL210" s="350"/>
    </row>
    <row r="211" spans="1:38" ht="24" hidden="1" customHeight="1" outlineLevel="1">
      <c r="A211" s="343" t="s">
        <v>257</v>
      </c>
      <c r="B211" s="446" t="s">
        <v>297</v>
      </c>
      <c r="C211" s="33"/>
      <c r="D211" s="34"/>
      <c r="E211" s="34"/>
      <c r="F211" s="34"/>
      <c r="G211" s="344"/>
      <c r="H211" s="345"/>
      <c r="I211" s="345"/>
      <c r="J211" s="345"/>
      <c r="K211" s="345"/>
      <c r="L211" s="345"/>
      <c r="M211" s="345"/>
      <c r="N211" s="345"/>
      <c r="O211" s="345"/>
      <c r="P211" s="345"/>
      <c r="Q211" s="345"/>
      <c r="R211" s="345"/>
      <c r="S211" s="415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7"/>
      <c r="AE211" s="349"/>
      <c r="AF211" s="349"/>
      <c r="AG211" s="349"/>
      <c r="AH211" s="349"/>
      <c r="AI211" s="349"/>
      <c r="AJ211" s="349"/>
      <c r="AK211" s="349"/>
      <c r="AL211" s="350"/>
    </row>
    <row r="212" spans="1:38" ht="24" hidden="1" customHeight="1" outlineLevel="1">
      <c r="A212" s="343" t="s">
        <v>257</v>
      </c>
      <c r="B212" s="446" t="s">
        <v>298</v>
      </c>
      <c r="C212" s="33"/>
      <c r="D212" s="34"/>
      <c r="E212" s="34"/>
      <c r="F212" s="34"/>
      <c r="G212" s="344"/>
      <c r="H212" s="345"/>
      <c r="I212" s="345"/>
      <c r="J212" s="345"/>
      <c r="K212" s="345"/>
      <c r="L212" s="345"/>
      <c r="M212" s="345"/>
      <c r="N212" s="345"/>
      <c r="O212" s="345"/>
      <c r="P212" s="345"/>
      <c r="Q212" s="345"/>
      <c r="R212" s="345"/>
      <c r="S212" s="415">
        <f t="shared" si="94"/>
        <v>0</v>
      </c>
      <c r="T212" s="416">
        <f>SUM($G212:H212)</f>
        <v>0</v>
      </c>
      <c r="U212" s="416">
        <f>SUM($G212:I212)</f>
        <v>0</v>
      </c>
      <c r="V212" s="416">
        <f>SUM($G212:J212)</f>
        <v>0</v>
      </c>
      <c r="W212" s="416">
        <f>SUM($G212:K212)</f>
        <v>0</v>
      </c>
      <c r="X212" s="416">
        <f>SUM($G212:L212)</f>
        <v>0</v>
      </c>
      <c r="Y212" s="416">
        <f>SUM($G212:M212)</f>
        <v>0</v>
      </c>
      <c r="Z212" s="416">
        <f>SUM($G212:N212)</f>
        <v>0</v>
      </c>
      <c r="AA212" s="416">
        <f>SUM($G212:O212)</f>
        <v>0</v>
      </c>
      <c r="AB212" s="416">
        <f>SUM($G212:P212)</f>
        <v>0</v>
      </c>
      <c r="AC212" s="416">
        <f>SUM($G212:Q212)</f>
        <v>0</v>
      </c>
      <c r="AD212" s="417">
        <f>SUM($G212:R212)</f>
        <v>0</v>
      </c>
      <c r="AE212" s="349">
        <f t="shared" si="95"/>
        <v>0</v>
      </c>
      <c r="AF212" s="349">
        <f t="shared" si="96"/>
        <v>0</v>
      </c>
      <c r="AG212" s="349">
        <f t="shared" si="97"/>
        <v>0</v>
      </c>
      <c r="AH212" s="349">
        <f t="shared" si="98"/>
        <v>0</v>
      </c>
      <c r="AI212" s="349">
        <f t="shared" si="81"/>
        <v>0</v>
      </c>
      <c r="AJ212" s="349">
        <f t="shared" si="82"/>
        <v>0</v>
      </c>
      <c r="AK212" s="349">
        <f t="shared" si="83"/>
        <v>0</v>
      </c>
      <c r="AL212" s="350">
        <f t="shared" si="99"/>
        <v>0</v>
      </c>
    </row>
    <row r="213" spans="1:38" ht="24" hidden="1" customHeight="1" outlineLevel="1">
      <c r="A213" s="343" t="s">
        <v>257</v>
      </c>
      <c r="B213" s="446" t="s">
        <v>299</v>
      </c>
      <c r="C213" s="33"/>
      <c r="D213" s="34"/>
      <c r="E213" s="34"/>
      <c r="F213" s="34"/>
      <c r="G213" s="344"/>
      <c r="H213" s="345"/>
      <c r="I213" s="345"/>
      <c r="J213" s="345"/>
      <c r="K213" s="345"/>
      <c r="L213" s="345"/>
      <c r="M213" s="345"/>
      <c r="N213" s="345"/>
      <c r="O213" s="345"/>
      <c r="P213" s="345"/>
      <c r="Q213" s="345"/>
      <c r="R213" s="345"/>
      <c r="S213" s="415">
        <f t="shared" si="94"/>
        <v>0</v>
      </c>
      <c r="T213" s="416">
        <f>SUM($G213:H213)</f>
        <v>0</v>
      </c>
      <c r="U213" s="416">
        <f>SUM($G213:I213)</f>
        <v>0</v>
      </c>
      <c r="V213" s="416">
        <f>SUM($G213:J213)</f>
        <v>0</v>
      </c>
      <c r="W213" s="416">
        <f>SUM($G213:K213)</f>
        <v>0</v>
      </c>
      <c r="X213" s="416">
        <f>SUM($G213:L213)</f>
        <v>0</v>
      </c>
      <c r="Y213" s="416">
        <f>SUM($G213:M213)</f>
        <v>0</v>
      </c>
      <c r="Z213" s="416">
        <f>SUM($G213:N213)</f>
        <v>0</v>
      </c>
      <c r="AA213" s="416">
        <f>SUM($G213:O213)</f>
        <v>0</v>
      </c>
      <c r="AB213" s="416">
        <f>SUM($G213:P213)</f>
        <v>0</v>
      </c>
      <c r="AC213" s="416">
        <f>SUM($G213:Q213)</f>
        <v>0</v>
      </c>
      <c r="AD213" s="417">
        <f>SUM($G213:R213)</f>
        <v>0</v>
      </c>
      <c r="AE213" s="349">
        <f t="shared" si="95"/>
        <v>0</v>
      </c>
      <c r="AF213" s="349">
        <f t="shared" si="96"/>
        <v>0</v>
      </c>
      <c r="AG213" s="349">
        <f t="shared" si="97"/>
        <v>0</v>
      </c>
      <c r="AH213" s="349">
        <f t="shared" si="98"/>
        <v>0</v>
      </c>
      <c r="AI213" s="349">
        <f t="shared" si="81"/>
        <v>0</v>
      </c>
      <c r="AJ213" s="349">
        <f t="shared" si="82"/>
        <v>0</v>
      </c>
      <c r="AK213" s="349">
        <f t="shared" si="83"/>
        <v>0</v>
      </c>
      <c r="AL213" s="350">
        <f t="shared" si="99"/>
        <v>0</v>
      </c>
    </row>
    <row r="214" spans="1:38" ht="24" hidden="1" customHeight="1" outlineLevel="1">
      <c r="A214" s="343" t="s">
        <v>257</v>
      </c>
      <c r="B214" s="446" t="s">
        <v>300</v>
      </c>
      <c r="C214" s="33"/>
      <c r="D214" s="34"/>
      <c r="E214" s="34"/>
      <c r="F214" s="34"/>
      <c r="G214" s="344"/>
      <c r="H214" s="345"/>
      <c r="I214" s="345"/>
      <c r="J214" s="345"/>
      <c r="K214" s="345"/>
      <c r="L214" s="345"/>
      <c r="M214" s="345"/>
      <c r="N214" s="345"/>
      <c r="O214" s="345"/>
      <c r="P214" s="345"/>
      <c r="Q214" s="345"/>
      <c r="R214" s="345"/>
      <c r="S214" s="415">
        <f t="shared" si="94"/>
        <v>0</v>
      </c>
      <c r="T214" s="416">
        <f>SUM($G214:H214)</f>
        <v>0</v>
      </c>
      <c r="U214" s="416">
        <f>SUM($G214:I214)</f>
        <v>0</v>
      </c>
      <c r="V214" s="416">
        <f>SUM($G214:J214)</f>
        <v>0</v>
      </c>
      <c r="W214" s="416">
        <f>SUM($G214:K214)</f>
        <v>0</v>
      </c>
      <c r="X214" s="416">
        <f>SUM($G214:L214)</f>
        <v>0</v>
      </c>
      <c r="Y214" s="416">
        <f>SUM($G214:M214)</f>
        <v>0</v>
      </c>
      <c r="Z214" s="416">
        <f>SUM($G214:N214)</f>
        <v>0</v>
      </c>
      <c r="AA214" s="416">
        <f>SUM($G214:O214)</f>
        <v>0</v>
      </c>
      <c r="AB214" s="416">
        <f>SUM($G214:P214)</f>
        <v>0</v>
      </c>
      <c r="AC214" s="416">
        <f>SUM($G214:Q214)</f>
        <v>0</v>
      </c>
      <c r="AD214" s="417">
        <f>SUM($G214:R214)</f>
        <v>0</v>
      </c>
      <c r="AE214" s="349">
        <f t="shared" si="95"/>
        <v>0</v>
      </c>
      <c r="AF214" s="349">
        <f t="shared" si="96"/>
        <v>0</v>
      </c>
      <c r="AG214" s="349">
        <f t="shared" si="97"/>
        <v>0</v>
      </c>
      <c r="AH214" s="349">
        <f t="shared" si="98"/>
        <v>0</v>
      </c>
      <c r="AI214" s="349">
        <f t="shared" si="81"/>
        <v>0</v>
      </c>
      <c r="AJ214" s="349">
        <f t="shared" si="82"/>
        <v>0</v>
      </c>
      <c r="AK214" s="349">
        <f t="shared" si="83"/>
        <v>0</v>
      </c>
      <c r="AL214" s="350">
        <f t="shared" si="99"/>
        <v>0</v>
      </c>
    </row>
    <row r="215" spans="1:38" ht="24" hidden="1" customHeight="1" outlineLevel="1">
      <c r="A215" s="343" t="s">
        <v>257</v>
      </c>
      <c r="B215" s="446" t="s">
        <v>301</v>
      </c>
      <c r="C215" s="33"/>
      <c r="D215" s="34"/>
      <c r="E215" s="34"/>
      <c r="F215" s="34"/>
      <c r="G215" s="344"/>
      <c r="H215" s="345"/>
      <c r="I215" s="345"/>
      <c r="J215" s="345"/>
      <c r="K215" s="345"/>
      <c r="L215" s="345"/>
      <c r="M215" s="345"/>
      <c r="N215" s="345"/>
      <c r="O215" s="345"/>
      <c r="P215" s="345"/>
      <c r="Q215" s="345"/>
      <c r="R215" s="345"/>
      <c r="S215" s="415">
        <f t="shared" si="94"/>
        <v>0</v>
      </c>
      <c r="T215" s="416">
        <f>SUM($G215:H215)</f>
        <v>0</v>
      </c>
      <c r="U215" s="416">
        <f>SUM($G215:I215)</f>
        <v>0</v>
      </c>
      <c r="V215" s="416">
        <f>SUM($G215:J215)</f>
        <v>0</v>
      </c>
      <c r="W215" s="416">
        <f>SUM($G215:K215)</f>
        <v>0</v>
      </c>
      <c r="X215" s="416">
        <f>SUM($G215:L215)</f>
        <v>0</v>
      </c>
      <c r="Y215" s="416">
        <f>SUM($G215:M215)</f>
        <v>0</v>
      </c>
      <c r="Z215" s="416">
        <f>SUM($G215:N215)</f>
        <v>0</v>
      </c>
      <c r="AA215" s="416">
        <f>SUM($G215:O215)</f>
        <v>0</v>
      </c>
      <c r="AB215" s="416">
        <f>SUM($G215:P215)</f>
        <v>0</v>
      </c>
      <c r="AC215" s="416">
        <f>SUM($G215:Q215)</f>
        <v>0</v>
      </c>
      <c r="AD215" s="417">
        <f>SUM($G215:R215)</f>
        <v>0</v>
      </c>
      <c r="AE215" s="349">
        <f t="shared" si="95"/>
        <v>0</v>
      </c>
      <c r="AF215" s="349">
        <f t="shared" si="96"/>
        <v>0</v>
      </c>
      <c r="AG215" s="349">
        <f t="shared" si="97"/>
        <v>0</v>
      </c>
      <c r="AH215" s="349">
        <f t="shared" si="98"/>
        <v>0</v>
      </c>
      <c r="AI215" s="349">
        <f t="shared" si="81"/>
        <v>0</v>
      </c>
      <c r="AJ215" s="349">
        <f t="shared" si="82"/>
        <v>0</v>
      </c>
      <c r="AK215" s="349">
        <f t="shared" si="83"/>
        <v>0</v>
      </c>
      <c r="AL215" s="350">
        <f t="shared" si="99"/>
        <v>0</v>
      </c>
    </row>
    <row r="216" spans="1:38" ht="24" customHeight="1" collapsed="1">
      <c r="A216" s="343"/>
      <c r="B216" s="446" t="s">
        <v>302</v>
      </c>
      <c r="C216" s="33" t="s">
        <v>303</v>
      </c>
      <c r="D216" s="34"/>
      <c r="E216" s="34"/>
      <c r="F216" s="34"/>
      <c r="G216" s="344">
        <f>G35-SUM(G137:G215)</f>
        <v>0</v>
      </c>
      <c r="H216" s="345">
        <f t="shared" ref="H216:R216" si="100">H35-SUM(H137:H215)</f>
        <v>-5.0931703299283981E-11</v>
      </c>
      <c r="I216" s="345">
        <f t="shared" si="100"/>
        <v>0</v>
      </c>
      <c r="J216" s="345">
        <f t="shared" si="100"/>
        <v>0</v>
      </c>
      <c r="K216" s="345">
        <f t="shared" si="100"/>
        <v>0</v>
      </c>
      <c r="L216" s="345">
        <f t="shared" si="100"/>
        <v>0</v>
      </c>
      <c r="M216" s="345">
        <f t="shared" si="100"/>
        <v>0</v>
      </c>
      <c r="N216" s="345">
        <f t="shared" si="100"/>
        <v>7.2759576141834259E-11</v>
      </c>
      <c r="O216" s="345">
        <f t="shared" si="100"/>
        <v>-8.7311491370201111E-11</v>
      </c>
      <c r="P216" s="345">
        <f t="shared" si="100"/>
        <v>-1.0913936421275139E-10</v>
      </c>
      <c r="Q216" s="345">
        <f t="shared" si="100"/>
        <v>0</v>
      </c>
      <c r="R216" s="345">
        <f t="shared" si="100"/>
        <v>-5.4569682106375694E-11</v>
      </c>
      <c r="S216" s="415">
        <f t="shared" si="94"/>
        <v>0</v>
      </c>
      <c r="T216" s="416">
        <f>SUM($G216:H216)</f>
        <v>-5.0931703299283981E-11</v>
      </c>
      <c r="U216" s="416">
        <f>SUM($G216:I216)</f>
        <v>-5.0931703299283981E-11</v>
      </c>
      <c r="V216" s="416">
        <f>SUM($G216:J216)</f>
        <v>-5.0931703299283981E-11</v>
      </c>
      <c r="W216" s="416">
        <f>SUM($G216:K216)</f>
        <v>-5.0931703299283981E-11</v>
      </c>
      <c r="X216" s="416">
        <f>SUM($G216:L216)</f>
        <v>-5.0931703299283981E-11</v>
      </c>
      <c r="Y216" s="416">
        <f>SUM($G216:M216)</f>
        <v>-5.0931703299283981E-11</v>
      </c>
      <c r="Z216" s="416">
        <f>SUM($G216:N216)</f>
        <v>2.1827872842550278E-11</v>
      </c>
      <c r="AA216" s="416">
        <f>SUM($G216:O216)</f>
        <v>-6.5483618527650833E-11</v>
      </c>
      <c r="AB216" s="416">
        <f>SUM($G216:P216)</f>
        <v>-1.7462298274040222E-10</v>
      </c>
      <c r="AC216" s="416">
        <f>SUM($G216:Q216)</f>
        <v>-1.7462298274040222E-10</v>
      </c>
      <c r="AD216" s="417">
        <f>SUM($G216:R216)</f>
        <v>-2.2919266484677792E-10</v>
      </c>
      <c r="AE216" s="349">
        <f t="shared" si="95"/>
        <v>-5.0931703299283981E-11</v>
      </c>
      <c r="AF216" s="349">
        <f t="shared" si="96"/>
        <v>0</v>
      </c>
      <c r="AG216" s="349">
        <f t="shared" si="97"/>
        <v>-1.4551915228366852E-11</v>
      </c>
      <c r="AH216" s="349">
        <f t="shared" si="98"/>
        <v>-1.6370904631912708E-10</v>
      </c>
      <c r="AI216" s="349">
        <f t="shared" si="81"/>
        <v>-5.0931703299283981E-11</v>
      </c>
      <c r="AJ216" s="349">
        <f t="shared" si="82"/>
        <v>-1.7826096154749393E-10</v>
      </c>
      <c r="AK216" s="349">
        <f t="shared" si="83"/>
        <v>-2.2919266484677792E-10</v>
      </c>
      <c r="AL216" s="350">
        <f t="shared" si="99"/>
        <v>0</v>
      </c>
    </row>
    <row r="217" spans="1:38" ht="24" customHeight="1">
      <c r="A217" s="343"/>
      <c r="B217" s="446" t="s">
        <v>304</v>
      </c>
      <c r="C217" s="144" t="s">
        <v>305</v>
      </c>
      <c r="D217" s="145"/>
      <c r="E217" s="145"/>
      <c r="F217" s="145"/>
      <c r="G217" s="420">
        <f t="shared" ref="G217:R217" si="101">SUM(G137:G216)</f>
        <v>82713.352285806905</v>
      </c>
      <c r="H217" s="420">
        <f t="shared" si="101"/>
        <v>27033.778467327844</v>
      </c>
      <c r="I217" s="420">
        <f t="shared" si="101"/>
        <v>91975.861704748881</v>
      </c>
      <c r="J217" s="420">
        <f t="shared" si="101"/>
        <v>70957.719759289699</v>
      </c>
      <c r="K217" s="420">
        <f t="shared" si="101"/>
        <v>68530.414741363144</v>
      </c>
      <c r="L217" s="420">
        <f t="shared" si="101"/>
        <v>48304.899407471974</v>
      </c>
      <c r="M217" s="420">
        <f t="shared" si="101"/>
        <v>52472.573493610405</v>
      </c>
      <c r="N217" s="420">
        <f t="shared" si="101"/>
        <v>49404.795598650395</v>
      </c>
      <c r="O217" s="420">
        <f t="shared" si="101"/>
        <v>45784.869907295164</v>
      </c>
      <c r="P217" s="420">
        <f t="shared" si="101"/>
        <v>39800.358280661065</v>
      </c>
      <c r="Q217" s="420">
        <f t="shared" si="101"/>
        <v>66923.14546022391</v>
      </c>
      <c r="R217" s="420">
        <f t="shared" si="101"/>
        <v>10720.388899849033</v>
      </c>
      <c r="S217" s="421">
        <f t="shared" si="94"/>
        <v>82713.352285806905</v>
      </c>
      <c r="T217" s="422">
        <f>SUM($G217:H217)</f>
        <v>109747.13075313476</v>
      </c>
      <c r="U217" s="422">
        <f>SUM($G217:I217)</f>
        <v>201722.99245788364</v>
      </c>
      <c r="V217" s="422">
        <f>SUM($G217:J217)</f>
        <v>272680.71221717331</v>
      </c>
      <c r="W217" s="422">
        <f>SUM($G217:K217)</f>
        <v>341211.12695853645</v>
      </c>
      <c r="X217" s="422">
        <f>SUM($G217:L217)</f>
        <v>389516.02636600845</v>
      </c>
      <c r="Y217" s="422">
        <f>SUM($G217:M217)</f>
        <v>441988.59985961887</v>
      </c>
      <c r="Z217" s="422">
        <f>SUM($G217:N217)</f>
        <v>491393.39545826928</v>
      </c>
      <c r="AA217" s="422">
        <f>SUM($G217:O217)</f>
        <v>537178.2653655645</v>
      </c>
      <c r="AB217" s="422">
        <f>SUM($G217:P217)</f>
        <v>576978.62364622555</v>
      </c>
      <c r="AC217" s="422">
        <f>SUM($G217:Q217)</f>
        <v>643901.76910644944</v>
      </c>
      <c r="AD217" s="423">
        <f>SUM($G217:R217)</f>
        <v>654622.15800629847</v>
      </c>
      <c r="AE217" s="380">
        <f t="shared" si="95"/>
        <v>201722.99245788364</v>
      </c>
      <c r="AF217" s="380">
        <f t="shared" si="96"/>
        <v>187793.03390812481</v>
      </c>
      <c r="AG217" s="380">
        <f t="shared" si="97"/>
        <v>147662.23899955608</v>
      </c>
      <c r="AH217" s="380">
        <f t="shared" si="98"/>
        <v>117443.892640734</v>
      </c>
      <c r="AI217" s="380">
        <f t="shared" si="81"/>
        <v>389516.02636600845</v>
      </c>
      <c r="AJ217" s="380">
        <f t="shared" si="82"/>
        <v>265106.13164029008</v>
      </c>
      <c r="AK217" s="380">
        <f t="shared" si="83"/>
        <v>654622.15800629859</v>
      </c>
      <c r="AL217" s="350">
        <f t="shared" si="99"/>
        <v>0</v>
      </c>
    </row>
    <row r="218" spans="1:38" ht="24" customHeight="1" collapsed="1">
      <c r="A218" s="343"/>
      <c r="B218" s="446" t="s">
        <v>306</v>
      </c>
      <c r="C218" s="152" t="s">
        <v>307</v>
      </c>
      <c r="D218" s="34"/>
      <c r="E218" s="34"/>
      <c r="F218" s="34"/>
      <c r="G218" s="344"/>
      <c r="H218" s="345"/>
      <c r="I218" s="345"/>
      <c r="J218" s="345"/>
      <c r="K218" s="345"/>
      <c r="L218" s="345"/>
      <c r="M218" s="345"/>
      <c r="N218" s="345"/>
      <c r="O218" s="345"/>
      <c r="P218" s="345"/>
      <c r="Q218" s="345"/>
      <c r="R218" s="345"/>
      <c r="S218" s="415">
        <f t="shared" si="94"/>
        <v>0</v>
      </c>
      <c r="T218" s="416">
        <f>SUM($G218:H218)</f>
        <v>0</v>
      </c>
      <c r="U218" s="416">
        <f>SUM($G218:I218)</f>
        <v>0</v>
      </c>
      <c r="V218" s="416">
        <f>SUM($G218:J218)</f>
        <v>0</v>
      </c>
      <c r="W218" s="416">
        <f>SUM($G218:K218)</f>
        <v>0</v>
      </c>
      <c r="X218" s="416">
        <f>SUM($G218:L218)</f>
        <v>0</v>
      </c>
      <c r="Y218" s="416">
        <f>SUM($G218:M218)</f>
        <v>0</v>
      </c>
      <c r="Z218" s="416">
        <f>SUM($G218:N218)</f>
        <v>0</v>
      </c>
      <c r="AA218" s="416">
        <f>SUM($G218:O218)</f>
        <v>0</v>
      </c>
      <c r="AB218" s="416">
        <f>SUM($G218:P218)</f>
        <v>0</v>
      </c>
      <c r="AC218" s="416">
        <f>SUM($G218:Q218)</f>
        <v>0</v>
      </c>
      <c r="AD218" s="417">
        <f>SUM($G218:R218)</f>
        <v>0</v>
      </c>
      <c r="AE218" s="349">
        <f t="shared" si="95"/>
        <v>0</v>
      </c>
      <c r="AF218" s="349">
        <f t="shared" si="96"/>
        <v>0</v>
      </c>
      <c r="AG218" s="349">
        <f t="shared" si="97"/>
        <v>0</v>
      </c>
      <c r="AH218" s="349">
        <f t="shared" si="98"/>
        <v>0</v>
      </c>
      <c r="AI218" s="349">
        <f t="shared" si="81"/>
        <v>0</v>
      </c>
      <c r="AJ218" s="349">
        <f t="shared" si="82"/>
        <v>0</v>
      </c>
      <c r="AK218" s="349">
        <f t="shared" si="83"/>
        <v>0</v>
      </c>
      <c r="AL218" s="350">
        <f t="shared" si="99"/>
        <v>0</v>
      </c>
    </row>
    <row r="219" spans="1:38" ht="24" customHeight="1">
      <c r="A219" s="343"/>
      <c r="B219" s="446" t="s">
        <v>308</v>
      </c>
      <c r="C219" s="33" t="s">
        <v>214</v>
      </c>
      <c r="D219" s="34"/>
      <c r="E219" s="34"/>
      <c r="F219" s="34"/>
      <c r="G219" s="344">
        <f>G150</f>
        <v>0</v>
      </c>
      <c r="H219" s="345">
        <f t="shared" ref="H219:R219" si="102">H150</f>
        <v>0</v>
      </c>
      <c r="I219" s="345">
        <f t="shared" si="102"/>
        <v>0</v>
      </c>
      <c r="J219" s="345">
        <f t="shared" si="102"/>
        <v>0</v>
      </c>
      <c r="K219" s="345">
        <f t="shared" si="102"/>
        <v>0</v>
      </c>
      <c r="L219" s="345">
        <f t="shared" si="102"/>
        <v>0</v>
      </c>
      <c r="M219" s="345">
        <f t="shared" si="102"/>
        <v>0</v>
      </c>
      <c r="N219" s="345">
        <f t="shared" si="102"/>
        <v>0</v>
      </c>
      <c r="O219" s="345">
        <f t="shared" si="102"/>
        <v>0</v>
      </c>
      <c r="P219" s="345">
        <f t="shared" si="102"/>
        <v>0</v>
      </c>
      <c r="Q219" s="345">
        <f t="shared" si="102"/>
        <v>0</v>
      </c>
      <c r="R219" s="345">
        <f t="shared" si="102"/>
        <v>0</v>
      </c>
      <c r="S219" s="415">
        <f>G219</f>
        <v>0</v>
      </c>
      <c r="T219" s="416">
        <f>SUM($G219:H219)</f>
        <v>0</v>
      </c>
      <c r="U219" s="416">
        <f>SUM($G219:I219)</f>
        <v>0</v>
      </c>
      <c r="V219" s="416">
        <f>SUM($G219:J219)</f>
        <v>0</v>
      </c>
      <c r="W219" s="416">
        <f>SUM($G219:K219)</f>
        <v>0</v>
      </c>
      <c r="X219" s="416">
        <f>SUM($G219:L219)</f>
        <v>0</v>
      </c>
      <c r="Y219" s="416">
        <f>SUM($G219:M219)</f>
        <v>0</v>
      </c>
      <c r="Z219" s="416">
        <f>SUM($G219:N219)</f>
        <v>0</v>
      </c>
      <c r="AA219" s="416">
        <f>SUM($G219:O219)</f>
        <v>0</v>
      </c>
      <c r="AB219" s="416">
        <f>SUM($G219:P219)</f>
        <v>0</v>
      </c>
      <c r="AC219" s="416">
        <f>SUM($G219:Q219)</f>
        <v>0</v>
      </c>
      <c r="AD219" s="417">
        <f>SUM($G219:R219)</f>
        <v>0</v>
      </c>
      <c r="AE219" s="349">
        <f>U219</f>
        <v>0</v>
      </c>
      <c r="AF219" s="349">
        <f>X219-AE219</f>
        <v>0</v>
      </c>
      <c r="AG219" s="349">
        <f>AA219-AF219-AE219</f>
        <v>0</v>
      </c>
      <c r="AH219" s="349">
        <f>AD219-AG219-AF219-AE219</f>
        <v>0</v>
      </c>
      <c r="AI219" s="349">
        <f>$AE219+$AF219</f>
        <v>0</v>
      </c>
      <c r="AJ219" s="349">
        <f>$AG219+$AH219</f>
        <v>0</v>
      </c>
      <c r="AK219" s="349">
        <f>$AI219+$AJ219</f>
        <v>0</v>
      </c>
      <c r="AL219" s="350">
        <f>SUM(G219:R219)-AK219</f>
        <v>0</v>
      </c>
    </row>
    <row r="220" spans="1:38" ht="24" customHeight="1">
      <c r="A220" s="343"/>
      <c r="B220" s="446" t="s">
        <v>309</v>
      </c>
      <c r="C220" s="33" t="s">
        <v>216</v>
      </c>
      <c r="D220" s="34"/>
      <c r="E220" s="34"/>
      <c r="F220" s="34"/>
      <c r="G220" s="344">
        <f>G151*(1-$R$1)</f>
        <v>0</v>
      </c>
      <c r="H220" s="345">
        <f t="shared" ref="H220:R220" si="103">H151*(1-$R$1)</f>
        <v>0</v>
      </c>
      <c r="I220" s="345">
        <f t="shared" si="103"/>
        <v>0</v>
      </c>
      <c r="J220" s="345">
        <f t="shared" si="103"/>
        <v>0</v>
      </c>
      <c r="K220" s="345">
        <f t="shared" si="103"/>
        <v>0</v>
      </c>
      <c r="L220" s="345">
        <f t="shared" si="103"/>
        <v>0</v>
      </c>
      <c r="M220" s="345">
        <f t="shared" si="103"/>
        <v>0</v>
      </c>
      <c r="N220" s="345">
        <f t="shared" si="103"/>
        <v>0</v>
      </c>
      <c r="O220" s="345">
        <f t="shared" si="103"/>
        <v>0</v>
      </c>
      <c r="P220" s="345">
        <f t="shared" si="103"/>
        <v>0</v>
      </c>
      <c r="Q220" s="345">
        <f t="shared" si="103"/>
        <v>0</v>
      </c>
      <c r="R220" s="345">
        <f t="shared" si="103"/>
        <v>0</v>
      </c>
      <c r="S220" s="415">
        <f>G220</f>
        <v>0</v>
      </c>
      <c r="T220" s="416">
        <f>SUM($G220:H220)</f>
        <v>0</v>
      </c>
      <c r="U220" s="416">
        <f>SUM($G220:I220)</f>
        <v>0</v>
      </c>
      <c r="V220" s="416">
        <f>SUM($G220:J220)</f>
        <v>0</v>
      </c>
      <c r="W220" s="416">
        <f>SUM($G220:K220)</f>
        <v>0</v>
      </c>
      <c r="X220" s="416">
        <f>SUM($G220:L220)</f>
        <v>0</v>
      </c>
      <c r="Y220" s="416">
        <f>SUM($G220:M220)</f>
        <v>0</v>
      </c>
      <c r="Z220" s="416">
        <f>SUM($G220:N220)</f>
        <v>0</v>
      </c>
      <c r="AA220" s="416">
        <f>SUM($G220:O220)</f>
        <v>0</v>
      </c>
      <c r="AB220" s="416">
        <f>SUM($G220:P220)</f>
        <v>0</v>
      </c>
      <c r="AC220" s="416">
        <f>SUM($G220:Q220)</f>
        <v>0</v>
      </c>
      <c r="AD220" s="417">
        <f>SUM($G220:R220)</f>
        <v>0</v>
      </c>
      <c r="AE220" s="349">
        <f>U220</f>
        <v>0</v>
      </c>
      <c r="AF220" s="349">
        <f>X220-AE220</f>
        <v>0</v>
      </c>
      <c r="AG220" s="349">
        <f>AA220-AF220-AE220</f>
        <v>0</v>
      </c>
      <c r="AH220" s="349">
        <f>AD220-AG220-AF220-AE220</f>
        <v>0</v>
      </c>
      <c r="AI220" s="349">
        <f>$AE220+$AF220</f>
        <v>0</v>
      </c>
      <c r="AJ220" s="349">
        <f>$AG220+$AH220</f>
        <v>0</v>
      </c>
      <c r="AK220" s="349">
        <f>$AI220+$AJ220</f>
        <v>0</v>
      </c>
      <c r="AL220" s="350">
        <f>SUM(G220:R220)-AK220</f>
        <v>0</v>
      </c>
    </row>
    <row r="221" spans="1:38" ht="24" customHeight="1">
      <c r="A221" s="343"/>
      <c r="B221" s="446" t="s">
        <v>310</v>
      </c>
      <c r="C221" s="33" t="s">
        <v>220</v>
      </c>
      <c r="D221" s="34"/>
      <c r="E221" s="34"/>
      <c r="F221" s="34"/>
      <c r="G221" s="344">
        <f>G153*(1-$R$1)</f>
        <v>0</v>
      </c>
      <c r="H221" s="345">
        <f t="shared" ref="H221:R222" si="104">H153*(1-$R$1)</f>
        <v>0</v>
      </c>
      <c r="I221" s="345">
        <f t="shared" si="104"/>
        <v>0</v>
      </c>
      <c r="J221" s="345">
        <f t="shared" si="104"/>
        <v>0</v>
      </c>
      <c r="K221" s="345">
        <f t="shared" si="104"/>
        <v>0</v>
      </c>
      <c r="L221" s="345">
        <f t="shared" si="104"/>
        <v>0</v>
      </c>
      <c r="M221" s="345">
        <f t="shared" si="104"/>
        <v>0</v>
      </c>
      <c r="N221" s="345">
        <f t="shared" si="104"/>
        <v>0</v>
      </c>
      <c r="O221" s="345">
        <f t="shared" si="104"/>
        <v>0</v>
      </c>
      <c r="P221" s="345">
        <f t="shared" si="104"/>
        <v>0</v>
      </c>
      <c r="Q221" s="345">
        <f t="shared" si="104"/>
        <v>0</v>
      </c>
      <c r="R221" s="345">
        <f t="shared" si="104"/>
        <v>0</v>
      </c>
      <c r="S221" s="415">
        <f>G221</f>
        <v>0</v>
      </c>
      <c r="T221" s="416">
        <f>SUM($G221:H221)</f>
        <v>0</v>
      </c>
      <c r="U221" s="416">
        <f>SUM($G221:I221)</f>
        <v>0</v>
      </c>
      <c r="V221" s="416">
        <f>SUM($G221:J221)</f>
        <v>0</v>
      </c>
      <c r="W221" s="416">
        <f>SUM($G221:K221)</f>
        <v>0</v>
      </c>
      <c r="X221" s="416">
        <f>SUM($G221:L221)</f>
        <v>0</v>
      </c>
      <c r="Y221" s="416">
        <f>SUM($G221:M221)</f>
        <v>0</v>
      </c>
      <c r="Z221" s="416">
        <f>SUM($G221:N221)</f>
        <v>0</v>
      </c>
      <c r="AA221" s="416">
        <f>SUM($G221:O221)</f>
        <v>0</v>
      </c>
      <c r="AB221" s="416">
        <f>SUM($G221:P221)</f>
        <v>0</v>
      </c>
      <c r="AC221" s="416">
        <f>SUM($G221:Q221)</f>
        <v>0</v>
      </c>
      <c r="AD221" s="417">
        <f>SUM($G221:R221)</f>
        <v>0</v>
      </c>
      <c r="AE221" s="349">
        <f>U221</f>
        <v>0</v>
      </c>
      <c r="AF221" s="349">
        <f>X221-AE221</f>
        <v>0</v>
      </c>
      <c r="AG221" s="349">
        <f>AA221-AF221-AE221</f>
        <v>0</v>
      </c>
      <c r="AH221" s="349">
        <f>AD221-AG221-AF221-AE221</f>
        <v>0</v>
      </c>
      <c r="AI221" s="349">
        <f>$AE221+$AF221</f>
        <v>0</v>
      </c>
      <c r="AJ221" s="349">
        <f>$AG221+$AH221</f>
        <v>0</v>
      </c>
      <c r="AK221" s="349">
        <f>$AI221+$AJ221</f>
        <v>0</v>
      </c>
      <c r="AL221" s="350">
        <f>SUM(G221:R221)-AK221</f>
        <v>0</v>
      </c>
    </row>
    <row r="222" spans="1:38" ht="24" customHeight="1">
      <c r="A222" s="343"/>
      <c r="B222" s="446" t="s">
        <v>311</v>
      </c>
      <c r="C222" s="33" t="s">
        <v>222</v>
      </c>
      <c r="D222" s="34"/>
      <c r="E222" s="34"/>
      <c r="F222" s="34"/>
      <c r="G222" s="344">
        <f>G154*(1-$R$1)</f>
        <v>0</v>
      </c>
      <c r="H222" s="345">
        <f t="shared" si="104"/>
        <v>0</v>
      </c>
      <c r="I222" s="345">
        <f t="shared" si="104"/>
        <v>0</v>
      </c>
      <c r="J222" s="345">
        <f t="shared" si="104"/>
        <v>0</v>
      </c>
      <c r="K222" s="345">
        <f t="shared" si="104"/>
        <v>0</v>
      </c>
      <c r="L222" s="345">
        <f t="shared" si="104"/>
        <v>0</v>
      </c>
      <c r="M222" s="345">
        <f t="shared" si="104"/>
        <v>0</v>
      </c>
      <c r="N222" s="345">
        <f t="shared" si="104"/>
        <v>0</v>
      </c>
      <c r="O222" s="345">
        <f t="shared" si="104"/>
        <v>0</v>
      </c>
      <c r="P222" s="345">
        <f t="shared" si="104"/>
        <v>0</v>
      </c>
      <c r="Q222" s="345">
        <f t="shared" si="104"/>
        <v>0</v>
      </c>
      <c r="R222" s="345">
        <f t="shared" si="104"/>
        <v>0</v>
      </c>
      <c r="S222" s="415">
        <f t="shared" si="94"/>
        <v>0</v>
      </c>
      <c r="T222" s="416">
        <f>SUM($G222:H222)</f>
        <v>0</v>
      </c>
      <c r="U222" s="416">
        <f>SUM($G222:I222)</f>
        <v>0</v>
      </c>
      <c r="V222" s="416">
        <f>SUM($G222:J222)</f>
        <v>0</v>
      </c>
      <c r="W222" s="416">
        <f>SUM($G222:K222)</f>
        <v>0</v>
      </c>
      <c r="X222" s="416">
        <f>SUM($G222:L222)</f>
        <v>0</v>
      </c>
      <c r="Y222" s="416">
        <f>SUM($G222:M222)</f>
        <v>0</v>
      </c>
      <c r="Z222" s="416">
        <f>SUM($G222:N222)</f>
        <v>0</v>
      </c>
      <c r="AA222" s="416">
        <f>SUM($G222:O222)</f>
        <v>0</v>
      </c>
      <c r="AB222" s="416">
        <f>SUM($G222:P222)</f>
        <v>0</v>
      </c>
      <c r="AC222" s="416">
        <f>SUM($G222:Q222)</f>
        <v>0</v>
      </c>
      <c r="AD222" s="417">
        <f>SUM($G222:R222)</f>
        <v>0</v>
      </c>
      <c r="AE222" s="349">
        <f t="shared" si="95"/>
        <v>0</v>
      </c>
      <c r="AF222" s="349">
        <f t="shared" si="96"/>
        <v>0</v>
      </c>
      <c r="AG222" s="349">
        <f t="shared" si="97"/>
        <v>0</v>
      </c>
      <c r="AH222" s="349">
        <f t="shared" si="98"/>
        <v>0</v>
      </c>
      <c r="AI222" s="349">
        <f t="shared" si="81"/>
        <v>0</v>
      </c>
      <c r="AJ222" s="349">
        <f t="shared" si="82"/>
        <v>0</v>
      </c>
      <c r="AK222" s="349">
        <f t="shared" si="83"/>
        <v>0</v>
      </c>
      <c r="AL222" s="350">
        <f t="shared" si="99"/>
        <v>0</v>
      </c>
    </row>
    <row r="223" spans="1:38" ht="24" customHeight="1">
      <c r="A223" s="343"/>
      <c r="B223" s="446" t="s">
        <v>312</v>
      </c>
      <c r="C223" s="33" t="s">
        <v>242</v>
      </c>
      <c r="D223" s="34"/>
      <c r="E223" s="34"/>
      <c r="F223" s="34"/>
      <c r="G223" s="344">
        <f t="shared" ref="G223:R224" si="105">G164*(1-$R$1)</f>
        <v>0</v>
      </c>
      <c r="H223" s="345">
        <f t="shared" si="105"/>
        <v>0</v>
      </c>
      <c r="I223" s="345">
        <f t="shared" si="105"/>
        <v>0</v>
      </c>
      <c r="J223" s="345">
        <f t="shared" si="105"/>
        <v>0</v>
      </c>
      <c r="K223" s="345">
        <f t="shared" si="105"/>
        <v>0</v>
      </c>
      <c r="L223" s="345">
        <f t="shared" si="105"/>
        <v>0</v>
      </c>
      <c r="M223" s="345">
        <f t="shared" si="105"/>
        <v>0</v>
      </c>
      <c r="N223" s="345">
        <f t="shared" si="105"/>
        <v>0</v>
      </c>
      <c r="O223" s="345">
        <f t="shared" si="105"/>
        <v>0</v>
      </c>
      <c r="P223" s="345">
        <f t="shared" si="105"/>
        <v>0</v>
      </c>
      <c r="Q223" s="345">
        <f t="shared" si="105"/>
        <v>0</v>
      </c>
      <c r="R223" s="345">
        <f t="shared" si="105"/>
        <v>0</v>
      </c>
      <c r="S223" s="415">
        <f>G223</f>
        <v>0</v>
      </c>
      <c r="T223" s="416">
        <f>SUM($G223:H223)</f>
        <v>0</v>
      </c>
      <c r="U223" s="416">
        <f>SUM($G223:I223)</f>
        <v>0</v>
      </c>
      <c r="V223" s="416">
        <f>SUM($G223:J223)</f>
        <v>0</v>
      </c>
      <c r="W223" s="416">
        <f>SUM($G223:K223)</f>
        <v>0</v>
      </c>
      <c r="X223" s="416">
        <f>SUM($G223:L223)</f>
        <v>0</v>
      </c>
      <c r="Y223" s="416">
        <f>SUM($G223:M223)</f>
        <v>0</v>
      </c>
      <c r="Z223" s="416">
        <f>SUM($G223:N223)</f>
        <v>0</v>
      </c>
      <c r="AA223" s="416">
        <f>SUM($G223:O223)</f>
        <v>0</v>
      </c>
      <c r="AB223" s="416">
        <f>SUM($G223:P223)</f>
        <v>0</v>
      </c>
      <c r="AC223" s="416">
        <f>SUM($G223:Q223)</f>
        <v>0</v>
      </c>
      <c r="AD223" s="417">
        <f>SUM($G223:R223)</f>
        <v>0</v>
      </c>
      <c r="AE223" s="349">
        <f>U223</f>
        <v>0</v>
      </c>
      <c r="AF223" s="349">
        <f>X223-AE223</f>
        <v>0</v>
      </c>
      <c r="AG223" s="349">
        <f>AA223-AF223-AE223</f>
        <v>0</v>
      </c>
      <c r="AH223" s="349">
        <f>AD223-AG223-AF223-AE223</f>
        <v>0</v>
      </c>
      <c r="AI223" s="349">
        <f>$AE223+$AF223</f>
        <v>0</v>
      </c>
      <c r="AJ223" s="349">
        <f>$AG223+$AH223</f>
        <v>0</v>
      </c>
      <c r="AK223" s="349">
        <f>$AI223+$AJ223</f>
        <v>0</v>
      </c>
      <c r="AL223" s="350">
        <f>SUM(G223:R223)-AK223</f>
        <v>0</v>
      </c>
    </row>
    <row r="224" spans="1:38" ht="24" customHeight="1">
      <c r="A224" s="343"/>
      <c r="B224" s="446" t="s">
        <v>313</v>
      </c>
      <c r="C224" s="33" t="s">
        <v>244</v>
      </c>
      <c r="D224" s="34"/>
      <c r="E224" s="34"/>
      <c r="F224" s="34"/>
      <c r="G224" s="344">
        <f t="shared" si="105"/>
        <v>0</v>
      </c>
      <c r="H224" s="345">
        <f t="shared" si="105"/>
        <v>0</v>
      </c>
      <c r="I224" s="345">
        <f t="shared" si="105"/>
        <v>0</v>
      </c>
      <c r="J224" s="345">
        <f t="shared" si="105"/>
        <v>0</v>
      </c>
      <c r="K224" s="345">
        <f t="shared" si="105"/>
        <v>0</v>
      </c>
      <c r="L224" s="345">
        <f t="shared" si="105"/>
        <v>0</v>
      </c>
      <c r="M224" s="345">
        <f t="shared" si="105"/>
        <v>0</v>
      </c>
      <c r="N224" s="345">
        <f t="shared" si="105"/>
        <v>0</v>
      </c>
      <c r="O224" s="345">
        <f t="shared" si="105"/>
        <v>0</v>
      </c>
      <c r="P224" s="345">
        <f t="shared" si="105"/>
        <v>0</v>
      </c>
      <c r="Q224" s="345">
        <f t="shared" si="105"/>
        <v>0</v>
      </c>
      <c r="R224" s="345">
        <f t="shared" si="105"/>
        <v>0</v>
      </c>
      <c r="S224" s="415">
        <f>G224</f>
        <v>0</v>
      </c>
      <c r="T224" s="416">
        <f>SUM($G224:H224)</f>
        <v>0</v>
      </c>
      <c r="U224" s="416">
        <f>SUM($G224:I224)</f>
        <v>0</v>
      </c>
      <c r="V224" s="416">
        <f>SUM($G224:J224)</f>
        <v>0</v>
      </c>
      <c r="W224" s="416">
        <f>SUM($G224:K224)</f>
        <v>0</v>
      </c>
      <c r="X224" s="416">
        <f>SUM($G224:L224)</f>
        <v>0</v>
      </c>
      <c r="Y224" s="416">
        <f>SUM($G224:M224)</f>
        <v>0</v>
      </c>
      <c r="Z224" s="416">
        <f>SUM($G224:N224)</f>
        <v>0</v>
      </c>
      <c r="AA224" s="416">
        <f>SUM($G224:O224)</f>
        <v>0</v>
      </c>
      <c r="AB224" s="416">
        <f>SUM($G224:P224)</f>
        <v>0</v>
      </c>
      <c r="AC224" s="416">
        <f>SUM($G224:Q224)</f>
        <v>0</v>
      </c>
      <c r="AD224" s="417">
        <f>SUM($G224:R224)</f>
        <v>0</v>
      </c>
      <c r="AE224" s="349">
        <f>U224</f>
        <v>0</v>
      </c>
      <c r="AF224" s="349">
        <f>X224-AE224</f>
        <v>0</v>
      </c>
      <c r="AG224" s="349">
        <f>AA224-AF224-AE224</f>
        <v>0</v>
      </c>
      <c r="AH224" s="349">
        <f>AD224-AG224-AF224-AE224</f>
        <v>0</v>
      </c>
      <c r="AI224" s="349">
        <f>$AE224+$AF224</f>
        <v>0</v>
      </c>
      <c r="AJ224" s="349">
        <f>$AG224+$AH224</f>
        <v>0</v>
      </c>
      <c r="AK224" s="349">
        <f>$AI224+$AJ224</f>
        <v>0</v>
      </c>
      <c r="AL224" s="350">
        <f>SUM(G224:R224)-AK224</f>
        <v>0</v>
      </c>
    </row>
    <row r="225" spans="1:38" ht="24" customHeight="1">
      <c r="A225" s="343"/>
      <c r="B225" s="446" t="s">
        <v>314</v>
      </c>
      <c r="C225" s="33" t="s">
        <v>248</v>
      </c>
      <c r="D225" s="34"/>
      <c r="E225" s="34"/>
      <c r="F225" s="34"/>
      <c r="G225" s="344">
        <f t="shared" ref="G225:R227" si="106">G167*(1-$R$1)</f>
        <v>0</v>
      </c>
      <c r="H225" s="345">
        <f t="shared" si="106"/>
        <v>0</v>
      </c>
      <c r="I225" s="345">
        <f t="shared" si="106"/>
        <v>0</v>
      </c>
      <c r="J225" s="345">
        <f t="shared" si="106"/>
        <v>0</v>
      </c>
      <c r="K225" s="345">
        <f t="shared" si="106"/>
        <v>0</v>
      </c>
      <c r="L225" s="345">
        <f t="shared" si="106"/>
        <v>0</v>
      </c>
      <c r="M225" s="345">
        <f t="shared" si="106"/>
        <v>0</v>
      </c>
      <c r="N225" s="345">
        <f t="shared" si="106"/>
        <v>0</v>
      </c>
      <c r="O225" s="345">
        <f t="shared" si="106"/>
        <v>0</v>
      </c>
      <c r="P225" s="345">
        <f t="shared" si="106"/>
        <v>0</v>
      </c>
      <c r="Q225" s="345">
        <f t="shared" si="106"/>
        <v>0</v>
      </c>
      <c r="R225" s="345">
        <f t="shared" si="106"/>
        <v>0</v>
      </c>
      <c r="S225" s="415">
        <f>G225</f>
        <v>0</v>
      </c>
      <c r="T225" s="416">
        <f>SUM($G225:H225)</f>
        <v>0</v>
      </c>
      <c r="U225" s="416">
        <f>SUM($G225:I225)</f>
        <v>0</v>
      </c>
      <c r="V225" s="416">
        <f>SUM($G225:J225)</f>
        <v>0</v>
      </c>
      <c r="W225" s="416">
        <f>SUM($G225:K225)</f>
        <v>0</v>
      </c>
      <c r="X225" s="416">
        <f>SUM($G225:L225)</f>
        <v>0</v>
      </c>
      <c r="Y225" s="416">
        <f>SUM($G225:M225)</f>
        <v>0</v>
      </c>
      <c r="Z225" s="416">
        <f>SUM($G225:N225)</f>
        <v>0</v>
      </c>
      <c r="AA225" s="416">
        <f>SUM($G225:O225)</f>
        <v>0</v>
      </c>
      <c r="AB225" s="416">
        <f>SUM($G225:P225)</f>
        <v>0</v>
      </c>
      <c r="AC225" s="416">
        <f>SUM($G225:Q225)</f>
        <v>0</v>
      </c>
      <c r="AD225" s="417">
        <f>SUM($G225:R225)</f>
        <v>0</v>
      </c>
      <c r="AE225" s="349">
        <f>U225</f>
        <v>0</v>
      </c>
      <c r="AF225" s="349">
        <f>X225-AE225</f>
        <v>0</v>
      </c>
      <c r="AG225" s="349">
        <f>AA225-AF225-AE225</f>
        <v>0</v>
      </c>
      <c r="AH225" s="349">
        <f>AD225-AG225-AF225-AE225</f>
        <v>0</v>
      </c>
      <c r="AI225" s="349">
        <f>$AE225+$AF225</f>
        <v>0</v>
      </c>
      <c r="AJ225" s="349">
        <f>$AG225+$AH225</f>
        <v>0</v>
      </c>
      <c r="AK225" s="349">
        <f>$AI225+$AJ225</f>
        <v>0</v>
      </c>
      <c r="AL225" s="350">
        <f>SUM(G225:R225)-AK225</f>
        <v>0</v>
      </c>
    </row>
    <row r="226" spans="1:38" ht="24" customHeight="1">
      <c r="A226" s="343"/>
      <c r="B226" s="446" t="s">
        <v>315</v>
      </c>
      <c r="C226" s="33" t="s">
        <v>250</v>
      </c>
      <c r="D226" s="34"/>
      <c r="E226" s="34"/>
      <c r="F226" s="34"/>
      <c r="G226" s="344">
        <f t="shared" si="106"/>
        <v>0</v>
      </c>
      <c r="H226" s="345">
        <f t="shared" si="106"/>
        <v>0</v>
      </c>
      <c r="I226" s="345">
        <f t="shared" si="106"/>
        <v>0</v>
      </c>
      <c r="J226" s="345">
        <f>J168*(1-$R$1)</f>
        <v>0</v>
      </c>
      <c r="K226" s="345">
        <f t="shared" si="106"/>
        <v>0</v>
      </c>
      <c r="L226" s="345">
        <f t="shared" si="106"/>
        <v>0</v>
      </c>
      <c r="M226" s="345">
        <f t="shared" si="106"/>
        <v>0</v>
      </c>
      <c r="N226" s="345">
        <f t="shared" si="106"/>
        <v>0</v>
      </c>
      <c r="O226" s="345">
        <f t="shared" si="106"/>
        <v>0</v>
      </c>
      <c r="P226" s="345">
        <f t="shared" si="106"/>
        <v>0</v>
      </c>
      <c r="Q226" s="345">
        <f t="shared" si="106"/>
        <v>0</v>
      </c>
      <c r="R226" s="345">
        <f t="shared" si="106"/>
        <v>0</v>
      </c>
      <c r="S226" s="415">
        <f t="shared" si="94"/>
        <v>0</v>
      </c>
      <c r="T226" s="416">
        <f>SUM($G226:H226)</f>
        <v>0</v>
      </c>
      <c r="U226" s="416">
        <f>SUM($G226:I226)</f>
        <v>0</v>
      </c>
      <c r="V226" s="416">
        <f>SUM($G226:J226)</f>
        <v>0</v>
      </c>
      <c r="W226" s="416">
        <f>SUM($G226:K226)</f>
        <v>0</v>
      </c>
      <c r="X226" s="416">
        <f>SUM($G226:L226)</f>
        <v>0</v>
      </c>
      <c r="Y226" s="416">
        <f>SUM($G226:M226)</f>
        <v>0</v>
      </c>
      <c r="Z226" s="416">
        <f>SUM($G226:N226)</f>
        <v>0</v>
      </c>
      <c r="AA226" s="416">
        <f>SUM($G226:O226)</f>
        <v>0</v>
      </c>
      <c r="AB226" s="416">
        <f>SUM($G226:P226)</f>
        <v>0</v>
      </c>
      <c r="AC226" s="416">
        <f>SUM($G226:Q226)</f>
        <v>0</v>
      </c>
      <c r="AD226" s="417">
        <f>SUM($G226:R226)</f>
        <v>0</v>
      </c>
      <c r="AE226" s="349">
        <f t="shared" si="95"/>
        <v>0</v>
      </c>
      <c r="AF226" s="349">
        <f t="shared" si="96"/>
        <v>0</v>
      </c>
      <c r="AG226" s="349">
        <f t="shared" si="97"/>
        <v>0</v>
      </c>
      <c r="AH226" s="349">
        <f t="shared" si="98"/>
        <v>0</v>
      </c>
      <c r="AI226" s="349">
        <f t="shared" ref="AI226:AI299" si="107">$AE226+$AF226</f>
        <v>0</v>
      </c>
      <c r="AJ226" s="349">
        <f t="shared" ref="AJ226:AJ299" si="108">$AG226+$AH226</f>
        <v>0</v>
      </c>
      <c r="AK226" s="349">
        <f t="shared" ref="AK226:AK299" si="109">$AI226+$AJ226</f>
        <v>0</v>
      </c>
      <c r="AL226" s="350">
        <f t="shared" si="99"/>
        <v>0</v>
      </c>
    </row>
    <row r="227" spans="1:38" ht="24" customHeight="1">
      <c r="A227" s="343"/>
      <c r="B227" s="446" t="s">
        <v>316</v>
      </c>
      <c r="C227" s="33" t="s">
        <v>252</v>
      </c>
      <c r="D227" s="34"/>
      <c r="E227" s="34"/>
      <c r="F227" s="34"/>
      <c r="G227" s="344">
        <f t="shared" si="106"/>
        <v>0</v>
      </c>
      <c r="H227" s="345">
        <f t="shared" si="106"/>
        <v>0</v>
      </c>
      <c r="I227" s="345">
        <f t="shared" si="106"/>
        <v>0</v>
      </c>
      <c r="J227" s="345">
        <f t="shared" si="106"/>
        <v>0</v>
      </c>
      <c r="K227" s="345">
        <f t="shared" si="106"/>
        <v>0</v>
      </c>
      <c r="L227" s="345">
        <f t="shared" si="106"/>
        <v>0</v>
      </c>
      <c r="M227" s="345">
        <f t="shared" si="106"/>
        <v>0</v>
      </c>
      <c r="N227" s="345">
        <f t="shared" si="106"/>
        <v>0</v>
      </c>
      <c r="O227" s="345">
        <f t="shared" si="106"/>
        <v>0</v>
      </c>
      <c r="P227" s="345">
        <f t="shared" si="106"/>
        <v>0</v>
      </c>
      <c r="Q227" s="345">
        <f t="shared" si="106"/>
        <v>0</v>
      </c>
      <c r="R227" s="345">
        <f t="shared" si="106"/>
        <v>0</v>
      </c>
      <c r="S227" s="415">
        <f t="shared" si="94"/>
        <v>0</v>
      </c>
      <c r="T227" s="416">
        <f>SUM($G227:H227)</f>
        <v>0</v>
      </c>
      <c r="U227" s="416">
        <f>SUM($G227:I227)</f>
        <v>0</v>
      </c>
      <c r="V227" s="416">
        <f>SUM($G227:J227)</f>
        <v>0</v>
      </c>
      <c r="W227" s="416">
        <f>SUM($G227:K227)</f>
        <v>0</v>
      </c>
      <c r="X227" s="416">
        <f>SUM($G227:L227)</f>
        <v>0</v>
      </c>
      <c r="Y227" s="416">
        <f>SUM($G227:M227)</f>
        <v>0</v>
      </c>
      <c r="Z227" s="416">
        <f>SUM($G227:N227)</f>
        <v>0</v>
      </c>
      <c r="AA227" s="416">
        <f>SUM($G227:O227)</f>
        <v>0</v>
      </c>
      <c r="AB227" s="416">
        <f>SUM($G227:P227)</f>
        <v>0</v>
      </c>
      <c r="AC227" s="416">
        <f>SUM($G227:Q227)</f>
        <v>0</v>
      </c>
      <c r="AD227" s="417">
        <f>SUM($G227:R227)</f>
        <v>0</v>
      </c>
      <c r="AE227" s="349">
        <f t="shared" si="95"/>
        <v>0</v>
      </c>
      <c r="AF227" s="349">
        <f t="shared" si="96"/>
        <v>0</v>
      </c>
      <c r="AG227" s="349">
        <f t="shared" si="97"/>
        <v>0</v>
      </c>
      <c r="AH227" s="349">
        <f t="shared" si="98"/>
        <v>0</v>
      </c>
      <c r="AI227" s="349">
        <f t="shared" si="107"/>
        <v>0</v>
      </c>
      <c r="AJ227" s="349">
        <f t="shared" si="108"/>
        <v>0</v>
      </c>
      <c r="AK227" s="349">
        <f t="shared" si="109"/>
        <v>0</v>
      </c>
      <c r="AL227" s="350">
        <f t="shared" si="99"/>
        <v>0</v>
      </c>
    </row>
    <row r="228" spans="1:38" ht="24" customHeight="1">
      <c r="A228" s="343"/>
      <c r="B228" s="446" t="s">
        <v>317</v>
      </c>
      <c r="C228" s="33" t="s">
        <v>467</v>
      </c>
      <c r="D228" s="34"/>
      <c r="E228" s="34"/>
      <c r="F228" s="34"/>
      <c r="G228" s="344"/>
      <c r="H228" s="345"/>
      <c r="I228" s="345"/>
      <c r="J228" s="345"/>
      <c r="K228" s="345"/>
      <c r="L228" s="345"/>
      <c r="M228" s="345"/>
      <c r="N228" s="345"/>
      <c r="O228" s="345"/>
      <c r="P228" s="345"/>
      <c r="Q228" s="345"/>
      <c r="R228" s="345"/>
      <c r="S228" s="415">
        <f t="shared" si="94"/>
        <v>0</v>
      </c>
      <c r="T228" s="416">
        <f>SUM($G228:H228)</f>
        <v>0</v>
      </c>
      <c r="U228" s="416">
        <f>SUM($G228:I228)</f>
        <v>0</v>
      </c>
      <c r="V228" s="416">
        <f>SUM($G228:J228)</f>
        <v>0</v>
      </c>
      <c r="W228" s="416">
        <f>SUM($G228:K228)</f>
        <v>0</v>
      </c>
      <c r="X228" s="416">
        <f>SUM($G228:L228)</f>
        <v>0</v>
      </c>
      <c r="Y228" s="416">
        <f>SUM($G228:M228)</f>
        <v>0</v>
      </c>
      <c r="Z228" s="416">
        <f>SUM($G228:N228)</f>
        <v>0</v>
      </c>
      <c r="AA228" s="416">
        <f>SUM($G228:O228)</f>
        <v>0</v>
      </c>
      <c r="AB228" s="416">
        <f>SUM($G228:P228)</f>
        <v>0</v>
      </c>
      <c r="AC228" s="416">
        <f>SUM($G228:Q228)</f>
        <v>0</v>
      </c>
      <c r="AD228" s="417">
        <f>SUM($G228:R228)</f>
        <v>0</v>
      </c>
      <c r="AE228" s="349">
        <f t="shared" si="95"/>
        <v>0</v>
      </c>
      <c r="AF228" s="349">
        <f t="shared" si="96"/>
        <v>0</v>
      </c>
      <c r="AG228" s="349">
        <f t="shared" si="97"/>
        <v>0</v>
      </c>
      <c r="AH228" s="349">
        <f t="shared" si="98"/>
        <v>0</v>
      </c>
      <c r="AI228" s="349">
        <f t="shared" si="107"/>
        <v>0</v>
      </c>
      <c r="AJ228" s="349">
        <f t="shared" si="108"/>
        <v>0</v>
      </c>
      <c r="AK228" s="349">
        <f t="shared" si="109"/>
        <v>0</v>
      </c>
      <c r="AL228" s="350">
        <f t="shared" si="99"/>
        <v>0</v>
      </c>
    </row>
    <row r="229" spans="1:38" ht="24" customHeight="1">
      <c r="A229" s="343"/>
      <c r="B229" s="446" t="s">
        <v>319</v>
      </c>
      <c r="C229" s="33" t="s">
        <v>468</v>
      </c>
      <c r="D229" s="34"/>
      <c r="E229" s="34"/>
      <c r="F229" s="34"/>
      <c r="G229" s="344"/>
      <c r="H229" s="345"/>
      <c r="I229" s="345"/>
      <c r="J229" s="345"/>
      <c r="K229" s="345"/>
      <c r="L229" s="345"/>
      <c r="M229" s="345"/>
      <c r="N229" s="345"/>
      <c r="O229" s="345"/>
      <c r="P229" s="345"/>
      <c r="Q229" s="345"/>
      <c r="R229" s="345"/>
      <c r="S229" s="415">
        <f t="shared" si="94"/>
        <v>0</v>
      </c>
      <c r="T229" s="416">
        <f>SUM($G229:H229)</f>
        <v>0</v>
      </c>
      <c r="U229" s="416">
        <f>SUM($G229:I229)</f>
        <v>0</v>
      </c>
      <c r="V229" s="416">
        <f>SUM($G229:J229)</f>
        <v>0</v>
      </c>
      <c r="W229" s="416">
        <f>SUM($G229:K229)</f>
        <v>0</v>
      </c>
      <c r="X229" s="416">
        <f>SUM($G229:L229)</f>
        <v>0</v>
      </c>
      <c r="Y229" s="416">
        <f>SUM($G229:M229)</f>
        <v>0</v>
      </c>
      <c r="Z229" s="416">
        <f>SUM($G229:N229)</f>
        <v>0</v>
      </c>
      <c r="AA229" s="416">
        <f>SUM($G229:O229)</f>
        <v>0</v>
      </c>
      <c r="AB229" s="416">
        <f>SUM($G229:P229)</f>
        <v>0</v>
      </c>
      <c r="AC229" s="416">
        <f>SUM($G229:Q229)</f>
        <v>0</v>
      </c>
      <c r="AD229" s="417">
        <f>SUM($G229:R229)</f>
        <v>0</v>
      </c>
      <c r="AE229" s="349">
        <f t="shared" si="95"/>
        <v>0</v>
      </c>
      <c r="AF229" s="349">
        <f t="shared" si="96"/>
        <v>0</v>
      </c>
      <c r="AG229" s="349">
        <f t="shared" si="97"/>
        <v>0</v>
      </c>
      <c r="AH229" s="349">
        <f t="shared" si="98"/>
        <v>0</v>
      </c>
      <c r="AI229" s="349">
        <f t="shared" si="107"/>
        <v>0</v>
      </c>
      <c r="AJ229" s="349">
        <f t="shared" si="108"/>
        <v>0</v>
      </c>
      <c r="AK229" s="349">
        <f t="shared" si="109"/>
        <v>0</v>
      </c>
      <c r="AL229" s="350">
        <f t="shared" si="99"/>
        <v>0</v>
      </c>
    </row>
    <row r="230" spans="1:38" ht="24" customHeight="1" outlineLevel="1">
      <c r="A230" s="343" t="s">
        <v>257</v>
      </c>
      <c r="B230" s="446" t="s">
        <v>321</v>
      </c>
      <c r="C230" s="33" t="s">
        <v>318</v>
      </c>
      <c r="D230" s="34"/>
      <c r="E230" s="34"/>
      <c r="F230" s="34"/>
      <c r="G230" s="344"/>
      <c r="H230" s="345"/>
      <c r="I230" s="345"/>
      <c r="J230" s="345"/>
      <c r="K230" s="345"/>
      <c r="L230" s="345"/>
      <c r="M230" s="345"/>
      <c r="N230" s="345"/>
      <c r="O230" s="345"/>
      <c r="P230" s="345"/>
      <c r="Q230" s="345"/>
      <c r="R230" s="345"/>
      <c r="S230" s="415">
        <f t="shared" si="94"/>
        <v>0</v>
      </c>
      <c r="T230" s="416">
        <f>SUM($G230:H230)</f>
        <v>0</v>
      </c>
      <c r="U230" s="416">
        <f>SUM($G230:I230)</f>
        <v>0</v>
      </c>
      <c r="V230" s="416">
        <f>SUM($G230:J230)</f>
        <v>0</v>
      </c>
      <c r="W230" s="416">
        <f>SUM($G230:K230)</f>
        <v>0</v>
      </c>
      <c r="X230" s="416">
        <f>SUM($G230:L230)</f>
        <v>0</v>
      </c>
      <c r="Y230" s="416">
        <f>SUM($G230:M230)</f>
        <v>0</v>
      </c>
      <c r="Z230" s="416">
        <f>SUM($G230:N230)</f>
        <v>0</v>
      </c>
      <c r="AA230" s="416">
        <f>SUM($G230:O230)</f>
        <v>0</v>
      </c>
      <c r="AB230" s="416">
        <f>SUM($G230:P230)</f>
        <v>0</v>
      </c>
      <c r="AC230" s="416">
        <f>SUM($G230:Q230)</f>
        <v>0</v>
      </c>
      <c r="AD230" s="417">
        <f>SUM($G230:R230)</f>
        <v>0</v>
      </c>
      <c r="AE230" s="349">
        <f t="shared" si="95"/>
        <v>0</v>
      </c>
      <c r="AF230" s="349">
        <f t="shared" si="96"/>
        <v>0</v>
      </c>
      <c r="AG230" s="349">
        <f t="shared" si="97"/>
        <v>0</v>
      </c>
      <c r="AH230" s="349">
        <f t="shared" si="98"/>
        <v>0</v>
      </c>
      <c r="AI230" s="349">
        <f t="shared" si="107"/>
        <v>0</v>
      </c>
      <c r="AJ230" s="349">
        <f t="shared" si="108"/>
        <v>0</v>
      </c>
      <c r="AK230" s="349">
        <f t="shared" si="109"/>
        <v>0</v>
      </c>
      <c r="AL230" s="350">
        <f t="shared" si="99"/>
        <v>0</v>
      </c>
    </row>
    <row r="231" spans="1:38" ht="24" customHeight="1" outlineLevel="1">
      <c r="A231" s="343" t="s">
        <v>257</v>
      </c>
      <c r="B231" s="446" t="s">
        <v>322</v>
      </c>
      <c r="C231" s="33" t="s">
        <v>459</v>
      </c>
      <c r="D231" s="34"/>
      <c r="E231" s="34"/>
      <c r="F231" s="34"/>
      <c r="G231" s="344"/>
      <c r="H231" s="345"/>
      <c r="I231" s="345"/>
      <c r="J231" s="345"/>
      <c r="K231" s="345"/>
      <c r="L231" s="345"/>
      <c r="M231" s="345"/>
      <c r="N231" s="345"/>
      <c r="O231" s="345"/>
      <c r="P231" s="345"/>
      <c r="Q231" s="345"/>
      <c r="R231" s="345"/>
      <c r="S231" s="415">
        <f t="shared" si="94"/>
        <v>0</v>
      </c>
      <c r="T231" s="416">
        <f>SUM($G231:H231)</f>
        <v>0</v>
      </c>
      <c r="U231" s="416">
        <f>SUM($G231:I231)</f>
        <v>0</v>
      </c>
      <c r="V231" s="416">
        <f>SUM($G231:J231)</f>
        <v>0</v>
      </c>
      <c r="W231" s="416">
        <f>SUM($G231:K231)</f>
        <v>0</v>
      </c>
      <c r="X231" s="416">
        <f>SUM($G231:L231)</f>
        <v>0</v>
      </c>
      <c r="Y231" s="416">
        <f>SUM($G231:M231)</f>
        <v>0</v>
      </c>
      <c r="Z231" s="416">
        <f>SUM($G231:N231)</f>
        <v>0</v>
      </c>
      <c r="AA231" s="416">
        <f>SUM($G231:O231)</f>
        <v>0</v>
      </c>
      <c r="AB231" s="416">
        <f>SUM($G231:P231)</f>
        <v>0</v>
      </c>
      <c r="AC231" s="416">
        <f>SUM($G231:Q231)</f>
        <v>0</v>
      </c>
      <c r="AD231" s="417">
        <f>SUM($G231:R231)</f>
        <v>0</v>
      </c>
      <c r="AE231" s="349">
        <f t="shared" si="95"/>
        <v>0</v>
      </c>
      <c r="AF231" s="349">
        <f t="shared" si="96"/>
        <v>0</v>
      </c>
      <c r="AG231" s="349">
        <f t="shared" si="97"/>
        <v>0</v>
      </c>
      <c r="AH231" s="349">
        <f t="shared" si="98"/>
        <v>0</v>
      </c>
      <c r="AI231" s="349">
        <f t="shared" si="107"/>
        <v>0</v>
      </c>
      <c r="AJ231" s="349">
        <f t="shared" si="108"/>
        <v>0</v>
      </c>
      <c r="AK231" s="349">
        <f t="shared" si="109"/>
        <v>0</v>
      </c>
      <c r="AL231" s="350">
        <f t="shared" si="99"/>
        <v>0</v>
      </c>
    </row>
    <row r="232" spans="1:38" ht="24" customHeight="1" outlineLevel="1">
      <c r="A232" s="343" t="s">
        <v>257</v>
      </c>
      <c r="B232" s="446" t="s">
        <v>323</v>
      </c>
      <c r="C232" s="33" t="s">
        <v>460</v>
      </c>
      <c r="D232" s="34"/>
      <c r="E232" s="34"/>
      <c r="F232" s="34"/>
      <c r="G232" s="344"/>
      <c r="H232" s="345"/>
      <c r="I232" s="345"/>
      <c r="J232" s="345"/>
      <c r="K232" s="345"/>
      <c r="L232" s="345"/>
      <c r="M232" s="345"/>
      <c r="N232" s="345"/>
      <c r="O232" s="345"/>
      <c r="P232" s="345"/>
      <c r="Q232" s="345"/>
      <c r="R232" s="345"/>
      <c r="S232" s="415">
        <f t="shared" si="94"/>
        <v>0</v>
      </c>
      <c r="T232" s="416">
        <f>SUM($G232:H232)</f>
        <v>0</v>
      </c>
      <c r="U232" s="416">
        <f>SUM($G232:I232)</f>
        <v>0</v>
      </c>
      <c r="V232" s="416">
        <f>SUM($G232:J232)</f>
        <v>0</v>
      </c>
      <c r="W232" s="416">
        <f>SUM($G232:K232)</f>
        <v>0</v>
      </c>
      <c r="X232" s="416">
        <f>SUM($G232:L232)</f>
        <v>0</v>
      </c>
      <c r="Y232" s="416">
        <f>SUM($G232:M232)</f>
        <v>0</v>
      </c>
      <c r="Z232" s="416">
        <f>SUM($G232:N232)</f>
        <v>0</v>
      </c>
      <c r="AA232" s="416">
        <f>SUM($G232:O232)</f>
        <v>0</v>
      </c>
      <c r="AB232" s="416">
        <f>SUM($G232:P232)</f>
        <v>0</v>
      </c>
      <c r="AC232" s="416">
        <f>SUM($G232:Q232)</f>
        <v>0</v>
      </c>
      <c r="AD232" s="417">
        <f>SUM($G232:R232)</f>
        <v>0</v>
      </c>
      <c r="AE232" s="349">
        <f t="shared" si="95"/>
        <v>0</v>
      </c>
      <c r="AF232" s="349">
        <f t="shared" si="96"/>
        <v>0</v>
      </c>
      <c r="AG232" s="349">
        <f t="shared" si="97"/>
        <v>0</v>
      </c>
      <c r="AH232" s="349">
        <f t="shared" si="98"/>
        <v>0</v>
      </c>
      <c r="AI232" s="349">
        <f t="shared" si="107"/>
        <v>0</v>
      </c>
      <c r="AJ232" s="349">
        <f t="shared" si="108"/>
        <v>0</v>
      </c>
      <c r="AK232" s="349">
        <f t="shared" si="109"/>
        <v>0</v>
      </c>
      <c r="AL232" s="350">
        <f t="shared" si="99"/>
        <v>0</v>
      </c>
    </row>
    <row r="233" spans="1:38" ht="24" customHeight="1" outlineLevel="1">
      <c r="A233" s="343" t="s">
        <v>257</v>
      </c>
      <c r="B233" s="446" t="s">
        <v>324</v>
      </c>
      <c r="C233" s="33" t="s">
        <v>461</v>
      </c>
      <c r="D233" s="34"/>
      <c r="E233" s="34"/>
      <c r="F233" s="34"/>
      <c r="G233" s="344"/>
      <c r="H233" s="345"/>
      <c r="I233" s="345"/>
      <c r="J233" s="345">
        <v>-11136.230995207501</v>
      </c>
      <c r="K233" s="345"/>
      <c r="L233" s="345"/>
      <c r="M233" s="345"/>
      <c r="N233" s="345"/>
      <c r="O233" s="345"/>
      <c r="P233" s="345"/>
      <c r="Q233" s="345"/>
      <c r="R233" s="345"/>
      <c r="S233" s="415">
        <f t="shared" si="94"/>
        <v>0</v>
      </c>
      <c r="T233" s="416">
        <f>SUM($G233:H233)</f>
        <v>0</v>
      </c>
      <c r="U233" s="416">
        <f>SUM($G233:I233)</f>
        <v>0</v>
      </c>
      <c r="V233" s="416">
        <f>SUM($G233:J233)</f>
        <v>-11136.230995207501</v>
      </c>
      <c r="W233" s="416">
        <f>SUM($G233:K233)</f>
        <v>-11136.230995207501</v>
      </c>
      <c r="X233" s="416">
        <f>SUM($G233:L233)</f>
        <v>-11136.230995207501</v>
      </c>
      <c r="Y233" s="416">
        <f>SUM($G233:M233)</f>
        <v>-11136.230995207501</v>
      </c>
      <c r="Z233" s="416">
        <f>SUM($G233:N233)</f>
        <v>-11136.230995207501</v>
      </c>
      <c r="AA233" s="416">
        <f>SUM($G233:O233)</f>
        <v>-11136.230995207501</v>
      </c>
      <c r="AB233" s="416">
        <f>SUM($G233:P233)</f>
        <v>-11136.230995207501</v>
      </c>
      <c r="AC233" s="416">
        <f>SUM($G233:Q233)</f>
        <v>-11136.230995207501</v>
      </c>
      <c r="AD233" s="417">
        <f>SUM($G233:R233)</f>
        <v>-11136.230995207501</v>
      </c>
      <c r="AE233" s="349">
        <f t="shared" si="95"/>
        <v>0</v>
      </c>
      <c r="AF233" s="349">
        <f t="shared" si="96"/>
        <v>-11136.230995207501</v>
      </c>
      <c r="AG233" s="349">
        <f t="shared" si="97"/>
        <v>0</v>
      </c>
      <c r="AH233" s="349">
        <f t="shared" si="98"/>
        <v>0</v>
      </c>
      <c r="AI233" s="349">
        <f t="shared" si="107"/>
        <v>-11136.230995207501</v>
      </c>
      <c r="AJ233" s="349">
        <f t="shared" si="108"/>
        <v>0</v>
      </c>
      <c r="AK233" s="349">
        <f t="shared" si="109"/>
        <v>-11136.230995207501</v>
      </c>
      <c r="AL233" s="350">
        <f t="shared" si="99"/>
        <v>0</v>
      </c>
    </row>
    <row r="234" spans="1:38" ht="24" hidden="1" customHeight="1" outlineLevel="1">
      <c r="A234" s="343" t="s">
        <v>257</v>
      </c>
      <c r="B234" s="446" t="s">
        <v>325</v>
      </c>
      <c r="C234" s="33"/>
      <c r="D234" s="34"/>
      <c r="E234" s="34"/>
      <c r="F234" s="34"/>
      <c r="G234" s="344"/>
      <c r="H234" s="345"/>
      <c r="I234" s="345"/>
      <c r="J234" s="345"/>
      <c r="K234" s="345"/>
      <c r="L234" s="345"/>
      <c r="M234" s="345"/>
      <c r="N234" s="345"/>
      <c r="O234" s="345"/>
      <c r="P234" s="345"/>
      <c r="Q234" s="345"/>
      <c r="R234" s="345"/>
      <c r="S234" s="415">
        <f t="shared" si="94"/>
        <v>0</v>
      </c>
      <c r="T234" s="416">
        <f>SUM($G234:H234)</f>
        <v>0</v>
      </c>
      <c r="U234" s="416">
        <f>SUM($G234:I234)</f>
        <v>0</v>
      </c>
      <c r="V234" s="416">
        <f>SUM($G234:J234)</f>
        <v>0</v>
      </c>
      <c r="W234" s="416">
        <f>SUM($G234:K234)</f>
        <v>0</v>
      </c>
      <c r="X234" s="416">
        <f>SUM($G234:L234)</f>
        <v>0</v>
      </c>
      <c r="Y234" s="416">
        <f>SUM($G234:M234)</f>
        <v>0</v>
      </c>
      <c r="Z234" s="416">
        <f>SUM($G234:N234)</f>
        <v>0</v>
      </c>
      <c r="AA234" s="416">
        <f>SUM($G234:O234)</f>
        <v>0</v>
      </c>
      <c r="AB234" s="416">
        <f>SUM($G234:P234)</f>
        <v>0</v>
      </c>
      <c r="AC234" s="416">
        <f>SUM($G234:Q234)</f>
        <v>0</v>
      </c>
      <c r="AD234" s="417">
        <f>SUM($G234:R234)</f>
        <v>0</v>
      </c>
      <c r="AE234" s="349">
        <f t="shared" si="95"/>
        <v>0</v>
      </c>
      <c r="AF234" s="349">
        <f t="shared" si="96"/>
        <v>0</v>
      </c>
      <c r="AG234" s="349">
        <f t="shared" si="97"/>
        <v>0</v>
      </c>
      <c r="AH234" s="349">
        <f t="shared" si="98"/>
        <v>0</v>
      </c>
      <c r="AI234" s="349">
        <f t="shared" si="107"/>
        <v>0</v>
      </c>
      <c r="AJ234" s="349">
        <f t="shared" si="108"/>
        <v>0</v>
      </c>
      <c r="AK234" s="349">
        <f t="shared" si="109"/>
        <v>0</v>
      </c>
      <c r="AL234" s="350">
        <f t="shared" si="99"/>
        <v>0</v>
      </c>
    </row>
    <row r="235" spans="1:38" ht="24" hidden="1" customHeight="1" outlineLevel="1">
      <c r="A235" s="343" t="s">
        <v>257</v>
      </c>
      <c r="B235" s="446" t="s">
        <v>326</v>
      </c>
      <c r="C235" s="33"/>
      <c r="D235" s="34"/>
      <c r="E235" s="34"/>
      <c r="F235" s="34"/>
      <c r="G235" s="344"/>
      <c r="H235" s="345"/>
      <c r="I235" s="345"/>
      <c r="J235" s="345"/>
      <c r="K235" s="345"/>
      <c r="L235" s="345"/>
      <c r="M235" s="345"/>
      <c r="N235" s="345"/>
      <c r="O235" s="345"/>
      <c r="P235" s="345"/>
      <c r="Q235" s="345"/>
      <c r="R235" s="345"/>
      <c r="S235" s="415">
        <f t="shared" si="94"/>
        <v>0</v>
      </c>
      <c r="T235" s="416">
        <f>SUM($G235:H235)</f>
        <v>0</v>
      </c>
      <c r="U235" s="416">
        <f>SUM($G235:I235)</f>
        <v>0</v>
      </c>
      <c r="V235" s="416">
        <f>SUM($G235:J235)</f>
        <v>0</v>
      </c>
      <c r="W235" s="416">
        <f>SUM($G235:K235)</f>
        <v>0</v>
      </c>
      <c r="X235" s="416">
        <f>SUM($G235:L235)</f>
        <v>0</v>
      </c>
      <c r="Y235" s="416">
        <f>SUM($G235:M235)</f>
        <v>0</v>
      </c>
      <c r="Z235" s="416">
        <f>SUM($G235:N235)</f>
        <v>0</v>
      </c>
      <c r="AA235" s="416">
        <f>SUM($G235:O235)</f>
        <v>0</v>
      </c>
      <c r="AB235" s="416">
        <f>SUM($G235:P235)</f>
        <v>0</v>
      </c>
      <c r="AC235" s="416">
        <f>SUM($G235:Q235)</f>
        <v>0</v>
      </c>
      <c r="AD235" s="417">
        <f>SUM($G235:R235)</f>
        <v>0</v>
      </c>
      <c r="AE235" s="349">
        <f t="shared" si="95"/>
        <v>0</v>
      </c>
      <c r="AF235" s="349">
        <f t="shared" si="96"/>
        <v>0</v>
      </c>
      <c r="AG235" s="349">
        <f t="shared" si="97"/>
        <v>0</v>
      </c>
      <c r="AH235" s="349">
        <f t="shared" si="98"/>
        <v>0</v>
      </c>
      <c r="AI235" s="349">
        <f t="shared" si="107"/>
        <v>0</v>
      </c>
      <c r="AJ235" s="349">
        <f t="shared" si="108"/>
        <v>0</v>
      </c>
      <c r="AK235" s="349">
        <f t="shared" si="109"/>
        <v>0</v>
      </c>
      <c r="AL235" s="350">
        <f t="shared" si="99"/>
        <v>0</v>
      </c>
    </row>
    <row r="236" spans="1:38" ht="24" hidden="1" customHeight="1" outlineLevel="1">
      <c r="A236" s="343" t="s">
        <v>257</v>
      </c>
      <c r="B236" s="446" t="s">
        <v>327</v>
      </c>
      <c r="C236" s="33"/>
      <c r="D236" s="34"/>
      <c r="E236" s="34"/>
      <c r="F236" s="34"/>
      <c r="G236" s="344"/>
      <c r="H236" s="345"/>
      <c r="I236" s="345"/>
      <c r="J236" s="345"/>
      <c r="K236" s="345"/>
      <c r="L236" s="345"/>
      <c r="M236" s="345"/>
      <c r="N236" s="345"/>
      <c r="O236" s="345"/>
      <c r="P236" s="345"/>
      <c r="Q236" s="345"/>
      <c r="R236" s="345"/>
      <c r="S236" s="415">
        <f t="shared" si="94"/>
        <v>0</v>
      </c>
      <c r="T236" s="416">
        <f>SUM($G236:H236)</f>
        <v>0</v>
      </c>
      <c r="U236" s="416">
        <f>SUM($G236:I236)</f>
        <v>0</v>
      </c>
      <c r="V236" s="416">
        <f>SUM($G236:J236)</f>
        <v>0</v>
      </c>
      <c r="W236" s="416">
        <f>SUM($G236:K236)</f>
        <v>0</v>
      </c>
      <c r="X236" s="416">
        <f>SUM($G236:L236)</f>
        <v>0</v>
      </c>
      <c r="Y236" s="416">
        <f>SUM($G236:M236)</f>
        <v>0</v>
      </c>
      <c r="Z236" s="416">
        <f>SUM($G236:N236)</f>
        <v>0</v>
      </c>
      <c r="AA236" s="416">
        <f>SUM($G236:O236)</f>
        <v>0</v>
      </c>
      <c r="AB236" s="416">
        <f>SUM($G236:P236)</f>
        <v>0</v>
      </c>
      <c r="AC236" s="416">
        <f>SUM($G236:Q236)</f>
        <v>0</v>
      </c>
      <c r="AD236" s="417">
        <f>SUM($G236:R236)</f>
        <v>0</v>
      </c>
      <c r="AE236" s="349">
        <f t="shared" si="95"/>
        <v>0</v>
      </c>
      <c r="AF236" s="349">
        <f t="shared" si="96"/>
        <v>0</v>
      </c>
      <c r="AG236" s="349">
        <f t="shared" si="97"/>
        <v>0</v>
      </c>
      <c r="AH236" s="349">
        <f t="shared" si="98"/>
        <v>0</v>
      </c>
      <c r="AI236" s="349">
        <f t="shared" si="107"/>
        <v>0</v>
      </c>
      <c r="AJ236" s="349">
        <f t="shared" si="108"/>
        <v>0</v>
      </c>
      <c r="AK236" s="349">
        <f t="shared" si="109"/>
        <v>0</v>
      </c>
      <c r="AL236" s="350">
        <f t="shared" si="99"/>
        <v>0</v>
      </c>
    </row>
    <row r="237" spans="1:38" ht="24" hidden="1" customHeight="1" outlineLevel="1">
      <c r="A237" s="343" t="s">
        <v>257</v>
      </c>
      <c r="B237" s="446" t="s">
        <v>328</v>
      </c>
      <c r="C237" s="33"/>
      <c r="D237" s="34"/>
      <c r="E237" s="34"/>
      <c r="F237" s="34"/>
      <c r="G237" s="344"/>
      <c r="H237" s="345"/>
      <c r="I237" s="345"/>
      <c r="J237" s="345"/>
      <c r="K237" s="345"/>
      <c r="L237" s="345"/>
      <c r="M237" s="345"/>
      <c r="N237" s="345"/>
      <c r="O237" s="345"/>
      <c r="P237" s="345"/>
      <c r="Q237" s="345"/>
      <c r="R237" s="345"/>
      <c r="S237" s="415">
        <f t="shared" si="94"/>
        <v>0</v>
      </c>
      <c r="T237" s="416">
        <f>SUM($G237:H237)</f>
        <v>0</v>
      </c>
      <c r="U237" s="416">
        <f>SUM($G237:I237)</f>
        <v>0</v>
      </c>
      <c r="V237" s="416">
        <f>SUM($G237:J237)</f>
        <v>0</v>
      </c>
      <c r="W237" s="416">
        <f>SUM($G237:K237)</f>
        <v>0</v>
      </c>
      <c r="X237" s="416">
        <f>SUM($G237:L237)</f>
        <v>0</v>
      </c>
      <c r="Y237" s="416">
        <f>SUM($G237:M237)</f>
        <v>0</v>
      </c>
      <c r="Z237" s="416">
        <f>SUM($G237:N237)</f>
        <v>0</v>
      </c>
      <c r="AA237" s="416">
        <f>SUM($G237:O237)</f>
        <v>0</v>
      </c>
      <c r="AB237" s="416">
        <f>SUM($G237:P237)</f>
        <v>0</v>
      </c>
      <c r="AC237" s="416">
        <f>SUM($G237:Q237)</f>
        <v>0</v>
      </c>
      <c r="AD237" s="417">
        <f>SUM($G237:R237)</f>
        <v>0</v>
      </c>
      <c r="AE237" s="349">
        <f t="shared" si="95"/>
        <v>0</v>
      </c>
      <c r="AF237" s="349">
        <f t="shared" si="96"/>
        <v>0</v>
      </c>
      <c r="AG237" s="349">
        <f t="shared" si="97"/>
        <v>0</v>
      </c>
      <c r="AH237" s="349">
        <f t="shared" si="98"/>
        <v>0</v>
      </c>
      <c r="AI237" s="349">
        <f t="shared" si="107"/>
        <v>0</v>
      </c>
      <c r="AJ237" s="349">
        <f t="shared" si="108"/>
        <v>0</v>
      </c>
      <c r="AK237" s="349">
        <f t="shared" si="109"/>
        <v>0</v>
      </c>
      <c r="AL237" s="350">
        <f t="shared" si="99"/>
        <v>0</v>
      </c>
    </row>
    <row r="238" spans="1:38" ht="24" hidden="1" customHeight="1" outlineLevel="1">
      <c r="A238" s="343" t="s">
        <v>257</v>
      </c>
      <c r="B238" s="446" t="s">
        <v>329</v>
      </c>
      <c r="C238" s="33"/>
      <c r="D238" s="34"/>
      <c r="E238" s="34"/>
      <c r="F238" s="34"/>
      <c r="G238" s="344"/>
      <c r="H238" s="345"/>
      <c r="I238" s="345"/>
      <c r="J238" s="345"/>
      <c r="K238" s="345"/>
      <c r="L238" s="345"/>
      <c r="M238" s="345"/>
      <c r="N238" s="345"/>
      <c r="O238" s="345"/>
      <c r="P238" s="345"/>
      <c r="Q238" s="345"/>
      <c r="R238" s="345"/>
      <c r="S238" s="415">
        <f t="shared" si="94"/>
        <v>0</v>
      </c>
      <c r="T238" s="416">
        <f>SUM($G238:H238)</f>
        <v>0</v>
      </c>
      <c r="U238" s="416">
        <f>SUM($G238:I238)</f>
        <v>0</v>
      </c>
      <c r="V238" s="416">
        <f>SUM($G238:J238)</f>
        <v>0</v>
      </c>
      <c r="W238" s="416">
        <f>SUM($G238:K238)</f>
        <v>0</v>
      </c>
      <c r="X238" s="416">
        <f>SUM($G238:L238)</f>
        <v>0</v>
      </c>
      <c r="Y238" s="416">
        <f>SUM($G238:M238)</f>
        <v>0</v>
      </c>
      <c r="Z238" s="416">
        <f>SUM($G238:N238)</f>
        <v>0</v>
      </c>
      <c r="AA238" s="416">
        <f>SUM($G238:O238)</f>
        <v>0</v>
      </c>
      <c r="AB238" s="416">
        <f>SUM($G238:P238)</f>
        <v>0</v>
      </c>
      <c r="AC238" s="416">
        <f>SUM($G238:Q238)</f>
        <v>0</v>
      </c>
      <c r="AD238" s="417">
        <f>SUM($G238:R238)</f>
        <v>0</v>
      </c>
      <c r="AE238" s="349">
        <f t="shared" si="95"/>
        <v>0</v>
      </c>
      <c r="AF238" s="349">
        <f t="shared" si="96"/>
        <v>0</v>
      </c>
      <c r="AG238" s="349">
        <f t="shared" si="97"/>
        <v>0</v>
      </c>
      <c r="AH238" s="349">
        <f t="shared" si="98"/>
        <v>0</v>
      </c>
      <c r="AI238" s="349">
        <f t="shared" si="107"/>
        <v>0</v>
      </c>
      <c r="AJ238" s="349">
        <f t="shared" si="108"/>
        <v>0</v>
      </c>
      <c r="AK238" s="349">
        <f t="shared" si="109"/>
        <v>0</v>
      </c>
      <c r="AL238" s="350">
        <f t="shared" si="99"/>
        <v>0</v>
      </c>
    </row>
    <row r="239" spans="1:38" ht="24" hidden="1" customHeight="1" outlineLevel="1">
      <c r="A239" s="343" t="s">
        <v>257</v>
      </c>
      <c r="B239" s="446" t="s">
        <v>330</v>
      </c>
      <c r="C239" s="33"/>
      <c r="D239" s="34"/>
      <c r="E239" s="34"/>
      <c r="F239" s="34"/>
      <c r="G239" s="344"/>
      <c r="H239" s="345"/>
      <c r="I239" s="345"/>
      <c r="J239" s="345"/>
      <c r="K239" s="345"/>
      <c r="L239" s="345"/>
      <c r="M239" s="345"/>
      <c r="N239" s="345"/>
      <c r="O239" s="345"/>
      <c r="P239" s="345"/>
      <c r="Q239" s="345"/>
      <c r="R239" s="345"/>
      <c r="S239" s="415">
        <f t="shared" si="94"/>
        <v>0</v>
      </c>
      <c r="T239" s="416">
        <f>SUM($G239:H239)</f>
        <v>0</v>
      </c>
      <c r="U239" s="416">
        <f>SUM($G239:I239)</f>
        <v>0</v>
      </c>
      <c r="V239" s="416">
        <f>SUM($G239:J239)</f>
        <v>0</v>
      </c>
      <c r="W239" s="416">
        <f>SUM($G239:K239)</f>
        <v>0</v>
      </c>
      <c r="X239" s="416">
        <f>SUM($G239:L239)</f>
        <v>0</v>
      </c>
      <c r="Y239" s="416">
        <f>SUM($G239:M239)</f>
        <v>0</v>
      </c>
      <c r="Z239" s="416">
        <f>SUM($G239:N239)</f>
        <v>0</v>
      </c>
      <c r="AA239" s="416">
        <f>SUM($G239:O239)</f>
        <v>0</v>
      </c>
      <c r="AB239" s="416">
        <f>SUM($G239:P239)</f>
        <v>0</v>
      </c>
      <c r="AC239" s="416">
        <f>SUM($G239:Q239)</f>
        <v>0</v>
      </c>
      <c r="AD239" s="417">
        <f>SUM($G239:R239)</f>
        <v>0</v>
      </c>
      <c r="AE239" s="349">
        <f t="shared" si="95"/>
        <v>0</v>
      </c>
      <c r="AF239" s="349">
        <f t="shared" si="96"/>
        <v>0</v>
      </c>
      <c r="AG239" s="349">
        <f t="shared" si="97"/>
        <v>0</v>
      </c>
      <c r="AH239" s="349">
        <f t="shared" si="98"/>
        <v>0</v>
      </c>
      <c r="AI239" s="349">
        <f t="shared" si="107"/>
        <v>0</v>
      </c>
      <c r="AJ239" s="349">
        <f t="shared" si="108"/>
        <v>0</v>
      </c>
      <c r="AK239" s="349">
        <f t="shared" si="109"/>
        <v>0</v>
      </c>
      <c r="AL239" s="350">
        <f t="shared" si="99"/>
        <v>0</v>
      </c>
    </row>
    <row r="240" spans="1:38" ht="24" hidden="1" customHeight="1" outlineLevel="1">
      <c r="A240" s="343" t="s">
        <v>257</v>
      </c>
      <c r="B240" s="446" t="s">
        <v>331</v>
      </c>
      <c r="C240" s="33"/>
      <c r="D240" s="34"/>
      <c r="E240" s="34"/>
      <c r="F240" s="34"/>
      <c r="G240" s="344"/>
      <c r="H240" s="345"/>
      <c r="I240" s="345"/>
      <c r="J240" s="345"/>
      <c r="K240" s="345"/>
      <c r="L240" s="345"/>
      <c r="M240" s="345"/>
      <c r="N240" s="345"/>
      <c r="O240" s="345"/>
      <c r="P240" s="345"/>
      <c r="Q240" s="345"/>
      <c r="R240" s="345"/>
      <c r="S240" s="415">
        <f t="shared" si="94"/>
        <v>0</v>
      </c>
      <c r="T240" s="416">
        <f>SUM($G240:H240)</f>
        <v>0</v>
      </c>
      <c r="U240" s="416">
        <f>SUM($G240:I240)</f>
        <v>0</v>
      </c>
      <c r="V240" s="416">
        <f>SUM($G240:J240)</f>
        <v>0</v>
      </c>
      <c r="W240" s="416">
        <f>SUM($G240:K240)</f>
        <v>0</v>
      </c>
      <c r="X240" s="416">
        <f>SUM($G240:L240)</f>
        <v>0</v>
      </c>
      <c r="Y240" s="416">
        <f>SUM($G240:M240)</f>
        <v>0</v>
      </c>
      <c r="Z240" s="416">
        <f>SUM($G240:N240)</f>
        <v>0</v>
      </c>
      <c r="AA240" s="416">
        <f>SUM($G240:O240)</f>
        <v>0</v>
      </c>
      <c r="AB240" s="416">
        <f>SUM($G240:P240)</f>
        <v>0</v>
      </c>
      <c r="AC240" s="416">
        <f>SUM($G240:Q240)</f>
        <v>0</v>
      </c>
      <c r="AD240" s="417">
        <f>SUM($G240:R240)</f>
        <v>0</v>
      </c>
      <c r="AE240" s="349">
        <f t="shared" si="95"/>
        <v>0</v>
      </c>
      <c r="AF240" s="349">
        <f t="shared" si="96"/>
        <v>0</v>
      </c>
      <c r="AG240" s="349">
        <f t="shared" si="97"/>
        <v>0</v>
      </c>
      <c r="AH240" s="349">
        <f t="shared" si="98"/>
        <v>0</v>
      </c>
      <c r="AI240" s="349">
        <f t="shared" si="107"/>
        <v>0</v>
      </c>
      <c r="AJ240" s="349">
        <f t="shared" si="108"/>
        <v>0</v>
      </c>
      <c r="AK240" s="349">
        <f t="shared" si="109"/>
        <v>0</v>
      </c>
      <c r="AL240" s="350">
        <f t="shared" si="99"/>
        <v>0</v>
      </c>
    </row>
    <row r="241" spans="1:38" ht="24" hidden="1" customHeight="1" outlineLevel="1">
      <c r="A241" s="343" t="s">
        <v>257</v>
      </c>
      <c r="B241" s="446" t="s">
        <v>332</v>
      </c>
      <c r="C241" s="33"/>
      <c r="D241" s="34"/>
      <c r="E241" s="34"/>
      <c r="F241" s="34"/>
      <c r="G241" s="344"/>
      <c r="H241" s="345"/>
      <c r="I241" s="345"/>
      <c r="J241" s="345"/>
      <c r="K241" s="345"/>
      <c r="L241" s="345"/>
      <c r="M241" s="345"/>
      <c r="N241" s="345"/>
      <c r="O241" s="345"/>
      <c r="P241" s="345"/>
      <c r="Q241" s="345"/>
      <c r="R241" s="345"/>
      <c r="S241" s="415">
        <f t="shared" si="94"/>
        <v>0</v>
      </c>
      <c r="T241" s="416">
        <f>SUM($G241:H241)</f>
        <v>0</v>
      </c>
      <c r="U241" s="416">
        <f>SUM($G241:I241)</f>
        <v>0</v>
      </c>
      <c r="V241" s="416">
        <f>SUM($G241:J241)</f>
        <v>0</v>
      </c>
      <c r="W241" s="416">
        <f>SUM($G241:K241)</f>
        <v>0</v>
      </c>
      <c r="X241" s="416">
        <f>SUM($G241:L241)</f>
        <v>0</v>
      </c>
      <c r="Y241" s="416">
        <f>SUM($G241:M241)</f>
        <v>0</v>
      </c>
      <c r="Z241" s="416">
        <f>SUM($G241:N241)</f>
        <v>0</v>
      </c>
      <c r="AA241" s="416">
        <f>SUM($G241:O241)</f>
        <v>0</v>
      </c>
      <c r="AB241" s="416">
        <f>SUM($G241:P241)</f>
        <v>0</v>
      </c>
      <c r="AC241" s="416">
        <f>SUM($G241:Q241)</f>
        <v>0</v>
      </c>
      <c r="AD241" s="417">
        <f>SUM($G241:R241)</f>
        <v>0</v>
      </c>
      <c r="AE241" s="349">
        <f t="shared" si="95"/>
        <v>0</v>
      </c>
      <c r="AF241" s="349">
        <f t="shared" si="96"/>
        <v>0</v>
      </c>
      <c r="AG241" s="349">
        <f t="shared" si="97"/>
        <v>0</v>
      </c>
      <c r="AH241" s="349">
        <f t="shared" si="98"/>
        <v>0</v>
      </c>
      <c r="AI241" s="349">
        <f t="shared" si="107"/>
        <v>0</v>
      </c>
      <c r="AJ241" s="349">
        <f t="shared" si="108"/>
        <v>0</v>
      </c>
      <c r="AK241" s="349">
        <f t="shared" si="109"/>
        <v>0</v>
      </c>
      <c r="AL241" s="350">
        <f t="shared" si="99"/>
        <v>0</v>
      </c>
    </row>
    <row r="242" spans="1:38" ht="24" hidden="1" customHeight="1" outlineLevel="1">
      <c r="A242" s="343" t="s">
        <v>257</v>
      </c>
      <c r="B242" s="446" t="s">
        <v>333</v>
      </c>
      <c r="C242" s="33"/>
      <c r="D242" s="34"/>
      <c r="E242" s="34"/>
      <c r="F242" s="34"/>
      <c r="G242" s="344"/>
      <c r="H242" s="345"/>
      <c r="I242" s="345"/>
      <c r="J242" s="345"/>
      <c r="K242" s="345"/>
      <c r="L242" s="345"/>
      <c r="M242" s="345"/>
      <c r="N242" s="345"/>
      <c r="O242" s="345"/>
      <c r="P242" s="345"/>
      <c r="Q242" s="345"/>
      <c r="R242" s="345"/>
      <c r="S242" s="415">
        <f t="shared" si="94"/>
        <v>0</v>
      </c>
      <c r="T242" s="416">
        <f>SUM($G242:H242)</f>
        <v>0</v>
      </c>
      <c r="U242" s="416">
        <f>SUM($G242:I242)</f>
        <v>0</v>
      </c>
      <c r="V242" s="416">
        <f>SUM($G242:J242)</f>
        <v>0</v>
      </c>
      <c r="W242" s="416">
        <f>SUM($G242:K242)</f>
        <v>0</v>
      </c>
      <c r="X242" s="416">
        <f>SUM($G242:L242)</f>
        <v>0</v>
      </c>
      <c r="Y242" s="416">
        <f>SUM($G242:M242)</f>
        <v>0</v>
      </c>
      <c r="Z242" s="416">
        <f>SUM($G242:N242)</f>
        <v>0</v>
      </c>
      <c r="AA242" s="416">
        <f>SUM($G242:O242)</f>
        <v>0</v>
      </c>
      <c r="AB242" s="416">
        <f>SUM($G242:P242)</f>
        <v>0</v>
      </c>
      <c r="AC242" s="416">
        <f>SUM($G242:Q242)</f>
        <v>0</v>
      </c>
      <c r="AD242" s="417">
        <f>SUM($G242:R242)</f>
        <v>0</v>
      </c>
      <c r="AE242" s="349">
        <f t="shared" si="95"/>
        <v>0</v>
      </c>
      <c r="AF242" s="349">
        <f t="shared" si="96"/>
        <v>0</v>
      </c>
      <c r="AG242" s="349">
        <f t="shared" si="97"/>
        <v>0</v>
      </c>
      <c r="AH242" s="349">
        <f t="shared" si="98"/>
        <v>0</v>
      </c>
      <c r="AI242" s="349">
        <f t="shared" si="107"/>
        <v>0</v>
      </c>
      <c r="AJ242" s="349">
        <f t="shared" si="108"/>
        <v>0</v>
      </c>
      <c r="AK242" s="349">
        <f t="shared" si="109"/>
        <v>0</v>
      </c>
      <c r="AL242" s="350">
        <f t="shared" si="99"/>
        <v>0</v>
      </c>
    </row>
    <row r="243" spans="1:38" ht="24" hidden="1" customHeight="1" outlineLevel="1">
      <c r="A243" s="343" t="s">
        <v>257</v>
      </c>
      <c r="B243" s="446" t="s">
        <v>334</v>
      </c>
      <c r="C243" s="33"/>
      <c r="D243" s="34"/>
      <c r="E243" s="34"/>
      <c r="F243" s="34"/>
      <c r="G243" s="344"/>
      <c r="H243" s="345"/>
      <c r="I243" s="345"/>
      <c r="J243" s="345"/>
      <c r="K243" s="345"/>
      <c r="L243" s="345"/>
      <c r="M243" s="345"/>
      <c r="N243" s="345"/>
      <c r="O243" s="345"/>
      <c r="P243" s="345"/>
      <c r="Q243" s="345"/>
      <c r="R243" s="345"/>
      <c r="S243" s="415">
        <f t="shared" si="94"/>
        <v>0</v>
      </c>
      <c r="T243" s="416">
        <f>SUM($G243:H243)</f>
        <v>0</v>
      </c>
      <c r="U243" s="416">
        <f>SUM($G243:I243)</f>
        <v>0</v>
      </c>
      <c r="V243" s="416">
        <f>SUM($G243:J243)</f>
        <v>0</v>
      </c>
      <c r="W243" s="416">
        <f>SUM($G243:K243)</f>
        <v>0</v>
      </c>
      <c r="X243" s="416">
        <f>SUM($G243:L243)</f>
        <v>0</v>
      </c>
      <c r="Y243" s="416">
        <f>SUM($G243:M243)</f>
        <v>0</v>
      </c>
      <c r="Z243" s="416">
        <f>SUM($G243:N243)</f>
        <v>0</v>
      </c>
      <c r="AA243" s="416">
        <f>SUM($G243:O243)</f>
        <v>0</v>
      </c>
      <c r="AB243" s="416">
        <f>SUM($G243:P243)</f>
        <v>0</v>
      </c>
      <c r="AC243" s="416">
        <f>SUM($G243:Q243)</f>
        <v>0</v>
      </c>
      <c r="AD243" s="417">
        <f>SUM($G243:R243)</f>
        <v>0</v>
      </c>
      <c r="AE243" s="349">
        <f t="shared" si="95"/>
        <v>0</v>
      </c>
      <c r="AF243" s="349">
        <f t="shared" si="96"/>
        <v>0</v>
      </c>
      <c r="AG243" s="349">
        <f t="shared" si="97"/>
        <v>0</v>
      </c>
      <c r="AH243" s="349">
        <f t="shared" si="98"/>
        <v>0</v>
      </c>
      <c r="AI243" s="349">
        <f t="shared" si="107"/>
        <v>0</v>
      </c>
      <c r="AJ243" s="349">
        <f t="shared" si="108"/>
        <v>0</v>
      </c>
      <c r="AK243" s="349">
        <f t="shared" si="109"/>
        <v>0</v>
      </c>
      <c r="AL243" s="350">
        <f t="shared" si="99"/>
        <v>0</v>
      </c>
    </row>
    <row r="244" spans="1:38" ht="24" hidden="1" customHeight="1" outlineLevel="1">
      <c r="A244" s="343" t="s">
        <v>257</v>
      </c>
      <c r="B244" s="446" t="s">
        <v>335</v>
      </c>
      <c r="C244" s="33"/>
      <c r="D244" s="34"/>
      <c r="E244" s="34"/>
      <c r="F244" s="34"/>
      <c r="G244" s="344"/>
      <c r="H244" s="345"/>
      <c r="I244" s="345"/>
      <c r="J244" s="345"/>
      <c r="K244" s="345"/>
      <c r="L244" s="345"/>
      <c r="M244" s="345"/>
      <c r="N244" s="345"/>
      <c r="O244" s="345"/>
      <c r="P244" s="345"/>
      <c r="Q244" s="345"/>
      <c r="R244" s="345"/>
      <c r="S244" s="415">
        <f t="shared" si="94"/>
        <v>0</v>
      </c>
      <c r="T244" s="416">
        <f>SUM($G244:H244)</f>
        <v>0</v>
      </c>
      <c r="U244" s="416">
        <f>SUM($G244:I244)</f>
        <v>0</v>
      </c>
      <c r="V244" s="416">
        <f>SUM($G244:J244)</f>
        <v>0</v>
      </c>
      <c r="W244" s="416">
        <f>SUM($G244:K244)</f>
        <v>0</v>
      </c>
      <c r="X244" s="416">
        <f>SUM($G244:L244)</f>
        <v>0</v>
      </c>
      <c r="Y244" s="416">
        <f>SUM($G244:M244)</f>
        <v>0</v>
      </c>
      <c r="Z244" s="416">
        <f>SUM($G244:N244)</f>
        <v>0</v>
      </c>
      <c r="AA244" s="416">
        <f>SUM($G244:O244)</f>
        <v>0</v>
      </c>
      <c r="AB244" s="416">
        <f>SUM($G244:P244)</f>
        <v>0</v>
      </c>
      <c r="AC244" s="416">
        <f>SUM($G244:Q244)</f>
        <v>0</v>
      </c>
      <c r="AD244" s="417">
        <f>SUM($G244:R244)</f>
        <v>0</v>
      </c>
      <c r="AE244" s="349">
        <f t="shared" si="95"/>
        <v>0</v>
      </c>
      <c r="AF244" s="349">
        <f t="shared" si="96"/>
        <v>0</v>
      </c>
      <c r="AG244" s="349">
        <f t="shared" si="97"/>
        <v>0</v>
      </c>
      <c r="AH244" s="349">
        <f t="shared" si="98"/>
        <v>0</v>
      </c>
      <c r="AI244" s="349">
        <f t="shared" si="107"/>
        <v>0</v>
      </c>
      <c r="AJ244" s="349">
        <f t="shared" si="108"/>
        <v>0</v>
      </c>
      <c r="AK244" s="349">
        <f t="shared" si="109"/>
        <v>0</v>
      </c>
      <c r="AL244" s="350">
        <f t="shared" si="99"/>
        <v>0</v>
      </c>
    </row>
    <row r="245" spans="1:38" ht="24" hidden="1" customHeight="1" outlineLevel="1">
      <c r="A245" s="343" t="s">
        <v>257</v>
      </c>
      <c r="B245" s="446" t="s">
        <v>336</v>
      </c>
      <c r="C245" s="33"/>
      <c r="D245" s="34"/>
      <c r="E245" s="34"/>
      <c r="F245" s="34"/>
      <c r="G245" s="344"/>
      <c r="H245" s="345"/>
      <c r="I245" s="345"/>
      <c r="J245" s="345"/>
      <c r="K245" s="345"/>
      <c r="L245" s="345"/>
      <c r="M245" s="345"/>
      <c r="N245" s="345"/>
      <c r="O245" s="345"/>
      <c r="P245" s="345"/>
      <c r="Q245" s="345"/>
      <c r="R245" s="345"/>
      <c r="S245" s="415">
        <f t="shared" si="94"/>
        <v>0</v>
      </c>
      <c r="T245" s="416">
        <f>SUM($G245:H245)</f>
        <v>0</v>
      </c>
      <c r="U245" s="416">
        <f>SUM($G245:I245)</f>
        <v>0</v>
      </c>
      <c r="V245" s="416">
        <f>SUM($G245:J245)</f>
        <v>0</v>
      </c>
      <c r="W245" s="416">
        <f>SUM($G245:K245)</f>
        <v>0</v>
      </c>
      <c r="X245" s="416">
        <f>SUM($G245:L245)</f>
        <v>0</v>
      </c>
      <c r="Y245" s="416">
        <f>SUM($G245:M245)</f>
        <v>0</v>
      </c>
      <c r="Z245" s="416">
        <f>SUM($G245:N245)</f>
        <v>0</v>
      </c>
      <c r="AA245" s="416">
        <f>SUM($G245:O245)</f>
        <v>0</v>
      </c>
      <c r="AB245" s="416">
        <f>SUM($G245:P245)</f>
        <v>0</v>
      </c>
      <c r="AC245" s="416">
        <f>SUM($G245:Q245)</f>
        <v>0</v>
      </c>
      <c r="AD245" s="417">
        <f>SUM($G245:R245)</f>
        <v>0</v>
      </c>
      <c r="AE245" s="349">
        <f t="shared" si="95"/>
        <v>0</v>
      </c>
      <c r="AF245" s="349">
        <f t="shared" si="96"/>
        <v>0</v>
      </c>
      <c r="AG245" s="349">
        <f t="shared" si="97"/>
        <v>0</v>
      </c>
      <c r="AH245" s="349">
        <f t="shared" si="98"/>
        <v>0</v>
      </c>
      <c r="AI245" s="349">
        <f t="shared" si="107"/>
        <v>0</v>
      </c>
      <c r="AJ245" s="349">
        <f t="shared" si="108"/>
        <v>0</v>
      </c>
      <c r="AK245" s="349">
        <f t="shared" si="109"/>
        <v>0</v>
      </c>
      <c r="AL245" s="350">
        <f t="shared" si="99"/>
        <v>0</v>
      </c>
    </row>
    <row r="246" spans="1:38" ht="24" hidden="1" customHeight="1" outlineLevel="1">
      <c r="A246" s="343" t="s">
        <v>257</v>
      </c>
      <c r="B246" s="446" t="s">
        <v>337</v>
      </c>
      <c r="C246" s="33"/>
      <c r="D246" s="34"/>
      <c r="E246" s="34"/>
      <c r="F246" s="34"/>
      <c r="G246" s="344"/>
      <c r="H246" s="345"/>
      <c r="I246" s="345"/>
      <c r="J246" s="345"/>
      <c r="K246" s="345"/>
      <c r="L246" s="345"/>
      <c r="M246" s="345"/>
      <c r="N246" s="345"/>
      <c r="O246" s="345"/>
      <c r="P246" s="345"/>
      <c r="Q246" s="345"/>
      <c r="R246" s="345"/>
      <c r="S246" s="415">
        <f t="shared" si="94"/>
        <v>0</v>
      </c>
      <c r="T246" s="416">
        <f>SUM($G246:H246)</f>
        <v>0</v>
      </c>
      <c r="U246" s="416">
        <f>SUM($G246:I246)</f>
        <v>0</v>
      </c>
      <c r="V246" s="416">
        <f>SUM($G246:J246)</f>
        <v>0</v>
      </c>
      <c r="W246" s="416">
        <f>SUM($G246:K246)</f>
        <v>0</v>
      </c>
      <c r="X246" s="416">
        <f>SUM($G246:L246)</f>
        <v>0</v>
      </c>
      <c r="Y246" s="416">
        <f>SUM($G246:M246)</f>
        <v>0</v>
      </c>
      <c r="Z246" s="416">
        <f>SUM($G246:N246)</f>
        <v>0</v>
      </c>
      <c r="AA246" s="416">
        <f>SUM($G246:O246)</f>
        <v>0</v>
      </c>
      <c r="AB246" s="416">
        <f>SUM($G246:P246)</f>
        <v>0</v>
      </c>
      <c r="AC246" s="416">
        <f>SUM($G246:Q246)</f>
        <v>0</v>
      </c>
      <c r="AD246" s="417">
        <f>SUM($G246:R246)</f>
        <v>0</v>
      </c>
      <c r="AE246" s="349">
        <f t="shared" si="95"/>
        <v>0</v>
      </c>
      <c r="AF246" s="349">
        <f t="shared" si="96"/>
        <v>0</v>
      </c>
      <c r="AG246" s="349">
        <f t="shared" si="97"/>
        <v>0</v>
      </c>
      <c r="AH246" s="349">
        <f t="shared" si="98"/>
        <v>0</v>
      </c>
      <c r="AI246" s="349">
        <f t="shared" si="107"/>
        <v>0</v>
      </c>
      <c r="AJ246" s="349">
        <f t="shared" si="108"/>
        <v>0</v>
      </c>
      <c r="AK246" s="349">
        <f t="shared" si="109"/>
        <v>0</v>
      </c>
      <c r="AL246" s="350">
        <f t="shared" si="99"/>
        <v>0</v>
      </c>
    </row>
    <row r="247" spans="1:38" ht="24" hidden="1" customHeight="1" outlineLevel="1">
      <c r="A247" s="343" t="s">
        <v>257</v>
      </c>
      <c r="B247" s="446" t="s">
        <v>338</v>
      </c>
      <c r="C247" s="33"/>
      <c r="D247" s="34"/>
      <c r="E247" s="34"/>
      <c r="F247" s="34"/>
      <c r="G247" s="344"/>
      <c r="H247" s="345"/>
      <c r="I247" s="345"/>
      <c r="J247" s="345"/>
      <c r="K247" s="345"/>
      <c r="L247" s="345"/>
      <c r="M247" s="345"/>
      <c r="N247" s="345"/>
      <c r="O247" s="345"/>
      <c r="P247" s="345"/>
      <c r="Q247" s="345"/>
      <c r="R247" s="345"/>
      <c r="S247" s="415">
        <f t="shared" si="94"/>
        <v>0</v>
      </c>
      <c r="T247" s="416">
        <f>SUM($G247:H247)</f>
        <v>0</v>
      </c>
      <c r="U247" s="416">
        <f>SUM($G247:I247)</f>
        <v>0</v>
      </c>
      <c r="V247" s="416">
        <f>SUM($G247:J247)</f>
        <v>0</v>
      </c>
      <c r="W247" s="416">
        <f>SUM($G247:K247)</f>
        <v>0</v>
      </c>
      <c r="X247" s="416">
        <f>SUM($G247:L247)</f>
        <v>0</v>
      </c>
      <c r="Y247" s="416">
        <f>SUM($G247:M247)</f>
        <v>0</v>
      </c>
      <c r="Z247" s="416">
        <f>SUM($G247:N247)</f>
        <v>0</v>
      </c>
      <c r="AA247" s="416">
        <f>SUM($G247:O247)</f>
        <v>0</v>
      </c>
      <c r="AB247" s="416">
        <f>SUM($G247:P247)</f>
        <v>0</v>
      </c>
      <c r="AC247" s="416">
        <f>SUM($G247:Q247)</f>
        <v>0</v>
      </c>
      <c r="AD247" s="417">
        <f>SUM($G247:R247)</f>
        <v>0</v>
      </c>
      <c r="AE247" s="349">
        <f t="shared" si="95"/>
        <v>0</v>
      </c>
      <c r="AF247" s="349">
        <f t="shared" si="96"/>
        <v>0</v>
      </c>
      <c r="AG247" s="349">
        <f t="shared" si="97"/>
        <v>0</v>
      </c>
      <c r="AH247" s="349">
        <f t="shared" si="98"/>
        <v>0</v>
      </c>
      <c r="AI247" s="349">
        <f t="shared" si="107"/>
        <v>0</v>
      </c>
      <c r="AJ247" s="349">
        <f t="shared" si="108"/>
        <v>0</v>
      </c>
      <c r="AK247" s="349">
        <f t="shared" si="109"/>
        <v>0</v>
      </c>
      <c r="AL247" s="350">
        <f t="shared" si="99"/>
        <v>0</v>
      </c>
    </row>
    <row r="248" spans="1:38" ht="24" hidden="1" customHeight="1" outlineLevel="1">
      <c r="A248" s="343" t="s">
        <v>257</v>
      </c>
      <c r="B248" s="446" t="s">
        <v>339</v>
      </c>
      <c r="C248" s="33"/>
      <c r="D248" s="34"/>
      <c r="E248" s="34"/>
      <c r="F248" s="34"/>
      <c r="G248" s="344"/>
      <c r="H248" s="345"/>
      <c r="I248" s="345"/>
      <c r="J248" s="345"/>
      <c r="K248" s="345"/>
      <c r="L248" s="345"/>
      <c r="M248" s="345"/>
      <c r="N248" s="345"/>
      <c r="O248" s="345"/>
      <c r="P248" s="345"/>
      <c r="Q248" s="345"/>
      <c r="R248" s="345"/>
      <c r="S248" s="415">
        <f t="shared" si="94"/>
        <v>0</v>
      </c>
      <c r="T248" s="416">
        <f>SUM($G248:H248)</f>
        <v>0</v>
      </c>
      <c r="U248" s="416">
        <f>SUM($G248:I248)</f>
        <v>0</v>
      </c>
      <c r="V248" s="416">
        <f>SUM($G248:J248)</f>
        <v>0</v>
      </c>
      <c r="W248" s="416">
        <f>SUM($G248:K248)</f>
        <v>0</v>
      </c>
      <c r="X248" s="416">
        <f>SUM($G248:L248)</f>
        <v>0</v>
      </c>
      <c r="Y248" s="416">
        <f>SUM($G248:M248)</f>
        <v>0</v>
      </c>
      <c r="Z248" s="416">
        <f>SUM($G248:N248)</f>
        <v>0</v>
      </c>
      <c r="AA248" s="416">
        <f>SUM($G248:O248)</f>
        <v>0</v>
      </c>
      <c r="AB248" s="416">
        <f>SUM($G248:P248)</f>
        <v>0</v>
      </c>
      <c r="AC248" s="416">
        <f>SUM($G248:Q248)</f>
        <v>0</v>
      </c>
      <c r="AD248" s="417">
        <f>SUM($G248:R248)</f>
        <v>0</v>
      </c>
      <c r="AE248" s="349">
        <f t="shared" si="95"/>
        <v>0</v>
      </c>
      <c r="AF248" s="349">
        <f t="shared" si="96"/>
        <v>0</v>
      </c>
      <c r="AG248" s="349">
        <f t="shared" si="97"/>
        <v>0</v>
      </c>
      <c r="AH248" s="349">
        <f t="shared" si="98"/>
        <v>0</v>
      </c>
      <c r="AI248" s="349">
        <f t="shared" si="107"/>
        <v>0</v>
      </c>
      <c r="AJ248" s="349">
        <f t="shared" si="108"/>
        <v>0</v>
      </c>
      <c r="AK248" s="349">
        <f t="shared" si="109"/>
        <v>0</v>
      </c>
      <c r="AL248" s="350">
        <f t="shared" si="99"/>
        <v>0</v>
      </c>
    </row>
    <row r="249" spans="1:38" ht="24" customHeight="1" collapsed="1">
      <c r="A249" s="343"/>
      <c r="B249" s="446" t="s">
        <v>340</v>
      </c>
      <c r="C249" s="154" t="s">
        <v>341</v>
      </c>
      <c r="D249" s="145"/>
      <c r="E249" s="145"/>
      <c r="F249" s="145"/>
      <c r="G249" s="420">
        <f>SUM(G218:G248)</f>
        <v>0</v>
      </c>
      <c r="H249" s="426">
        <f t="shared" ref="H249:R249" si="110">SUM(H218:H248)</f>
        <v>0</v>
      </c>
      <c r="I249" s="426">
        <f t="shared" si="110"/>
        <v>0</v>
      </c>
      <c r="J249" s="426">
        <f t="shared" si="110"/>
        <v>-11136.230995207501</v>
      </c>
      <c r="K249" s="426">
        <f t="shared" si="110"/>
        <v>0</v>
      </c>
      <c r="L249" s="426">
        <f t="shared" si="110"/>
        <v>0</v>
      </c>
      <c r="M249" s="426">
        <f t="shared" si="110"/>
        <v>0</v>
      </c>
      <c r="N249" s="426">
        <f t="shared" si="110"/>
        <v>0</v>
      </c>
      <c r="O249" s="426">
        <f t="shared" si="110"/>
        <v>0</v>
      </c>
      <c r="P249" s="426">
        <f t="shared" si="110"/>
        <v>0</v>
      </c>
      <c r="Q249" s="426">
        <f t="shared" si="110"/>
        <v>0</v>
      </c>
      <c r="R249" s="426">
        <f t="shared" si="110"/>
        <v>0</v>
      </c>
      <c r="S249" s="421">
        <f t="shared" si="94"/>
        <v>0</v>
      </c>
      <c r="T249" s="422">
        <f>SUM($G249:H249)</f>
        <v>0</v>
      </c>
      <c r="U249" s="422">
        <f>SUM($G249:I249)</f>
        <v>0</v>
      </c>
      <c r="V249" s="422">
        <f>SUM($G249:J249)</f>
        <v>-11136.230995207501</v>
      </c>
      <c r="W249" s="422">
        <f>SUM($G249:K249)</f>
        <v>-11136.230995207501</v>
      </c>
      <c r="X249" s="422">
        <f>SUM($G249:L249)</f>
        <v>-11136.230995207501</v>
      </c>
      <c r="Y249" s="422">
        <f>SUM($G249:M249)</f>
        <v>-11136.230995207501</v>
      </c>
      <c r="Z249" s="422">
        <f>SUM($G249:N249)</f>
        <v>-11136.230995207501</v>
      </c>
      <c r="AA249" s="422">
        <f>SUM($G249:O249)</f>
        <v>-11136.230995207501</v>
      </c>
      <c r="AB249" s="422">
        <f>SUM($G249:P249)</f>
        <v>-11136.230995207501</v>
      </c>
      <c r="AC249" s="422">
        <f>SUM($G249:Q249)</f>
        <v>-11136.230995207501</v>
      </c>
      <c r="AD249" s="423">
        <f>SUM($G249:R249)</f>
        <v>-11136.230995207501</v>
      </c>
      <c r="AE249" s="380">
        <f t="shared" si="95"/>
        <v>0</v>
      </c>
      <c r="AF249" s="380">
        <f t="shared" si="96"/>
        <v>-11136.230995207501</v>
      </c>
      <c r="AG249" s="380">
        <f t="shared" si="97"/>
        <v>0</v>
      </c>
      <c r="AH249" s="380">
        <f t="shared" si="98"/>
        <v>0</v>
      </c>
      <c r="AI249" s="380">
        <f t="shared" si="107"/>
        <v>-11136.230995207501</v>
      </c>
      <c r="AJ249" s="380">
        <f t="shared" si="108"/>
        <v>0</v>
      </c>
      <c r="AK249" s="380">
        <f t="shared" si="109"/>
        <v>-11136.230995207501</v>
      </c>
      <c r="AL249" s="350">
        <f t="shared" si="99"/>
        <v>0</v>
      </c>
    </row>
    <row r="250" spans="1:38" ht="24" customHeight="1">
      <c r="A250" s="343"/>
      <c r="B250" s="446" t="s">
        <v>342</v>
      </c>
      <c r="C250" s="144" t="s">
        <v>125</v>
      </c>
      <c r="D250" s="145"/>
      <c r="E250" s="145"/>
      <c r="F250" s="145"/>
      <c r="G250" s="420">
        <f>G217-G249</f>
        <v>82713.352285806905</v>
      </c>
      <c r="H250" s="426">
        <f t="shared" ref="H250:R250" si="111">H217-H249</f>
        <v>27033.778467327844</v>
      </c>
      <c r="I250" s="426">
        <f t="shared" si="111"/>
        <v>91975.861704748881</v>
      </c>
      <c r="J250" s="426">
        <f t="shared" si="111"/>
        <v>82093.9507544972</v>
      </c>
      <c r="K250" s="426">
        <f t="shared" si="111"/>
        <v>68530.414741363144</v>
      </c>
      <c r="L250" s="426">
        <f t="shared" si="111"/>
        <v>48304.899407471974</v>
      </c>
      <c r="M250" s="426">
        <f t="shared" si="111"/>
        <v>52472.573493610405</v>
      </c>
      <c r="N250" s="426">
        <f t="shared" si="111"/>
        <v>49404.795598650395</v>
      </c>
      <c r="O250" s="426">
        <f t="shared" si="111"/>
        <v>45784.869907295164</v>
      </c>
      <c r="P250" s="426">
        <f t="shared" si="111"/>
        <v>39800.358280661065</v>
      </c>
      <c r="Q250" s="426">
        <f t="shared" si="111"/>
        <v>66923.14546022391</v>
      </c>
      <c r="R250" s="426">
        <f t="shared" si="111"/>
        <v>10720.388899849033</v>
      </c>
      <c r="S250" s="421">
        <f t="shared" si="94"/>
        <v>82713.352285806905</v>
      </c>
      <c r="T250" s="422">
        <f>SUM($G250:H250)</f>
        <v>109747.13075313476</v>
      </c>
      <c r="U250" s="422">
        <f>SUM($G250:I250)</f>
        <v>201722.99245788364</v>
      </c>
      <c r="V250" s="422">
        <f>SUM($G250:J250)</f>
        <v>283816.94321238087</v>
      </c>
      <c r="W250" s="422">
        <f>SUM($G250:K250)</f>
        <v>352347.35795374401</v>
      </c>
      <c r="X250" s="422">
        <f>SUM($G250:L250)</f>
        <v>400652.257361216</v>
      </c>
      <c r="Y250" s="422">
        <f>SUM($G250:M250)</f>
        <v>453124.83085482643</v>
      </c>
      <c r="Z250" s="422">
        <f>SUM($G250:N250)</f>
        <v>502529.62645347684</v>
      </c>
      <c r="AA250" s="422">
        <f>SUM($G250:O250)</f>
        <v>548314.49636077206</v>
      </c>
      <c r="AB250" s="422">
        <f>SUM($G250:P250)</f>
        <v>588114.85464143311</v>
      </c>
      <c r="AC250" s="422">
        <f>SUM($G250:Q250)</f>
        <v>655038.000101657</v>
      </c>
      <c r="AD250" s="423">
        <f>SUM($G250:R250)</f>
        <v>665758.38900150603</v>
      </c>
      <c r="AE250" s="380">
        <f t="shared" si="95"/>
        <v>201722.99245788364</v>
      </c>
      <c r="AF250" s="380">
        <f t="shared" si="96"/>
        <v>198929.26490333237</v>
      </c>
      <c r="AG250" s="380">
        <f t="shared" si="97"/>
        <v>147662.23899955608</v>
      </c>
      <c r="AH250" s="380">
        <f t="shared" si="98"/>
        <v>117443.892640734</v>
      </c>
      <c r="AI250" s="380">
        <f t="shared" si="107"/>
        <v>400652.257361216</v>
      </c>
      <c r="AJ250" s="380">
        <f t="shared" si="108"/>
        <v>265106.13164029008</v>
      </c>
      <c r="AK250" s="380">
        <f t="shared" si="109"/>
        <v>665758.38900150615</v>
      </c>
      <c r="AL250" s="350">
        <f t="shared" si="99"/>
        <v>0</v>
      </c>
    </row>
    <row r="251" spans="1:38" ht="24" customHeight="1" collapsed="1">
      <c r="A251" s="343"/>
      <c r="B251" s="446" t="s">
        <v>343</v>
      </c>
      <c r="C251" s="152" t="s">
        <v>307</v>
      </c>
      <c r="D251" s="34"/>
      <c r="E251" s="34"/>
      <c r="F251" s="34"/>
      <c r="G251" s="344"/>
      <c r="H251" s="345"/>
      <c r="I251" s="345"/>
      <c r="J251" s="345"/>
      <c r="K251" s="345"/>
      <c r="L251" s="345"/>
      <c r="M251" s="345"/>
      <c r="N251" s="345"/>
      <c r="O251" s="345"/>
      <c r="P251" s="345"/>
      <c r="Q251" s="345"/>
      <c r="R251" s="345"/>
      <c r="S251" s="415">
        <f t="shared" si="94"/>
        <v>0</v>
      </c>
      <c r="T251" s="416">
        <f>SUM($G251:H251)</f>
        <v>0</v>
      </c>
      <c r="U251" s="416">
        <f>SUM($G251:I251)</f>
        <v>0</v>
      </c>
      <c r="V251" s="416">
        <f>SUM($G251:J251)</f>
        <v>0</v>
      </c>
      <c r="W251" s="416">
        <f>SUM($G251:K251)</f>
        <v>0</v>
      </c>
      <c r="X251" s="416">
        <f>SUM($G251:L251)</f>
        <v>0</v>
      </c>
      <c r="Y251" s="416">
        <f>SUM($G251:M251)</f>
        <v>0</v>
      </c>
      <c r="Z251" s="416">
        <f>SUM($G251:N251)</f>
        <v>0</v>
      </c>
      <c r="AA251" s="416">
        <f>SUM($G251:O251)</f>
        <v>0</v>
      </c>
      <c r="AB251" s="416">
        <f>SUM($G251:P251)</f>
        <v>0</v>
      </c>
      <c r="AC251" s="416">
        <f>SUM($G251:Q251)</f>
        <v>0</v>
      </c>
      <c r="AD251" s="417">
        <f>SUM($G251:R251)</f>
        <v>0</v>
      </c>
      <c r="AE251" s="349">
        <f t="shared" si="95"/>
        <v>0</v>
      </c>
      <c r="AF251" s="349">
        <f t="shared" si="96"/>
        <v>0</v>
      </c>
      <c r="AG251" s="349">
        <f t="shared" si="97"/>
        <v>0</v>
      </c>
      <c r="AH251" s="349">
        <f t="shared" si="98"/>
        <v>0</v>
      </c>
      <c r="AI251" s="349">
        <f t="shared" si="107"/>
        <v>0</v>
      </c>
      <c r="AJ251" s="349">
        <f t="shared" si="108"/>
        <v>0</v>
      </c>
      <c r="AK251" s="349">
        <f t="shared" si="109"/>
        <v>0</v>
      </c>
      <c r="AL251" s="350">
        <f t="shared" si="99"/>
        <v>0</v>
      </c>
    </row>
    <row r="252" spans="1:38" ht="24" customHeight="1">
      <c r="A252" s="343" t="s">
        <v>344</v>
      </c>
      <c r="B252" s="446" t="s">
        <v>345</v>
      </c>
      <c r="C252" s="33" t="s">
        <v>346</v>
      </c>
      <c r="D252" s="34"/>
      <c r="E252" s="34"/>
      <c r="F252" s="34"/>
      <c r="G252" s="344">
        <f>G155*(1-$R$1)</f>
        <v>0</v>
      </c>
      <c r="H252" s="345">
        <f t="shared" ref="H252:R252" si="112">H155*(1-$R$1)</f>
        <v>0</v>
      </c>
      <c r="I252" s="345">
        <f t="shared" si="112"/>
        <v>0</v>
      </c>
      <c r="J252" s="345">
        <f t="shared" si="112"/>
        <v>0</v>
      </c>
      <c r="K252" s="345">
        <f t="shared" si="112"/>
        <v>0</v>
      </c>
      <c r="L252" s="345">
        <f t="shared" si="112"/>
        <v>-3897.4464651600001</v>
      </c>
      <c r="M252" s="345">
        <f t="shared" si="112"/>
        <v>-1033.4453392032001</v>
      </c>
      <c r="N252" s="345">
        <f t="shared" si="112"/>
        <v>-884.14017568800011</v>
      </c>
      <c r="O252" s="345">
        <f t="shared" si="112"/>
        <v>-3433.1947335167993</v>
      </c>
      <c r="P252" s="345">
        <f t="shared" si="112"/>
        <v>-7215.7774799376002</v>
      </c>
      <c r="Q252" s="345">
        <f t="shared" si="112"/>
        <v>2760.2678391400004</v>
      </c>
      <c r="R252" s="345">
        <f t="shared" si="112"/>
        <v>1187.7039543600001</v>
      </c>
      <c r="S252" s="415">
        <f t="shared" si="94"/>
        <v>0</v>
      </c>
      <c r="T252" s="416">
        <f>SUM($G252:H252)</f>
        <v>0</v>
      </c>
      <c r="U252" s="416">
        <f>SUM($G252:I252)</f>
        <v>0</v>
      </c>
      <c r="V252" s="416">
        <f>SUM($G252:J252)</f>
        <v>0</v>
      </c>
      <c r="W252" s="416">
        <f>SUM($G252:K252)</f>
        <v>0</v>
      </c>
      <c r="X252" s="416">
        <f>SUM($G252:L252)</f>
        <v>-3897.4464651600001</v>
      </c>
      <c r="Y252" s="416">
        <f>SUM($G252:M252)</f>
        <v>-4930.8918043632002</v>
      </c>
      <c r="Z252" s="416">
        <f>SUM($G252:N252)</f>
        <v>-5815.0319800512007</v>
      </c>
      <c r="AA252" s="416">
        <f>SUM($G252:O252)</f>
        <v>-9248.2267135679995</v>
      </c>
      <c r="AB252" s="416">
        <f>SUM($G252:P252)</f>
        <v>-16464.0041935056</v>
      </c>
      <c r="AC252" s="416">
        <f>SUM($G252:Q252)</f>
        <v>-13703.736354365599</v>
      </c>
      <c r="AD252" s="417">
        <f>SUM($G252:R252)</f>
        <v>-12516.032400005599</v>
      </c>
      <c r="AE252" s="349">
        <f t="shared" si="95"/>
        <v>0</v>
      </c>
      <c r="AF252" s="349">
        <f t="shared" si="96"/>
        <v>-3897.4464651600001</v>
      </c>
      <c r="AG252" s="349">
        <f t="shared" si="97"/>
        <v>-5350.7802484079994</v>
      </c>
      <c r="AH252" s="349">
        <f t="shared" si="98"/>
        <v>-3267.8056864375994</v>
      </c>
      <c r="AI252" s="349">
        <f t="shared" si="107"/>
        <v>-3897.4464651600001</v>
      </c>
      <c r="AJ252" s="349">
        <f t="shared" si="108"/>
        <v>-8618.5859348455997</v>
      </c>
      <c r="AK252" s="349">
        <f t="shared" si="109"/>
        <v>-12516.032400005599</v>
      </c>
      <c r="AL252" s="350">
        <f t="shared" si="99"/>
        <v>0</v>
      </c>
    </row>
    <row r="253" spans="1:38" ht="24" customHeight="1">
      <c r="A253" s="343" t="s">
        <v>347</v>
      </c>
      <c r="B253" s="446" t="s">
        <v>348</v>
      </c>
      <c r="C253" s="33" t="s">
        <v>349</v>
      </c>
      <c r="D253" s="34"/>
      <c r="E253" s="34"/>
      <c r="F253" s="34"/>
      <c r="G253" s="344">
        <f>G222</f>
        <v>0</v>
      </c>
      <c r="H253" s="345">
        <f t="shared" ref="H253:R253" si="113">H222</f>
        <v>0</v>
      </c>
      <c r="I253" s="345">
        <f t="shared" si="113"/>
        <v>0</v>
      </c>
      <c r="J253" s="345">
        <f t="shared" si="113"/>
        <v>0</v>
      </c>
      <c r="K253" s="345">
        <f t="shared" si="113"/>
        <v>0</v>
      </c>
      <c r="L253" s="345">
        <f t="shared" si="113"/>
        <v>0</v>
      </c>
      <c r="M253" s="345">
        <f t="shared" si="113"/>
        <v>0</v>
      </c>
      <c r="N253" s="345">
        <f t="shared" si="113"/>
        <v>0</v>
      </c>
      <c r="O253" s="345">
        <f t="shared" si="113"/>
        <v>0</v>
      </c>
      <c r="P253" s="345">
        <f t="shared" si="113"/>
        <v>0</v>
      </c>
      <c r="Q253" s="345">
        <f t="shared" si="113"/>
        <v>0</v>
      </c>
      <c r="R253" s="345">
        <f t="shared" si="113"/>
        <v>0</v>
      </c>
      <c r="S253" s="415">
        <f t="shared" si="94"/>
        <v>0</v>
      </c>
      <c r="T253" s="416">
        <f>SUM($G253:H253)</f>
        <v>0</v>
      </c>
      <c r="U253" s="416">
        <f>SUM($G253:I253)</f>
        <v>0</v>
      </c>
      <c r="V253" s="416">
        <f>SUM($G253:J253)</f>
        <v>0</v>
      </c>
      <c r="W253" s="416">
        <f>SUM($G253:K253)</f>
        <v>0</v>
      </c>
      <c r="X253" s="416">
        <f>SUM($G253:L253)</f>
        <v>0</v>
      </c>
      <c r="Y253" s="416">
        <f>SUM($G253:M253)</f>
        <v>0</v>
      </c>
      <c r="Z253" s="416">
        <f>SUM($G253:N253)</f>
        <v>0</v>
      </c>
      <c r="AA253" s="416">
        <f>SUM($G253:O253)</f>
        <v>0</v>
      </c>
      <c r="AB253" s="416">
        <f>SUM($G253:P253)</f>
        <v>0</v>
      </c>
      <c r="AC253" s="416">
        <f>SUM($G253:Q253)</f>
        <v>0</v>
      </c>
      <c r="AD253" s="417">
        <f>SUM($G253:R253)</f>
        <v>0</v>
      </c>
      <c r="AE253" s="349">
        <f t="shared" si="95"/>
        <v>0</v>
      </c>
      <c r="AF253" s="349">
        <f t="shared" si="96"/>
        <v>0</v>
      </c>
      <c r="AG253" s="349">
        <f t="shared" si="97"/>
        <v>0</v>
      </c>
      <c r="AH253" s="349">
        <f t="shared" si="98"/>
        <v>0</v>
      </c>
      <c r="AI253" s="349">
        <f t="shared" si="107"/>
        <v>0</v>
      </c>
      <c r="AJ253" s="349">
        <f t="shared" si="108"/>
        <v>0</v>
      </c>
      <c r="AK253" s="349">
        <f t="shared" si="109"/>
        <v>0</v>
      </c>
      <c r="AL253" s="350">
        <f t="shared" si="99"/>
        <v>0</v>
      </c>
    </row>
    <row r="254" spans="1:38" ht="24" customHeight="1">
      <c r="A254" s="343" t="s">
        <v>350</v>
      </c>
      <c r="B254" s="446" t="s">
        <v>351</v>
      </c>
      <c r="C254" s="33" t="s">
        <v>352</v>
      </c>
      <c r="D254" s="34"/>
      <c r="E254" s="34"/>
      <c r="F254" s="34"/>
      <c r="G254" s="344"/>
      <c r="H254" s="345"/>
      <c r="I254" s="345"/>
      <c r="J254" s="345"/>
      <c r="K254" s="345"/>
      <c r="L254" s="345"/>
      <c r="M254" s="345"/>
      <c r="N254" s="345"/>
      <c r="O254" s="345"/>
      <c r="P254" s="345"/>
      <c r="Q254" s="345"/>
      <c r="R254" s="345"/>
      <c r="S254" s="415">
        <f t="shared" si="94"/>
        <v>0</v>
      </c>
      <c r="T254" s="416">
        <f>SUM($G254:H254)</f>
        <v>0</v>
      </c>
      <c r="U254" s="416">
        <f>SUM($G254:I254)</f>
        <v>0</v>
      </c>
      <c r="V254" s="416">
        <f>SUM($G254:J254)</f>
        <v>0</v>
      </c>
      <c r="W254" s="416">
        <f>SUM($G254:K254)</f>
        <v>0</v>
      </c>
      <c r="X254" s="416">
        <f>SUM($G254:L254)</f>
        <v>0</v>
      </c>
      <c r="Y254" s="416">
        <f>SUM($G254:M254)</f>
        <v>0</v>
      </c>
      <c r="Z254" s="416">
        <f>SUM($G254:N254)</f>
        <v>0</v>
      </c>
      <c r="AA254" s="416">
        <f>SUM($G254:O254)</f>
        <v>0</v>
      </c>
      <c r="AB254" s="416">
        <f>SUM($G254:P254)</f>
        <v>0</v>
      </c>
      <c r="AC254" s="416">
        <f>SUM($G254:Q254)</f>
        <v>0</v>
      </c>
      <c r="AD254" s="417">
        <f>SUM($G254:R254)</f>
        <v>0</v>
      </c>
      <c r="AE254" s="349">
        <f t="shared" si="95"/>
        <v>0</v>
      </c>
      <c r="AF254" s="349">
        <f t="shared" si="96"/>
        <v>0</v>
      </c>
      <c r="AG254" s="349">
        <f t="shared" si="97"/>
        <v>0</v>
      </c>
      <c r="AH254" s="349">
        <f t="shared" si="98"/>
        <v>0</v>
      </c>
      <c r="AI254" s="349">
        <f t="shared" si="107"/>
        <v>0</v>
      </c>
      <c r="AJ254" s="349">
        <f t="shared" si="108"/>
        <v>0</v>
      </c>
      <c r="AK254" s="349">
        <f t="shared" si="109"/>
        <v>0</v>
      </c>
      <c r="AL254" s="350">
        <f t="shared" si="99"/>
        <v>0</v>
      </c>
    </row>
    <row r="255" spans="1:38" ht="24" hidden="1" customHeight="1" outlineLevel="1">
      <c r="A255" s="343" t="s">
        <v>257</v>
      </c>
      <c r="B255" s="446" t="s">
        <v>353</v>
      </c>
      <c r="C255" s="33"/>
      <c r="D255" s="34"/>
      <c r="E255" s="34"/>
      <c r="F255" s="34"/>
      <c r="G255" s="344"/>
      <c r="H255" s="345"/>
      <c r="I255" s="345"/>
      <c r="J255" s="345"/>
      <c r="K255" s="345"/>
      <c r="L255" s="345"/>
      <c r="M255" s="345"/>
      <c r="N255" s="345"/>
      <c r="O255" s="345"/>
      <c r="P255" s="345"/>
      <c r="Q255" s="345"/>
      <c r="R255" s="345"/>
      <c r="S255" s="415">
        <f t="shared" si="94"/>
        <v>0</v>
      </c>
      <c r="T255" s="416">
        <f>SUM($G255:H255)</f>
        <v>0</v>
      </c>
      <c r="U255" s="416">
        <f>SUM($G255:I255)</f>
        <v>0</v>
      </c>
      <c r="V255" s="416">
        <f>SUM($G255:J255)</f>
        <v>0</v>
      </c>
      <c r="W255" s="416">
        <f>SUM($G255:K255)</f>
        <v>0</v>
      </c>
      <c r="X255" s="416">
        <f>SUM($G255:L255)</f>
        <v>0</v>
      </c>
      <c r="Y255" s="416">
        <f>SUM($G255:M255)</f>
        <v>0</v>
      </c>
      <c r="Z255" s="416">
        <f>SUM($G255:N255)</f>
        <v>0</v>
      </c>
      <c r="AA255" s="416">
        <f>SUM($G255:O255)</f>
        <v>0</v>
      </c>
      <c r="AB255" s="416">
        <f>SUM($G255:P255)</f>
        <v>0</v>
      </c>
      <c r="AC255" s="416">
        <f>SUM($G255:Q255)</f>
        <v>0</v>
      </c>
      <c r="AD255" s="417">
        <f>SUM($G255:R255)</f>
        <v>0</v>
      </c>
      <c r="AE255" s="349">
        <f t="shared" si="95"/>
        <v>0</v>
      </c>
      <c r="AF255" s="349">
        <f t="shared" si="96"/>
        <v>0</v>
      </c>
      <c r="AG255" s="349">
        <f t="shared" si="97"/>
        <v>0</v>
      </c>
      <c r="AH255" s="349">
        <f t="shared" si="98"/>
        <v>0</v>
      </c>
      <c r="AI255" s="349">
        <f t="shared" si="107"/>
        <v>0</v>
      </c>
      <c r="AJ255" s="349">
        <f t="shared" si="108"/>
        <v>0</v>
      </c>
      <c r="AK255" s="349">
        <f t="shared" si="109"/>
        <v>0</v>
      </c>
      <c r="AL255" s="350">
        <f t="shared" ref="AL255:AL259" si="114">SUM(G255:R255)-AK255</f>
        <v>0</v>
      </c>
    </row>
    <row r="256" spans="1:38" ht="24" hidden="1" customHeight="1" outlineLevel="1">
      <c r="A256" s="343" t="s">
        <v>257</v>
      </c>
      <c r="B256" s="446" t="s">
        <v>354</v>
      </c>
      <c r="C256" s="33"/>
      <c r="D256" s="34"/>
      <c r="E256" s="34"/>
      <c r="F256" s="34"/>
      <c r="G256" s="344"/>
      <c r="H256" s="345"/>
      <c r="I256" s="345"/>
      <c r="J256" s="345"/>
      <c r="K256" s="345"/>
      <c r="L256" s="345"/>
      <c r="M256" s="345"/>
      <c r="N256" s="345"/>
      <c r="O256" s="345"/>
      <c r="P256" s="345"/>
      <c r="Q256" s="345"/>
      <c r="R256" s="345"/>
      <c r="S256" s="415">
        <f t="shared" si="94"/>
        <v>0</v>
      </c>
      <c r="T256" s="416">
        <f>SUM($G256:H256)</f>
        <v>0</v>
      </c>
      <c r="U256" s="416">
        <f>SUM($G256:I256)</f>
        <v>0</v>
      </c>
      <c r="V256" s="416">
        <f>SUM($G256:J256)</f>
        <v>0</v>
      </c>
      <c r="W256" s="416">
        <f>SUM($G256:K256)</f>
        <v>0</v>
      </c>
      <c r="X256" s="416">
        <f>SUM($G256:L256)</f>
        <v>0</v>
      </c>
      <c r="Y256" s="416">
        <f>SUM($G256:M256)</f>
        <v>0</v>
      </c>
      <c r="Z256" s="416">
        <f>SUM($G256:N256)</f>
        <v>0</v>
      </c>
      <c r="AA256" s="416">
        <f>SUM($G256:O256)</f>
        <v>0</v>
      </c>
      <c r="AB256" s="416">
        <f>SUM($G256:P256)</f>
        <v>0</v>
      </c>
      <c r="AC256" s="416">
        <f>SUM($G256:Q256)</f>
        <v>0</v>
      </c>
      <c r="AD256" s="417">
        <f>SUM($G256:R256)</f>
        <v>0</v>
      </c>
      <c r="AE256" s="349">
        <f t="shared" si="95"/>
        <v>0</v>
      </c>
      <c r="AF256" s="349">
        <f t="shared" si="96"/>
        <v>0</v>
      </c>
      <c r="AG256" s="349">
        <f t="shared" si="97"/>
        <v>0</v>
      </c>
      <c r="AH256" s="349">
        <f t="shared" si="98"/>
        <v>0</v>
      </c>
      <c r="AI256" s="349">
        <f t="shared" si="107"/>
        <v>0</v>
      </c>
      <c r="AJ256" s="349">
        <f t="shared" si="108"/>
        <v>0</v>
      </c>
      <c r="AK256" s="349">
        <f t="shared" si="109"/>
        <v>0</v>
      </c>
      <c r="AL256" s="350">
        <f t="shared" si="114"/>
        <v>0</v>
      </c>
    </row>
    <row r="257" spans="1:38" ht="24" hidden="1" customHeight="1" outlineLevel="1">
      <c r="A257" s="343" t="s">
        <v>257</v>
      </c>
      <c r="B257" s="446" t="s">
        <v>355</v>
      </c>
      <c r="C257" s="33"/>
      <c r="D257" s="34"/>
      <c r="E257" s="34"/>
      <c r="F257" s="34"/>
      <c r="G257" s="344"/>
      <c r="H257" s="345"/>
      <c r="I257" s="345"/>
      <c r="J257" s="345"/>
      <c r="K257" s="345"/>
      <c r="L257" s="345"/>
      <c r="M257" s="345"/>
      <c r="N257" s="345"/>
      <c r="O257" s="345"/>
      <c r="P257" s="345"/>
      <c r="Q257" s="345"/>
      <c r="R257" s="345"/>
      <c r="S257" s="415">
        <f t="shared" si="94"/>
        <v>0</v>
      </c>
      <c r="T257" s="416">
        <f>SUM($G257:H257)</f>
        <v>0</v>
      </c>
      <c r="U257" s="416">
        <f>SUM($G257:I257)</f>
        <v>0</v>
      </c>
      <c r="V257" s="416">
        <f>SUM($G257:J257)</f>
        <v>0</v>
      </c>
      <c r="W257" s="416">
        <f>SUM($G257:K257)</f>
        <v>0</v>
      </c>
      <c r="X257" s="416">
        <f>SUM($G257:L257)</f>
        <v>0</v>
      </c>
      <c r="Y257" s="416">
        <f>SUM($G257:M257)</f>
        <v>0</v>
      </c>
      <c r="Z257" s="416">
        <f>SUM($G257:N257)</f>
        <v>0</v>
      </c>
      <c r="AA257" s="416">
        <f>SUM($G257:O257)</f>
        <v>0</v>
      </c>
      <c r="AB257" s="416">
        <f>SUM($G257:P257)</f>
        <v>0</v>
      </c>
      <c r="AC257" s="416">
        <f>SUM($G257:Q257)</f>
        <v>0</v>
      </c>
      <c r="AD257" s="417">
        <f>SUM($G257:R257)</f>
        <v>0</v>
      </c>
      <c r="AE257" s="349">
        <f t="shared" si="95"/>
        <v>0</v>
      </c>
      <c r="AF257" s="349">
        <f t="shared" si="96"/>
        <v>0</v>
      </c>
      <c r="AG257" s="349">
        <f t="shared" si="97"/>
        <v>0</v>
      </c>
      <c r="AH257" s="349">
        <f t="shared" si="98"/>
        <v>0</v>
      </c>
      <c r="AI257" s="349">
        <f t="shared" si="107"/>
        <v>0</v>
      </c>
      <c r="AJ257" s="349">
        <f t="shared" si="108"/>
        <v>0</v>
      </c>
      <c r="AK257" s="349">
        <f t="shared" si="109"/>
        <v>0</v>
      </c>
      <c r="AL257" s="350">
        <f t="shared" si="114"/>
        <v>0</v>
      </c>
    </row>
    <row r="258" spans="1:38" ht="24" hidden="1" customHeight="1" outlineLevel="1">
      <c r="A258" s="343" t="s">
        <v>257</v>
      </c>
      <c r="B258" s="446" t="s">
        <v>356</v>
      </c>
      <c r="C258" s="33"/>
      <c r="D258" s="34"/>
      <c r="E258" s="34"/>
      <c r="F258" s="34"/>
      <c r="G258" s="344"/>
      <c r="H258" s="345"/>
      <c r="I258" s="345"/>
      <c r="J258" s="345"/>
      <c r="K258" s="345"/>
      <c r="L258" s="345"/>
      <c r="M258" s="345"/>
      <c r="N258" s="345"/>
      <c r="O258" s="345"/>
      <c r="P258" s="345"/>
      <c r="Q258" s="345"/>
      <c r="R258" s="345"/>
      <c r="S258" s="415">
        <f t="shared" si="94"/>
        <v>0</v>
      </c>
      <c r="T258" s="416">
        <f>SUM($G258:H258)</f>
        <v>0</v>
      </c>
      <c r="U258" s="416">
        <f>SUM($G258:I258)</f>
        <v>0</v>
      </c>
      <c r="V258" s="416">
        <f>SUM($G258:J258)</f>
        <v>0</v>
      </c>
      <c r="W258" s="416">
        <f>SUM($G258:K258)</f>
        <v>0</v>
      </c>
      <c r="X258" s="416">
        <f>SUM($G258:L258)</f>
        <v>0</v>
      </c>
      <c r="Y258" s="416">
        <f>SUM($G258:M258)</f>
        <v>0</v>
      </c>
      <c r="Z258" s="416">
        <f>SUM($G258:N258)</f>
        <v>0</v>
      </c>
      <c r="AA258" s="416">
        <f>SUM($G258:O258)</f>
        <v>0</v>
      </c>
      <c r="AB258" s="416">
        <f>SUM($G258:P258)</f>
        <v>0</v>
      </c>
      <c r="AC258" s="416">
        <f>SUM($G258:Q258)</f>
        <v>0</v>
      </c>
      <c r="AD258" s="417">
        <f>SUM($G258:R258)</f>
        <v>0</v>
      </c>
      <c r="AE258" s="349">
        <f t="shared" si="95"/>
        <v>0</v>
      </c>
      <c r="AF258" s="349">
        <f t="shared" si="96"/>
        <v>0</v>
      </c>
      <c r="AG258" s="349">
        <f t="shared" si="97"/>
        <v>0</v>
      </c>
      <c r="AH258" s="349">
        <f t="shared" si="98"/>
        <v>0</v>
      </c>
      <c r="AI258" s="349">
        <f t="shared" si="107"/>
        <v>0</v>
      </c>
      <c r="AJ258" s="349">
        <f t="shared" si="108"/>
        <v>0</v>
      </c>
      <c r="AK258" s="349">
        <f t="shared" si="109"/>
        <v>0</v>
      </c>
      <c r="AL258" s="350">
        <f t="shared" si="114"/>
        <v>0</v>
      </c>
    </row>
    <row r="259" spans="1:38" ht="24" hidden="1" customHeight="1" outlineLevel="1">
      <c r="A259" s="343" t="s">
        <v>257</v>
      </c>
      <c r="B259" s="446" t="s">
        <v>357</v>
      </c>
      <c r="C259" s="33"/>
      <c r="D259" s="34"/>
      <c r="E259" s="34"/>
      <c r="F259" s="34"/>
      <c r="G259" s="344"/>
      <c r="H259" s="345"/>
      <c r="I259" s="345"/>
      <c r="J259" s="345"/>
      <c r="K259" s="345"/>
      <c r="L259" s="345"/>
      <c r="M259" s="345"/>
      <c r="N259" s="345"/>
      <c r="O259" s="345"/>
      <c r="P259" s="345"/>
      <c r="Q259" s="345"/>
      <c r="R259" s="345"/>
      <c r="S259" s="415">
        <f t="shared" si="94"/>
        <v>0</v>
      </c>
      <c r="T259" s="416">
        <f>SUM($G259:H259)</f>
        <v>0</v>
      </c>
      <c r="U259" s="416">
        <f>SUM($G259:I259)</f>
        <v>0</v>
      </c>
      <c r="V259" s="416">
        <f>SUM($G259:J259)</f>
        <v>0</v>
      </c>
      <c r="W259" s="416">
        <f>SUM($G259:K259)</f>
        <v>0</v>
      </c>
      <c r="X259" s="416">
        <f>SUM($G259:L259)</f>
        <v>0</v>
      </c>
      <c r="Y259" s="416">
        <f>SUM($G259:M259)</f>
        <v>0</v>
      </c>
      <c r="Z259" s="416">
        <f>SUM($G259:N259)</f>
        <v>0</v>
      </c>
      <c r="AA259" s="416">
        <f>SUM($G259:O259)</f>
        <v>0</v>
      </c>
      <c r="AB259" s="416">
        <f>SUM($G259:P259)</f>
        <v>0</v>
      </c>
      <c r="AC259" s="416">
        <f>SUM($G259:Q259)</f>
        <v>0</v>
      </c>
      <c r="AD259" s="417">
        <f>SUM($G259:R259)</f>
        <v>0</v>
      </c>
      <c r="AE259" s="349">
        <f t="shared" si="95"/>
        <v>0</v>
      </c>
      <c r="AF259" s="349">
        <f t="shared" si="96"/>
        <v>0</v>
      </c>
      <c r="AG259" s="349">
        <f t="shared" si="97"/>
        <v>0</v>
      </c>
      <c r="AH259" s="349">
        <f t="shared" si="98"/>
        <v>0</v>
      </c>
      <c r="AI259" s="349">
        <f t="shared" si="107"/>
        <v>0</v>
      </c>
      <c r="AJ259" s="349">
        <f t="shared" si="108"/>
        <v>0</v>
      </c>
      <c r="AK259" s="349">
        <f t="shared" si="109"/>
        <v>0</v>
      </c>
      <c r="AL259" s="350">
        <f t="shared" si="114"/>
        <v>0</v>
      </c>
    </row>
    <row r="260" spans="1:38" ht="24" hidden="1" customHeight="1" outlineLevel="1">
      <c r="A260" s="343" t="s">
        <v>257</v>
      </c>
      <c r="B260" s="446" t="s">
        <v>358</v>
      </c>
      <c r="C260" s="33"/>
      <c r="D260" s="34"/>
      <c r="E260" s="34"/>
      <c r="F260" s="34"/>
      <c r="G260" s="344"/>
      <c r="H260" s="345"/>
      <c r="I260" s="345"/>
      <c r="J260" s="345"/>
      <c r="K260" s="345"/>
      <c r="L260" s="345"/>
      <c r="M260" s="345"/>
      <c r="N260" s="345"/>
      <c r="O260" s="345"/>
      <c r="P260" s="345"/>
      <c r="Q260" s="345"/>
      <c r="R260" s="345"/>
      <c r="S260" s="415">
        <f t="shared" si="94"/>
        <v>0</v>
      </c>
      <c r="T260" s="416">
        <f>SUM($G260:H260)</f>
        <v>0</v>
      </c>
      <c r="U260" s="416">
        <f>SUM($G260:I260)</f>
        <v>0</v>
      </c>
      <c r="V260" s="416">
        <f>SUM($G260:J260)</f>
        <v>0</v>
      </c>
      <c r="W260" s="416">
        <f>SUM($G260:K260)</f>
        <v>0</v>
      </c>
      <c r="X260" s="416">
        <f>SUM($G260:L260)</f>
        <v>0</v>
      </c>
      <c r="Y260" s="416">
        <f>SUM($G260:M260)</f>
        <v>0</v>
      </c>
      <c r="Z260" s="416">
        <f>SUM($G260:N260)</f>
        <v>0</v>
      </c>
      <c r="AA260" s="416">
        <f>SUM($G260:O260)</f>
        <v>0</v>
      </c>
      <c r="AB260" s="416">
        <f>SUM($G260:P260)</f>
        <v>0</v>
      </c>
      <c r="AC260" s="416">
        <f>SUM($G260:Q260)</f>
        <v>0</v>
      </c>
      <c r="AD260" s="417">
        <f>SUM($G260:R260)</f>
        <v>0</v>
      </c>
      <c r="AE260" s="349">
        <f t="shared" si="95"/>
        <v>0</v>
      </c>
      <c r="AF260" s="349">
        <f t="shared" si="96"/>
        <v>0</v>
      </c>
      <c r="AG260" s="349">
        <f t="shared" si="97"/>
        <v>0</v>
      </c>
      <c r="AH260" s="349">
        <f t="shared" si="98"/>
        <v>0</v>
      </c>
      <c r="AI260" s="349">
        <f t="shared" si="107"/>
        <v>0</v>
      </c>
      <c r="AJ260" s="349">
        <f t="shared" si="108"/>
        <v>0</v>
      </c>
      <c r="AK260" s="349">
        <f t="shared" si="109"/>
        <v>0</v>
      </c>
      <c r="AL260" s="350">
        <f t="shared" si="99"/>
        <v>0</v>
      </c>
    </row>
    <row r="261" spans="1:38" ht="24" hidden="1" customHeight="1" outlineLevel="1">
      <c r="A261" s="343" t="s">
        <v>257</v>
      </c>
      <c r="B261" s="446" t="s">
        <v>359</v>
      </c>
      <c r="C261" s="33"/>
      <c r="D261" s="34"/>
      <c r="E261" s="34"/>
      <c r="F261" s="34"/>
      <c r="G261" s="344"/>
      <c r="H261" s="345"/>
      <c r="I261" s="345"/>
      <c r="J261" s="345"/>
      <c r="K261" s="345"/>
      <c r="L261" s="345"/>
      <c r="M261" s="345"/>
      <c r="N261" s="345"/>
      <c r="O261" s="345"/>
      <c r="P261" s="345"/>
      <c r="Q261" s="345"/>
      <c r="R261" s="345"/>
      <c r="S261" s="415">
        <f t="shared" si="94"/>
        <v>0</v>
      </c>
      <c r="T261" s="416">
        <f>SUM($G261:H261)</f>
        <v>0</v>
      </c>
      <c r="U261" s="416">
        <f>SUM($G261:I261)</f>
        <v>0</v>
      </c>
      <c r="V261" s="416">
        <f>SUM($G261:J261)</f>
        <v>0</v>
      </c>
      <c r="W261" s="416">
        <f>SUM($G261:K261)</f>
        <v>0</v>
      </c>
      <c r="X261" s="416">
        <f>SUM($G261:L261)</f>
        <v>0</v>
      </c>
      <c r="Y261" s="416">
        <f>SUM($G261:M261)</f>
        <v>0</v>
      </c>
      <c r="Z261" s="416">
        <f>SUM($G261:N261)</f>
        <v>0</v>
      </c>
      <c r="AA261" s="416">
        <f>SUM($G261:O261)</f>
        <v>0</v>
      </c>
      <c r="AB261" s="416">
        <f>SUM($G261:P261)</f>
        <v>0</v>
      </c>
      <c r="AC261" s="416">
        <f>SUM($G261:Q261)</f>
        <v>0</v>
      </c>
      <c r="AD261" s="417">
        <f>SUM($G261:R261)</f>
        <v>0</v>
      </c>
      <c r="AE261" s="349">
        <f t="shared" si="95"/>
        <v>0</v>
      </c>
      <c r="AF261" s="349">
        <f t="shared" si="96"/>
        <v>0</v>
      </c>
      <c r="AG261" s="349">
        <f t="shared" si="97"/>
        <v>0</v>
      </c>
      <c r="AH261" s="349">
        <f t="shared" si="98"/>
        <v>0</v>
      </c>
      <c r="AI261" s="349">
        <f t="shared" si="107"/>
        <v>0</v>
      </c>
      <c r="AJ261" s="349">
        <f t="shared" si="108"/>
        <v>0</v>
      </c>
      <c r="AK261" s="349">
        <f t="shared" si="109"/>
        <v>0</v>
      </c>
      <c r="AL261" s="350">
        <f t="shared" si="99"/>
        <v>0</v>
      </c>
    </row>
    <row r="262" spans="1:38" ht="24" hidden="1" customHeight="1" outlineLevel="1">
      <c r="A262" s="343" t="s">
        <v>257</v>
      </c>
      <c r="B262" s="446" t="s">
        <v>360</v>
      </c>
      <c r="C262" s="33"/>
      <c r="D262" s="34"/>
      <c r="E262" s="34"/>
      <c r="F262" s="34"/>
      <c r="G262" s="344"/>
      <c r="H262" s="345"/>
      <c r="I262" s="345"/>
      <c r="J262" s="345"/>
      <c r="K262" s="345"/>
      <c r="L262" s="345"/>
      <c r="M262" s="345"/>
      <c r="N262" s="345"/>
      <c r="O262" s="345"/>
      <c r="P262" s="345"/>
      <c r="Q262" s="345"/>
      <c r="R262" s="345"/>
      <c r="S262" s="415">
        <f t="shared" si="94"/>
        <v>0</v>
      </c>
      <c r="T262" s="416">
        <f>SUM($G262:H262)</f>
        <v>0</v>
      </c>
      <c r="U262" s="416">
        <f>SUM($G262:I262)</f>
        <v>0</v>
      </c>
      <c r="V262" s="416">
        <f>SUM($G262:J262)</f>
        <v>0</v>
      </c>
      <c r="W262" s="416">
        <f>SUM($G262:K262)</f>
        <v>0</v>
      </c>
      <c r="X262" s="416">
        <f>SUM($G262:L262)</f>
        <v>0</v>
      </c>
      <c r="Y262" s="416">
        <f>SUM($G262:M262)</f>
        <v>0</v>
      </c>
      <c r="Z262" s="416">
        <f>SUM($G262:N262)</f>
        <v>0</v>
      </c>
      <c r="AA262" s="416">
        <f>SUM($G262:O262)</f>
        <v>0</v>
      </c>
      <c r="AB262" s="416">
        <f>SUM($G262:P262)</f>
        <v>0</v>
      </c>
      <c r="AC262" s="416">
        <f>SUM($G262:Q262)</f>
        <v>0</v>
      </c>
      <c r="AD262" s="417">
        <f>SUM($G262:R262)</f>
        <v>0</v>
      </c>
      <c r="AE262" s="349">
        <f t="shared" si="95"/>
        <v>0</v>
      </c>
      <c r="AF262" s="349">
        <f t="shared" si="96"/>
        <v>0</v>
      </c>
      <c r="AG262" s="349">
        <f t="shared" si="97"/>
        <v>0</v>
      </c>
      <c r="AH262" s="349">
        <f t="shared" si="98"/>
        <v>0</v>
      </c>
      <c r="AI262" s="349">
        <f t="shared" si="107"/>
        <v>0</v>
      </c>
      <c r="AJ262" s="349">
        <f t="shared" si="108"/>
        <v>0</v>
      </c>
      <c r="AK262" s="349">
        <f t="shared" si="109"/>
        <v>0</v>
      </c>
      <c r="AL262" s="350">
        <f t="shared" si="99"/>
        <v>0</v>
      </c>
    </row>
    <row r="263" spans="1:38" ht="24" hidden="1" customHeight="1" outlineLevel="1">
      <c r="A263" s="343" t="s">
        <v>257</v>
      </c>
      <c r="B263" s="446" t="s">
        <v>361</v>
      </c>
      <c r="C263" s="33"/>
      <c r="D263" s="34"/>
      <c r="E263" s="34"/>
      <c r="F263" s="34"/>
      <c r="G263" s="344"/>
      <c r="H263" s="345"/>
      <c r="I263" s="345"/>
      <c r="J263" s="345"/>
      <c r="K263" s="345"/>
      <c r="L263" s="345"/>
      <c r="M263" s="345"/>
      <c r="N263" s="345"/>
      <c r="O263" s="345"/>
      <c r="P263" s="345"/>
      <c r="Q263" s="345"/>
      <c r="R263" s="345"/>
      <c r="S263" s="415">
        <f t="shared" ref="S263:S328" si="115">G263</f>
        <v>0</v>
      </c>
      <c r="T263" s="416">
        <f>SUM($G263:H263)</f>
        <v>0</v>
      </c>
      <c r="U263" s="416">
        <f>SUM($G263:I263)</f>
        <v>0</v>
      </c>
      <c r="V263" s="416">
        <f>SUM($G263:J263)</f>
        <v>0</v>
      </c>
      <c r="W263" s="416">
        <f>SUM($G263:K263)</f>
        <v>0</v>
      </c>
      <c r="X263" s="416">
        <f>SUM($G263:L263)</f>
        <v>0</v>
      </c>
      <c r="Y263" s="416">
        <f>SUM($G263:M263)</f>
        <v>0</v>
      </c>
      <c r="Z263" s="416">
        <f>SUM($G263:N263)</f>
        <v>0</v>
      </c>
      <c r="AA263" s="416">
        <f>SUM($G263:O263)</f>
        <v>0</v>
      </c>
      <c r="AB263" s="416">
        <f>SUM($G263:P263)</f>
        <v>0</v>
      </c>
      <c r="AC263" s="416">
        <f>SUM($G263:Q263)</f>
        <v>0</v>
      </c>
      <c r="AD263" s="417">
        <f>SUM($G263:R263)</f>
        <v>0</v>
      </c>
      <c r="AE263" s="349">
        <f t="shared" ref="AE263:AE328" si="116">U263</f>
        <v>0</v>
      </c>
      <c r="AF263" s="349">
        <f t="shared" ref="AF263:AF328" si="117">X263-AE263</f>
        <v>0</v>
      </c>
      <c r="AG263" s="349">
        <f t="shared" ref="AG263:AG328" si="118">AA263-AF263-AE263</f>
        <v>0</v>
      </c>
      <c r="AH263" s="349">
        <f t="shared" ref="AH263:AH328" si="119">AD263-AG263-AF263-AE263</f>
        <v>0</v>
      </c>
      <c r="AI263" s="349">
        <f t="shared" si="107"/>
        <v>0</v>
      </c>
      <c r="AJ263" s="349">
        <f t="shared" si="108"/>
        <v>0</v>
      </c>
      <c r="AK263" s="349">
        <f t="shared" si="109"/>
        <v>0</v>
      </c>
      <c r="AL263" s="350">
        <f t="shared" si="99"/>
        <v>0</v>
      </c>
    </row>
    <row r="264" spans="1:38" ht="24" hidden="1" customHeight="1" outlineLevel="1">
      <c r="A264" s="343" t="s">
        <v>257</v>
      </c>
      <c r="B264" s="446" t="s">
        <v>362</v>
      </c>
      <c r="C264" s="33"/>
      <c r="D264" s="34"/>
      <c r="E264" s="34"/>
      <c r="F264" s="34"/>
      <c r="G264" s="344"/>
      <c r="H264" s="345"/>
      <c r="I264" s="345"/>
      <c r="J264" s="345"/>
      <c r="K264" s="345"/>
      <c r="L264" s="345"/>
      <c r="M264" s="345"/>
      <c r="N264" s="345"/>
      <c r="O264" s="345"/>
      <c r="P264" s="345"/>
      <c r="Q264" s="345"/>
      <c r="R264" s="345"/>
      <c r="S264" s="415">
        <f t="shared" si="115"/>
        <v>0</v>
      </c>
      <c r="T264" s="416">
        <f>SUM($G264:H264)</f>
        <v>0</v>
      </c>
      <c r="U264" s="416">
        <f>SUM($G264:I264)</f>
        <v>0</v>
      </c>
      <c r="V264" s="416">
        <f>SUM($G264:J264)</f>
        <v>0</v>
      </c>
      <c r="W264" s="416">
        <f>SUM($G264:K264)</f>
        <v>0</v>
      </c>
      <c r="X264" s="416">
        <f>SUM($G264:L264)</f>
        <v>0</v>
      </c>
      <c r="Y264" s="416">
        <f>SUM($G264:M264)</f>
        <v>0</v>
      </c>
      <c r="Z264" s="416">
        <f>SUM($G264:N264)</f>
        <v>0</v>
      </c>
      <c r="AA264" s="416">
        <f>SUM($G264:O264)</f>
        <v>0</v>
      </c>
      <c r="AB264" s="416">
        <f>SUM($G264:P264)</f>
        <v>0</v>
      </c>
      <c r="AC264" s="416">
        <f>SUM($G264:Q264)</f>
        <v>0</v>
      </c>
      <c r="AD264" s="417">
        <f>SUM($G264:R264)</f>
        <v>0</v>
      </c>
      <c r="AE264" s="349">
        <f t="shared" si="116"/>
        <v>0</v>
      </c>
      <c r="AF264" s="349">
        <f t="shared" si="117"/>
        <v>0</v>
      </c>
      <c r="AG264" s="349">
        <f t="shared" si="118"/>
        <v>0</v>
      </c>
      <c r="AH264" s="349">
        <f t="shared" si="119"/>
        <v>0</v>
      </c>
      <c r="AI264" s="349">
        <f t="shared" si="107"/>
        <v>0</v>
      </c>
      <c r="AJ264" s="349">
        <f t="shared" si="108"/>
        <v>0</v>
      </c>
      <c r="AK264" s="349">
        <f t="shared" si="109"/>
        <v>0</v>
      </c>
      <c r="AL264" s="350">
        <f t="shared" si="99"/>
        <v>0</v>
      </c>
    </row>
    <row r="265" spans="1:38" ht="24" hidden="1" customHeight="1" outlineLevel="1">
      <c r="A265" s="343" t="s">
        <v>257</v>
      </c>
      <c r="B265" s="446" t="s">
        <v>363</v>
      </c>
      <c r="C265" s="33"/>
      <c r="D265" s="34"/>
      <c r="E265" s="34"/>
      <c r="F265" s="34"/>
      <c r="G265" s="344"/>
      <c r="H265" s="345"/>
      <c r="I265" s="345"/>
      <c r="J265" s="345"/>
      <c r="K265" s="345"/>
      <c r="L265" s="345"/>
      <c r="M265" s="345"/>
      <c r="N265" s="345"/>
      <c r="O265" s="345"/>
      <c r="P265" s="345"/>
      <c r="Q265" s="345"/>
      <c r="R265" s="345"/>
      <c r="S265" s="415">
        <f t="shared" si="115"/>
        <v>0</v>
      </c>
      <c r="T265" s="416">
        <f>SUM($G265:H265)</f>
        <v>0</v>
      </c>
      <c r="U265" s="416">
        <f>SUM($G265:I265)</f>
        <v>0</v>
      </c>
      <c r="V265" s="416">
        <f>SUM($G265:J265)</f>
        <v>0</v>
      </c>
      <c r="W265" s="416">
        <f>SUM($G265:K265)</f>
        <v>0</v>
      </c>
      <c r="X265" s="416">
        <f>SUM($G265:L265)</f>
        <v>0</v>
      </c>
      <c r="Y265" s="416">
        <f>SUM($G265:M265)</f>
        <v>0</v>
      </c>
      <c r="Z265" s="416">
        <f>SUM($G265:N265)</f>
        <v>0</v>
      </c>
      <c r="AA265" s="416">
        <f>SUM($G265:O265)</f>
        <v>0</v>
      </c>
      <c r="AB265" s="416">
        <f>SUM($G265:P265)</f>
        <v>0</v>
      </c>
      <c r="AC265" s="416">
        <f>SUM($G265:Q265)</f>
        <v>0</v>
      </c>
      <c r="AD265" s="417">
        <f>SUM($G265:R265)</f>
        <v>0</v>
      </c>
      <c r="AE265" s="349">
        <f t="shared" si="116"/>
        <v>0</v>
      </c>
      <c r="AF265" s="349">
        <f t="shared" si="117"/>
        <v>0</v>
      </c>
      <c r="AG265" s="349">
        <f t="shared" si="118"/>
        <v>0</v>
      </c>
      <c r="AH265" s="349">
        <f t="shared" si="119"/>
        <v>0</v>
      </c>
      <c r="AI265" s="349">
        <f t="shared" si="107"/>
        <v>0</v>
      </c>
      <c r="AJ265" s="349">
        <f t="shared" si="108"/>
        <v>0</v>
      </c>
      <c r="AK265" s="349">
        <f t="shared" si="109"/>
        <v>0</v>
      </c>
      <c r="AL265" s="350">
        <f t="shared" si="99"/>
        <v>0</v>
      </c>
    </row>
    <row r="266" spans="1:38" ht="24" hidden="1" customHeight="1" outlineLevel="1">
      <c r="A266" s="343" t="s">
        <v>257</v>
      </c>
      <c r="B266" s="446" t="s">
        <v>364</v>
      </c>
      <c r="C266" s="33"/>
      <c r="D266" s="34"/>
      <c r="E266" s="34"/>
      <c r="F266" s="34"/>
      <c r="G266" s="344"/>
      <c r="H266" s="345"/>
      <c r="I266" s="345"/>
      <c r="J266" s="345"/>
      <c r="K266" s="345"/>
      <c r="L266" s="345"/>
      <c r="M266" s="345"/>
      <c r="N266" s="345"/>
      <c r="O266" s="345"/>
      <c r="P266" s="345"/>
      <c r="Q266" s="345"/>
      <c r="R266" s="345"/>
      <c r="S266" s="415">
        <f t="shared" si="115"/>
        <v>0</v>
      </c>
      <c r="T266" s="416">
        <f>SUM($G266:H266)</f>
        <v>0</v>
      </c>
      <c r="U266" s="416">
        <f>SUM($G266:I266)</f>
        <v>0</v>
      </c>
      <c r="V266" s="416">
        <f>SUM($G266:J266)</f>
        <v>0</v>
      </c>
      <c r="W266" s="416">
        <f>SUM($G266:K266)</f>
        <v>0</v>
      </c>
      <c r="X266" s="416">
        <f>SUM($G266:L266)</f>
        <v>0</v>
      </c>
      <c r="Y266" s="416">
        <f>SUM($G266:M266)</f>
        <v>0</v>
      </c>
      <c r="Z266" s="416">
        <f>SUM($G266:N266)</f>
        <v>0</v>
      </c>
      <c r="AA266" s="416">
        <f>SUM($G266:O266)</f>
        <v>0</v>
      </c>
      <c r="AB266" s="416">
        <f>SUM($G266:P266)</f>
        <v>0</v>
      </c>
      <c r="AC266" s="416">
        <f>SUM($G266:Q266)</f>
        <v>0</v>
      </c>
      <c r="AD266" s="417">
        <f>SUM($G266:R266)</f>
        <v>0</v>
      </c>
      <c r="AE266" s="349">
        <f t="shared" si="116"/>
        <v>0</v>
      </c>
      <c r="AF266" s="349">
        <f t="shared" si="117"/>
        <v>0</v>
      </c>
      <c r="AG266" s="349">
        <f t="shared" si="118"/>
        <v>0</v>
      </c>
      <c r="AH266" s="349">
        <f t="shared" si="119"/>
        <v>0</v>
      </c>
      <c r="AI266" s="349">
        <f t="shared" si="107"/>
        <v>0</v>
      </c>
      <c r="AJ266" s="349">
        <f t="shared" si="108"/>
        <v>0</v>
      </c>
      <c r="AK266" s="349">
        <f t="shared" si="109"/>
        <v>0</v>
      </c>
      <c r="AL266" s="350">
        <f t="shared" si="99"/>
        <v>0</v>
      </c>
    </row>
    <row r="267" spans="1:38" ht="24" customHeight="1" collapsed="1">
      <c r="A267" s="343" t="s">
        <v>365</v>
      </c>
      <c r="B267" s="446" t="s">
        <v>366</v>
      </c>
      <c r="C267" s="33" t="s">
        <v>367</v>
      </c>
      <c r="D267" s="34"/>
      <c r="E267" s="34"/>
      <c r="F267" s="34"/>
      <c r="G267" s="344">
        <f>G166</f>
        <v>0</v>
      </c>
      <c r="H267" s="345">
        <f t="shared" ref="H267:R267" si="120">H166</f>
        <v>0</v>
      </c>
      <c r="I267" s="345">
        <f t="shared" si="120"/>
        <v>0</v>
      </c>
      <c r="J267" s="345">
        <f t="shared" si="120"/>
        <v>0</v>
      </c>
      <c r="K267" s="345">
        <f t="shared" si="120"/>
        <v>0</v>
      </c>
      <c r="L267" s="345">
        <f t="shared" si="120"/>
        <v>0</v>
      </c>
      <c r="M267" s="345">
        <f t="shared" si="120"/>
        <v>0</v>
      </c>
      <c r="N267" s="345">
        <f t="shared" si="120"/>
        <v>0</v>
      </c>
      <c r="O267" s="345">
        <f t="shared" si="120"/>
        <v>0</v>
      </c>
      <c r="P267" s="345">
        <f t="shared" si="120"/>
        <v>0</v>
      </c>
      <c r="Q267" s="345">
        <f t="shared" si="120"/>
        <v>0</v>
      </c>
      <c r="R267" s="345">
        <f t="shared" si="120"/>
        <v>0</v>
      </c>
      <c r="S267" s="415">
        <f t="shared" si="115"/>
        <v>0</v>
      </c>
      <c r="T267" s="416">
        <f>SUM($G267:H267)</f>
        <v>0</v>
      </c>
      <c r="U267" s="416">
        <f>SUM($G267:I267)</f>
        <v>0</v>
      </c>
      <c r="V267" s="416">
        <f>SUM($G267:J267)</f>
        <v>0</v>
      </c>
      <c r="W267" s="416">
        <f>SUM($G267:K267)</f>
        <v>0</v>
      </c>
      <c r="X267" s="416">
        <f>SUM($G267:L267)</f>
        <v>0</v>
      </c>
      <c r="Y267" s="416">
        <f>SUM($G267:M267)</f>
        <v>0</v>
      </c>
      <c r="Z267" s="416">
        <f>SUM($G267:N267)</f>
        <v>0</v>
      </c>
      <c r="AA267" s="416">
        <f>SUM($G267:O267)</f>
        <v>0</v>
      </c>
      <c r="AB267" s="416">
        <f>SUM($G267:P267)</f>
        <v>0</v>
      </c>
      <c r="AC267" s="416">
        <f>SUM($G267:Q267)</f>
        <v>0</v>
      </c>
      <c r="AD267" s="417">
        <f>SUM($G267:R267)</f>
        <v>0</v>
      </c>
      <c r="AE267" s="349">
        <f t="shared" si="116"/>
        <v>0</v>
      </c>
      <c r="AF267" s="349">
        <f t="shared" si="117"/>
        <v>0</v>
      </c>
      <c r="AG267" s="349">
        <f t="shared" si="118"/>
        <v>0</v>
      </c>
      <c r="AH267" s="349">
        <f t="shared" si="119"/>
        <v>0</v>
      </c>
      <c r="AI267" s="349">
        <f t="shared" si="107"/>
        <v>0</v>
      </c>
      <c r="AJ267" s="349">
        <f t="shared" si="108"/>
        <v>0</v>
      </c>
      <c r="AK267" s="349">
        <f t="shared" si="109"/>
        <v>0</v>
      </c>
      <c r="AL267" s="350">
        <f t="shared" ref="AL267:AL328" si="121">SUM(G267:R267)-AK267</f>
        <v>0</v>
      </c>
    </row>
    <row r="268" spans="1:38" ht="24" customHeight="1">
      <c r="A268" s="343" t="s">
        <v>368</v>
      </c>
      <c r="B268" s="446" t="s">
        <v>369</v>
      </c>
      <c r="C268" s="33" t="s">
        <v>370</v>
      </c>
      <c r="D268" s="34"/>
      <c r="E268" s="34"/>
      <c r="F268" s="34"/>
      <c r="G268" s="344">
        <f>G228</f>
        <v>0</v>
      </c>
      <c r="H268" s="345">
        <f t="shared" ref="H268:R268" si="122">H228</f>
        <v>0</v>
      </c>
      <c r="I268" s="345">
        <f t="shared" si="122"/>
        <v>0</v>
      </c>
      <c r="J268" s="345">
        <f t="shared" si="122"/>
        <v>0</v>
      </c>
      <c r="K268" s="345">
        <f t="shared" si="122"/>
        <v>0</v>
      </c>
      <c r="L268" s="345">
        <f t="shared" si="122"/>
        <v>0</v>
      </c>
      <c r="M268" s="345">
        <f t="shared" si="122"/>
        <v>0</v>
      </c>
      <c r="N268" s="345">
        <f t="shared" si="122"/>
        <v>0</v>
      </c>
      <c r="O268" s="345">
        <f t="shared" si="122"/>
        <v>0</v>
      </c>
      <c r="P268" s="345">
        <f t="shared" si="122"/>
        <v>0</v>
      </c>
      <c r="Q268" s="345">
        <f t="shared" si="122"/>
        <v>0</v>
      </c>
      <c r="R268" s="345">
        <f t="shared" si="122"/>
        <v>0</v>
      </c>
      <c r="S268" s="415">
        <f t="shared" si="115"/>
        <v>0</v>
      </c>
      <c r="T268" s="416">
        <f>SUM($G268:H268)</f>
        <v>0</v>
      </c>
      <c r="U268" s="416">
        <f>SUM($G268:I268)</f>
        <v>0</v>
      </c>
      <c r="V268" s="416">
        <f>SUM($G268:J268)</f>
        <v>0</v>
      </c>
      <c r="W268" s="416">
        <f>SUM($G268:K268)</f>
        <v>0</v>
      </c>
      <c r="X268" s="416">
        <f>SUM($G268:L268)</f>
        <v>0</v>
      </c>
      <c r="Y268" s="416">
        <f>SUM($G268:M268)</f>
        <v>0</v>
      </c>
      <c r="Z268" s="416">
        <f>SUM($G268:N268)</f>
        <v>0</v>
      </c>
      <c r="AA268" s="416">
        <f>SUM($G268:O268)</f>
        <v>0</v>
      </c>
      <c r="AB268" s="416">
        <f>SUM($G268:P268)</f>
        <v>0</v>
      </c>
      <c r="AC268" s="416">
        <f>SUM($G268:Q268)</f>
        <v>0</v>
      </c>
      <c r="AD268" s="417">
        <f>SUM($G268:R268)</f>
        <v>0</v>
      </c>
      <c r="AE268" s="349">
        <f t="shared" si="116"/>
        <v>0</v>
      </c>
      <c r="AF268" s="349">
        <f t="shared" si="117"/>
        <v>0</v>
      </c>
      <c r="AG268" s="349">
        <f t="shared" si="118"/>
        <v>0</v>
      </c>
      <c r="AH268" s="349">
        <f t="shared" si="119"/>
        <v>0</v>
      </c>
      <c r="AI268" s="349">
        <f t="shared" si="107"/>
        <v>0</v>
      </c>
      <c r="AJ268" s="349">
        <f t="shared" si="108"/>
        <v>0</v>
      </c>
      <c r="AK268" s="349">
        <f t="shared" si="109"/>
        <v>0</v>
      </c>
      <c r="AL268" s="350">
        <f t="shared" si="121"/>
        <v>0</v>
      </c>
    </row>
    <row r="269" spans="1:38" ht="24" customHeight="1">
      <c r="A269" s="343" t="s">
        <v>371</v>
      </c>
      <c r="B269" s="446" t="s">
        <v>372</v>
      </c>
      <c r="C269" s="33" t="s">
        <v>373</v>
      </c>
      <c r="D269" s="34"/>
      <c r="E269" s="34"/>
      <c r="F269" s="34"/>
      <c r="G269" s="344">
        <f>G224</f>
        <v>0</v>
      </c>
      <c r="H269" s="345">
        <f t="shared" ref="H269:R269" si="123">H224</f>
        <v>0</v>
      </c>
      <c r="I269" s="345">
        <f t="shared" si="123"/>
        <v>0</v>
      </c>
      <c r="J269" s="345">
        <f t="shared" si="123"/>
        <v>0</v>
      </c>
      <c r="K269" s="345">
        <f t="shared" si="123"/>
        <v>0</v>
      </c>
      <c r="L269" s="345">
        <f t="shared" si="123"/>
        <v>0</v>
      </c>
      <c r="M269" s="345">
        <f t="shared" si="123"/>
        <v>0</v>
      </c>
      <c r="N269" s="345">
        <f t="shared" si="123"/>
        <v>0</v>
      </c>
      <c r="O269" s="345">
        <f t="shared" si="123"/>
        <v>0</v>
      </c>
      <c r="P269" s="345">
        <f t="shared" si="123"/>
        <v>0</v>
      </c>
      <c r="Q269" s="345">
        <f t="shared" si="123"/>
        <v>0</v>
      </c>
      <c r="R269" s="345">
        <f t="shared" si="123"/>
        <v>0</v>
      </c>
      <c r="S269" s="415">
        <f t="shared" si="115"/>
        <v>0</v>
      </c>
      <c r="T269" s="416">
        <f>SUM($G269:H269)</f>
        <v>0</v>
      </c>
      <c r="U269" s="416">
        <f>SUM($G269:I269)</f>
        <v>0</v>
      </c>
      <c r="V269" s="416">
        <f>SUM($G269:J269)</f>
        <v>0</v>
      </c>
      <c r="W269" s="416">
        <f>SUM($G269:K269)</f>
        <v>0</v>
      </c>
      <c r="X269" s="416">
        <f>SUM($G269:L269)</f>
        <v>0</v>
      </c>
      <c r="Y269" s="416">
        <f>SUM($G269:M269)</f>
        <v>0</v>
      </c>
      <c r="Z269" s="416">
        <f>SUM($G269:N269)</f>
        <v>0</v>
      </c>
      <c r="AA269" s="416">
        <f>SUM($G269:O269)</f>
        <v>0</v>
      </c>
      <c r="AB269" s="416">
        <f>SUM($G269:P269)</f>
        <v>0</v>
      </c>
      <c r="AC269" s="416">
        <f>SUM($G269:Q269)</f>
        <v>0</v>
      </c>
      <c r="AD269" s="417">
        <f>SUM($G269:R269)</f>
        <v>0</v>
      </c>
      <c r="AE269" s="349">
        <f t="shared" si="116"/>
        <v>0</v>
      </c>
      <c r="AF269" s="349">
        <f t="shared" si="117"/>
        <v>0</v>
      </c>
      <c r="AG269" s="349">
        <f t="shared" si="118"/>
        <v>0</v>
      </c>
      <c r="AH269" s="349">
        <f t="shared" si="119"/>
        <v>0</v>
      </c>
      <c r="AI269" s="349">
        <f t="shared" si="107"/>
        <v>0</v>
      </c>
      <c r="AJ269" s="349">
        <f t="shared" si="108"/>
        <v>0</v>
      </c>
      <c r="AK269" s="349">
        <f t="shared" si="109"/>
        <v>0</v>
      </c>
      <c r="AL269" s="350">
        <f t="shared" si="121"/>
        <v>0</v>
      </c>
    </row>
    <row r="270" spans="1:38" ht="24" hidden="1" customHeight="1" outlineLevel="1">
      <c r="A270" s="343" t="s">
        <v>257</v>
      </c>
      <c r="B270" s="446" t="s">
        <v>374</v>
      </c>
      <c r="C270" s="33"/>
      <c r="D270" s="34"/>
      <c r="E270" s="34"/>
      <c r="F270" s="34"/>
      <c r="G270" s="344"/>
      <c r="H270" s="345"/>
      <c r="I270" s="345"/>
      <c r="J270" s="345"/>
      <c r="K270" s="345"/>
      <c r="L270" s="345"/>
      <c r="M270" s="345"/>
      <c r="N270" s="345"/>
      <c r="O270" s="345"/>
      <c r="P270" s="345"/>
      <c r="Q270" s="345"/>
      <c r="R270" s="345"/>
      <c r="S270" s="415">
        <f t="shared" si="115"/>
        <v>0</v>
      </c>
      <c r="T270" s="416">
        <f>SUM($G270:H270)</f>
        <v>0</v>
      </c>
      <c r="U270" s="416">
        <f>SUM($G270:I270)</f>
        <v>0</v>
      </c>
      <c r="V270" s="416">
        <f>SUM($G270:J270)</f>
        <v>0</v>
      </c>
      <c r="W270" s="416">
        <f>SUM($G270:K270)</f>
        <v>0</v>
      </c>
      <c r="X270" s="416">
        <f>SUM($G270:L270)</f>
        <v>0</v>
      </c>
      <c r="Y270" s="416">
        <f>SUM($G270:M270)</f>
        <v>0</v>
      </c>
      <c r="Z270" s="416">
        <f>SUM($G270:N270)</f>
        <v>0</v>
      </c>
      <c r="AA270" s="416">
        <f>SUM($G270:O270)</f>
        <v>0</v>
      </c>
      <c r="AB270" s="416">
        <f>SUM($G270:P270)</f>
        <v>0</v>
      </c>
      <c r="AC270" s="416">
        <f>SUM($G270:Q270)</f>
        <v>0</v>
      </c>
      <c r="AD270" s="417">
        <f>SUM($G270:R270)</f>
        <v>0</v>
      </c>
      <c r="AE270" s="349">
        <f t="shared" si="116"/>
        <v>0</v>
      </c>
      <c r="AF270" s="349">
        <f t="shared" si="117"/>
        <v>0</v>
      </c>
      <c r="AG270" s="349">
        <f t="shared" si="118"/>
        <v>0</v>
      </c>
      <c r="AH270" s="349">
        <f t="shared" si="119"/>
        <v>0</v>
      </c>
      <c r="AI270" s="349">
        <f t="shared" si="107"/>
        <v>0</v>
      </c>
      <c r="AJ270" s="349">
        <f t="shared" si="108"/>
        <v>0</v>
      </c>
      <c r="AK270" s="349">
        <f t="shared" si="109"/>
        <v>0</v>
      </c>
      <c r="AL270" s="350">
        <f t="shared" ref="AL270:AL274" si="124">SUM(G270:R270)-AK270</f>
        <v>0</v>
      </c>
    </row>
    <row r="271" spans="1:38" ht="24" hidden="1" customHeight="1" outlineLevel="1">
      <c r="A271" s="343" t="s">
        <v>257</v>
      </c>
      <c r="B271" s="446" t="s">
        <v>375</v>
      </c>
      <c r="C271" s="33"/>
      <c r="D271" s="34"/>
      <c r="E271" s="34"/>
      <c r="F271" s="34"/>
      <c r="G271" s="344"/>
      <c r="H271" s="345"/>
      <c r="I271" s="345"/>
      <c r="J271" s="345"/>
      <c r="K271" s="345"/>
      <c r="L271" s="345"/>
      <c r="M271" s="345"/>
      <c r="N271" s="345"/>
      <c r="O271" s="345"/>
      <c r="P271" s="345"/>
      <c r="Q271" s="345"/>
      <c r="R271" s="345"/>
      <c r="S271" s="415">
        <f t="shared" si="115"/>
        <v>0</v>
      </c>
      <c r="T271" s="416">
        <f>SUM($G271:H271)</f>
        <v>0</v>
      </c>
      <c r="U271" s="416">
        <f>SUM($G271:I271)</f>
        <v>0</v>
      </c>
      <c r="V271" s="416">
        <f>SUM($G271:J271)</f>
        <v>0</v>
      </c>
      <c r="W271" s="416">
        <f>SUM($G271:K271)</f>
        <v>0</v>
      </c>
      <c r="X271" s="416">
        <f>SUM($G271:L271)</f>
        <v>0</v>
      </c>
      <c r="Y271" s="416">
        <f>SUM($G271:M271)</f>
        <v>0</v>
      </c>
      <c r="Z271" s="416">
        <f>SUM($G271:N271)</f>
        <v>0</v>
      </c>
      <c r="AA271" s="416">
        <f>SUM($G271:O271)</f>
        <v>0</v>
      </c>
      <c r="AB271" s="416">
        <f>SUM($G271:P271)</f>
        <v>0</v>
      </c>
      <c r="AC271" s="416">
        <f>SUM($G271:Q271)</f>
        <v>0</v>
      </c>
      <c r="AD271" s="417">
        <f>SUM($G271:R271)</f>
        <v>0</v>
      </c>
      <c r="AE271" s="349">
        <f t="shared" si="116"/>
        <v>0</v>
      </c>
      <c r="AF271" s="349">
        <f t="shared" si="117"/>
        <v>0</v>
      </c>
      <c r="AG271" s="349">
        <f t="shared" si="118"/>
        <v>0</v>
      </c>
      <c r="AH271" s="349">
        <f t="shared" si="119"/>
        <v>0</v>
      </c>
      <c r="AI271" s="349">
        <f t="shared" si="107"/>
        <v>0</v>
      </c>
      <c r="AJ271" s="349">
        <f t="shared" si="108"/>
        <v>0</v>
      </c>
      <c r="AK271" s="349">
        <f t="shared" si="109"/>
        <v>0</v>
      </c>
      <c r="AL271" s="350">
        <f t="shared" si="124"/>
        <v>0</v>
      </c>
    </row>
    <row r="272" spans="1:38" ht="24" hidden="1" customHeight="1" outlineLevel="1">
      <c r="A272" s="343" t="s">
        <v>257</v>
      </c>
      <c r="B272" s="446" t="s">
        <v>376</v>
      </c>
      <c r="C272" s="33"/>
      <c r="D272" s="34"/>
      <c r="E272" s="34"/>
      <c r="F272" s="34"/>
      <c r="G272" s="344"/>
      <c r="H272" s="345"/>
      <c r="I272" s="345"/>
      <c r="J272" s="345"/>
      <c r="K272" s="345"/>
      <c r="L272" s="345"/>
      <c r="M272" s="345"/>
      <c r="N272" s="345"/>
      <c r="O272" s="345"/>
      <c r="P272" s="345"/>
      <c r="Q272" s="345"/>
      <c r="R272" s="345"/>
      <c r="S272" s="415">
        <f t="shared" si="115"/>
        <v>0</v>
      </c>
      <c r="T272" s="416">
        <f>SUM($G272:H272)</f>
        <v>0</v>
      </c>
      <c r="U272" s="416">
        <f>SUM($G272:I272)</f>
        <v>0</v>
      </c>
      <c r="V272" s="416">
        <f>SUM($G272:J272)</f>
        <v>0</v>
      </c>
      <c r="W272" s="416">
        <f>SUM($G272:K272)</f>
        <v>0</v>
      </c>
      <c r="X272" s="416">
        <f>SUM($G272:L272)</f>
        <v>0</v>
      </c>
      <c r="Y272" s="416">
        <f>SUM($G272:M272)</f>
        <v>0</v>
      </c>
      <c r="Z272" s="416">
        <f>SUM($G272:N272)</f>
        <v>0</v>
      </c>
      <c r="AA272" s="416">
        <f>SUM($G272:O272)</f>
        <v>0</v>
      </c>
      <c r="AB272" s="416">
        <f>SUM($G272:P272)</f>
        <v>0</v>
      </c>
      <c r="AC272" s="416">
        <f>SUM($G272:Q272)</f>
        <v>0</v>
      </c>
      <c r="AD272" s="417">
        <f>SUM($G272:R272)</f>
        <v>0</v>
      </c>
      <c r="AE272" s="349">
        <f t="shared" si="116"/>
        <v>0</v>
      </c>
      <c r="AF272" s="349">
        <f t="shared" si="117"/>
        <v>0</v>
      </c>
      <c r="AG272" s="349">
        <f t="shared" si="118"/>
        <v>0</v>
      </c>
      <c r="AH272" s="349">
        <f t="shared" si="119"/>
        <v>0</v>
      </c>
      <c r="AI272" s="349">
        <f t="shared" si="107"/>
        <v>0</v>
      </c>
      <c r="AJ272" s="349">
        <f t="shared" si="108"/>
        <v>0</v>
      </c>
      <c r="AK272" s="349">
        <f t="shared" si="109"/>
        <v>0</v>
      </c>
      <c r="AL272" s="350">
        <f t="shared" si="124"/>
        <v>0</v>
      </c>
    </row>
    <row r="273" spans="1:38" ht="24" hidden="1" customHeight="1" outlineLevel="1">
      <c r="A273" s="343" t="s">
        <v>257</v>
      </c>
      <c r="B273" s="446" t="s">
        <v>377</v>
      </c>
      <c r="C273" s="33"/>
      <c r="D273" s="34"/>
      <c r="E273" s="34"/>
      <c r="F273" s="34"/>
      <c r="G273" s="344"/>
      <c r="H273" s="345"/>
      <c r="I273" s="345"/>
      <c r="J273" s="345"/>
      <c r="K273" s="345"/>
      <c r="L273" s="345"/>
      <c r="M273" s="345"/>
      <c r="N273" s="345"/>
      <c r="O273" s="345"/>
      <c r="P273" s="345"/>
      <c r="Q273" s="345"/>
      <c r="R273" s="345"/>
      <c r="S273" s="415">
        <f t="shared" si="115"/>
        <v>0</v>
      </c>
      <c r="T273" s="416">
        <f>SUM($G273:H273)</f>
        <v>0</v>
      </c>
      <c r="U273" s="416">
        <f>SUM($G273:I273)</f>
        <v>0</v>
      </c>
      <c r="V273" s="416">
        <f>SUM($G273:J273)</f>
        <v>0</v>
      </c>
      <c r="W273" s="416">
        <f>SUM($G273:K273)</f>
        <v>0</v>
      </c>
      <c r="X273" s="416">
        <f>SUM($G273:L273)</f>
        <v>0</v>
      </c>
      <c r="Y273" s="416">
        <f>SUM($G273:M273)</f>
        <v>0</v>
      </c>
      <c r="Z273" s="416">
        <f>SUM($G273:N273)</f>
        <v>0</v>
      </c>
      <c r="AA273" s="416">
        <f>SUM($G273:O273)</f>
        <v>0</v>
      </c>
      <c r="AB273" s="416">
        <f>SUM($G273:P273)</f>
        <v>0</v>
      </c>
      <c r="AC273" s="416">
        <f>SUM($G273:Q273)</f>
        <v>0</v>
      </c>
      <c r="AD273" s="417">
        <f>SUM($G273:R273)</f>
        <v>0</v>
      </c>
      <c r="AE273" s="349">
        <f t="shared" si="116"/>
        <v>0</v>
      </c>
      <c r="AF273" s="349">
        <f t="shared" si="117"/>
        <v>0</v>
      </c>
      <c r="AG273" s="349">
        <f t="shared" si="118"/>
        <v>0</v>
      </c>
      <c r="AH273" s="349">
        <f t="shared" si="119"/>
        <v>0</v>
      </c>
      <c r="AI273" s="349">
        <f t="shared" si="107"/>
        <v>0</v>
      </c>
      <c r="AJ273" s="349">
        <f t="shared" si="108"/>
        <v>0</v>
      </c>
      <c r="AK273" s="349">
        <f t="shared" si="109"/>
        <v>0</v>
      </c>
      <c r="AL273" s="350">
        <f t="shared" si="124"/>
        <v>0</v>
      </c>
    </row>
    <row r="274" spans="1:38" ht="24" hidden="1" customHeight="1" outlineLevel="1">
      <c r="A274" s="343" t="s">
        <v>257</v>
      </c>
      <c r="B274" s="446" t="s">
        <v>378</v>
      </c>
      <c r="C274" s="33"/>
      <c r="D274" s="34"/>
      <c r="E274" s="34"/>
      <c r="F274" s="34"/>
      <c r="G274" s="344"/>
      <c r="H274" s="345"/>
      <c r="I274" s="345"/>
      <c r="J274" s="345"/>
      <c r="K274" s="345"/>
      <c r="L274" s="345"/>
      <c r="M274" s="345"/>
      <c r="N274" s="345"/>
      <c r="O274" s="345"/>
      <c r="P274" s="345"/>
      <c r="Q274" s="345"/>
      <c r="R274" s="345"/>
      <c r="S274" s="415">
        <f t="shared" si="115"/>
        <v>0</v>
      </c>
      <c r="T274" s="416">
        <f>SUM($G274:H274)</f>
        <v>0</v>
      </c>
      <c r="U274" s="416">
        <f>SUM($G274:I274)</f>
        <v>0</v>
      </c>
      <c r="V274" s="416">
        <f>SUM($G274:J274)</f>
        <v>0</v>
      </c>
      <c r="W274" s="416">
        <f>SUM($G274:K274)</f>
        <v>0</v>
      </c>
      <c r="X274" s="416">
        <f>SUM($G274:L274)</f>
        <v>0</v>
      </c>
      <c r="Y274" s="416">
        <f>SUM($G274:M274)</f>
        <v>0</v>
      </c>
      <c r="Z274" s="416">
        <f>SUM($G274:N274)</f>
        <v>0</v>
      </c>
      <c r="AA274" s="416">
        <f>SUM($G274:O274)</f>
        <v>0</v>
      </c>
      <c r="AB274" s="416">
        <f>SUM($G274:P274)</f>
        <v>0</v>
      </c>
      <c r="AC274" s="416">
        <f>SUM($G274:Q274)</f>
        <v>0</v>
      </c>
      <c r="AD274" s="417">
        <f>SUM($G274:R274)</f>
        <v>0</v>
      </c>
      <c r="AE274" s="349">
        <f t="shared" si="116"/>
        <v>0</v>
      </c>
      <c r="AF274" s="349">
        <f t="shared" si="117"/>
        <v>0</v>
      </c>
      <c r="AG274" s="349">
        <f t="shared" si="118"/>
        <v>0</v>
      </c>
      <c r="AH274" s="349">
        <f t="shared" si="119"/>
        <v>0</v>
      </c>
      <c r="AI274" s="349">
        <f t="shared" si="107"/>
        <v>0</v>
      </c>
      <c r="AJ274" s="349">
        <f t="shared" si="108"/>
        <v>0</v>
      </c>
      <c r="AK274" s="349">
        <f t="shared" si="109"/>
        <v>0</v>
      </c>
      <c r="AL274" s="350">
        <f t="shared" si="124"/>
        <v>0</v>
      </c>
    </row>
    <row r="275" spans="1:38" ht="24" hidden="1" customHeight="1" outlineLevel="1">
      <c r="A275" s="343" t="s">
        <v>257</v>
      </c>
      <c r="B275" s="446" t="s">
        <v>379</v>
      </c>
      <c r="C275" s="33"/>
      <c r="D275" s="34"/>
      <c r="E275" s="34"/>
      <c r="F275" s="34"/>
      <c r="G275" s="344"/>
      <c r="H275" s="345"/>
      <c r="I275" s="345"/>
      <c r="J275" s="345"/>
      <c r="K275" s="345"/>
      <c r="L275" s="345"/>
      <c r="M275" s="345"/>
      <c r="N275" s="345"/>
      <c r="O275" s="345"/>
      <c r="P275" s="345"/>
      <c r="Q275" s="345"/>
      <c r="R275" s="345"/>
      <c r="S275" s="415">
        <f t="shared" si="115"/>
        <v>0</v>
      </c>
      <c r="T275" s="416">
        <f>SUM($G275:H275)</f>
        <v>0</v>
      </c>
      <c r="U275" s="416">
        <f>SUM($G275:I275)</f>
        <v>0</v>
      </c>
      <c r="V275" s="416">
        <f>SUM($G275:J275)</f>
        <v>0</v>
      </c>
      <c r="W275" s="416">
        <f>SUM($G275:K275)</f>
        <v>0</v>
      </c>
      <c r="X275" s="416">
        <f>SUM($G275:L275)</f>
        <v>0</v>
      </c>
      <c r="Y275" s="416">
        <f>SUM($G275:M275)</f>
        <v>0</v>
      </c>
      <c r="Z275" s="416">
        <f>SUM($G275:N275)</f>
        <v>0</v>
      </c>
      <c r="AA275" s="416">
        <f>SUM($G275:O275)</f>
        <v>0</v>
      </c>
      <c r="AB275" s="416">
        <f>SUM($G275:P275)</f>
        <v>0</v>
      </c>
      <c r="AC275" s="416">
        <f>SUM($G275:Q275)</f>
        <v>0</v>
      </c>
      <c r="AD275" s="417">
        <f>SUM($G275:R275)</f>
        <v>0</v>
      </c>
      <c r="AE275" s="349">
        <f t="shared" si="116"/>
        <v>0</v>
      </c>
      <c r="AF275" s="349">
        <f t="shared" si="117"/>
        <v>0</v>
      </c>
      <c r="AG275" s="349">
        <f t="shared" si="118"/>
        <v>0</v>
      </c>
      <c r="AH275" s="349">
        <f t="shared" si="119"/>
        <v>0</v>
      </c>
      <c r="AI275" s="349">
        <f t="shared" si="107"/>
        <v>0</v>
      </c>
      <c r="AJ275" s="349">
        <f t="shared" si="108"/>
        <v>0</v>
      </c>
      <c r="AK275" s="349">
        <f t="shared" si="109"/>
        <v>0</v>
      </c>
      <c r="AL275" s="350">
        <f t="shared" si="121"/>
        <v>0</v>
      </c>
    </row>
    <row r="276" spans="1:38" ht="24" hidden="1" customHeight="1" outlineLevel="1">
      <c r="A276" s="343" t="s">
        <v>257</v>
      </c>
      <c r="B276" s="446" t="s">
        <v>380</v>
      </c>
      <c r="C276" s="33"/>
      <c r="D276" s="34"/>
      <c r="E276" s="34"/>
      <c r="F276" s="34"/>
      <c r="G276" s="344"/>
      <c r="H276" s="345"/>
      <c r="I276" s="345"/>
      <c r="J276" s="345"/>
      <c r="K276" s="345"/>
      <c r="L276" s="345"/>
      <c r="M276" s="345"/>
      <c r="N276" s="345"/>
      <c r="O276" s="345"/>
      <c r="P276" s="345"/>
      <c r="Q276" s="345"/>
      <c r="R276" s="345"/>
      <c r="S276" s="415">
        <f t="shared" si="115"/>
        <v>0</v>
      </c>
      <c r="T276" s="416">
        <f>SUM($G276:H276)</f>
        <v>0</v>
      </c>
      <c r="U276" s="416">
        <f>SUM($G276:I276)</f>
        <v>0</v>
      </c>
      <c r="V276" s="416">
        <f>SUM($G276:J276)</f>
        <v>0</v>
      </c>
      <c r="W276" s="416">
        <f>SUM($G276:K276)</f>
        <v>0</v>
      </c>
      <c r="X276" s="416">
        <f>SUM($G276:L276)</f>
        <v>0</v>
      </c>
      <c r="Y276" s="416">
        <f>SUM($G276:M276)</f>
        <v>0</v>
      </c>
      <c r="Z276" s="416">
        <f>SUM($G276:N276)</f>
        <v>0</v>
      </c>
      <c r="AA276" s="416">
        <f>SUM($G276:O276)</f>
        <v>0</v>
      </c>
      <c r="AB276" s="416">
        <f>SUM($G276:P276)</f>
        <v>0</v>
      </c>
      <c r="AC276" s="416">
        <f>SUM($G276:Q276)</f>
        <v>0</v>
      </c>
      <c r="AD276" s="417">
        <f>SUM($G276:R276)</f>
        <v>0</v>
      </c>
      <c r="AE276" s="349">
        <f t="shared" si="116"/>
        <v>0</v>
      </c>
      <c r="AF276" s="349">
        <f t="shared" si="117"/>
        <v>0</v>
      </c>
      <c r="AG276" s="349">
        <f t="shared" si="118"/>
        <v>0</v>
      </c>
      <c r="AH276" s="349">
        <f t="shared" si="119"/>
        <v>0</v>
      </c>
      <c r="AI276" s="349">
        <f t="shared" si="107"/>
        <v>0</v>
      </c>
      <c r="AJ276" s="349">
        <f t="shared" si="108"/>
        <v>0</v>
      </c>
      <c r="AK276" s="349">
        <f t="shared" si="109"/>
        <v>0</v>
      </c>
      <c r="AL276" s="350">
        <f t="shared" si="121"/>
        <v>0</v>
      </c>
    </row>
    <row r="277" spans="1:38" ht="24" hidden="1" customHeight="1" outlineLevel="1">
      <c r="A277" s="343" t="s">
        <v>257</v>
      </c>
      <c r="B277" s="446" t="s">
        <v>381</v>
      </c>
      <c r="C277" s="33"/>
      <c r="D277" s="34"/>
      <c r="E277" s="34"/>
      <c r="F277" s="34"/>
      <c r="G277" s="344"/>
      <c r="H277" s="345"/>
      <c r="I277" s="345"/>
      <c r="J277" s="345"/>
      <c r="K277" s="345"/>
      <c r="L277" s="345"/>
      <c r="M277" s="345"/>
      <c r="N277" s="345"/>
      <c r="O277" s="345"/>
      <c r="P277" s="345"/>
      <c r="Q277" s="345"/>
      <c r="R277" s="345"/>
      <c r="S277" s="415">
        <f t="shared" si="115"/>
        <v>0</v>
      </c>
      <c r="T277" s="416">
        <f>SUM($G277:H277)</f>
        <v>0</v>
      </c>
      <c r="U277" s="416">
        <f>SUM($G277:I277)</f>
        <v>0</v>
      </c>
      <c r="V277" s="416">
        <f>SUM($G277:J277)</f>
        <v>0</v>
      </c>
      <c r="W277" s="416">
        <f>SUM($G277:K277)</f>
        <v>0</v>
      </c>
      <c r="X277" s="416">
        <f>SUM($G277:L277)</f>
        <v>0</v>
      </c>
      <c r="Y277" s="416">
        <f>SUM($G277:M277)</f>
        <v>0</v>
      </c>
      <c r="Z277" s="416">
        <f>SUM($G277:N277)</f>
        <v>0</v>
      </c>
      <c r="AA277" s="416">
        <f>SUM($G277:O277)</f>
        <v>0</v>
      </c>
      <c r="AB277" s="416">
        <f>SUM($G277:P277)</f>
        <v>0</v>
      </c>
      <c r="AC277" s="416">
        <f>SUM($G277:Q277)</f>
        <v>0</v>
      </c>
      <c r="AD277" s="417">
        <f>SUM($G277:R277)</f>
        <v>0</v>
      </c>
      <c r="AE277" s="349">
        <f t="shared" si="116"/>
        <v>0</v>
      </c>
      <c r="AF277" s="349">
        <f t="shared" si="117"/>
        <v>0</v>
      </c>
      <c r="AG277" s="349">
        <f t="shared" si="118"/>
        <v>0</v>
      </c>
      <c r="AH277" s="349">
        <f t="shared" si="119"/>
        <v>0</v>
      </c>
      <c r="AI277" s="349">
        <f t="shared" si="107"/>
        <v>0</v>
      </c>
      <c r="AJ277" s="349">
        <f t="shared" si="108"/>
        <v>0</v>
      </c>
      <c r="AK277" s="349">
        <f t="shared" si="109"/>
        <v>0</v>
      </c>
      <c r="AL277" s="350">
        <f t="shared" si="121"/>
        <v>0</v>
      </c>
    </row>
    <row r="278" spans="1:38" ht="24" hidden="1" customHeight="1" outlineLevel="1">
      <c r="A278" s="343" t="s">
        <v>257</v>
      </c>
      <c r="B278" s="446" t="s">
        <v>382</v>
      </c>
      <c r="C278" s="33"/>
      <c r="D278" s="34"/>
      <c r="E278" s="34"/>
      <c r="F278" s="34"/>
      <c r="G278" s="344"/>
      <c r="H278" s="345"/>
      <c r="I278" s="345"/>
      <c r="J278" s="345"/>
      <c r="K278" s="345"/>
      <c r="L278" s="345"/>
      <c r="M278" s="345"/>
      <c r="N278" s="345"/>
      <c r="O278" s="345"/>
      <c r="P278" s="345"/>
      <c r="Q278" s="345"/>
      <c r="R278" s="345"/>
      <c r="S278" s="415">
        <f t="shared" si="115"/>
        <v>0</v>
      </c>
      <c r="T278" s="416">
        <f>SUM($G278:H278)</f>
        <v>0</v>
      </c>
      <c r="U278" s="416">
        <f>SUM($G278:I278)</f>
        <v>0</v>
      </c>
      <c r="V278" s="416">
        <f>SUM($G278:J278)</f>
        <v>0</v>
      </c>
      <c r="W278" s="416">
        <f>SUM($G278:K278)</f>
        <v>0</v>
      </c>
      <c r="X278" s="416">
        <f>SUM($G278:L278)</f>
        <v>0</v>
      </c>
      <c r="Y278" s="416">
        <f>SUM($G278:M278)</f>
        <v>0</v>
      </c>
      <c r="Z278" s="416">
        <f>SUM($G278:N278)</f>
        <v>0</v>
      </c>
      <c r="AA278" s="416">
        <f>SUM($G278:O278)</f>
        <v>0</v>
      </c>
      <c r="AB278" s="416">
        <f>SUM($G278:P278)</f>
        <v>0</v>
      </c>
      <c r="AC278" s="416">
        <f>SUM($G278:Q278)</f>
        <v>0</v>
      </c>
      <c r="AD278" s="417">
        <f>SUM($G278:R278)</f>
        <v>0</v>
      </c>
      <c r="AE278" s="349">
        <f t="shared" si="116"/>
        <v>0</v>
      </c>
      <c r="AF278" s="349">
        <f t="shared" si="117"/>
        <v>0</v>
      </c>
      <c r="AG278" s="349">
        <f t="shared" si="118"/>
        <v>0</v>
      </c>
      <c r="AH278" s="349">
        <f t="shared" si="119"/>
        <v>0</v>
      </c>
      <c r="AI278" s="349">
        <f t="shared" si="107"/>
        <v>0</v>
      </c>
      <c r="AJ278" s="349">
        <f t="shared" si="108"/>
        <v>0</v>
      </c>
      <c r="AK278" s="349">
        <f t="shared" si="109"/>
        <v>0</v>
      </c>
      <c r="AL278" s="350">
        <f t="shared" si="121"/>
        <v>0</v>
      </c>
    </row>
    <row r="279" spans="1:38" ht="24" hidden="1" customHeight="1" outlineLevel="1">
      <c r="A279" s="343" t="s">
        <v>257</v>
      </c>
      <c r="B279" s="446" t="s">
        <v>383</v>
      </c>
      <c r="C279" s="33"/>
      <c r="D279" s="34"/>
      <c r="E279" s="34"/>
      <c r="F279" s="34"/>
      <c r="G279" s="344"/>
      <c r="H279" s="345"/>
      <c r="I279" s="345"/>
      <c r="J279" s="345"/>
      <c r="K279" s="345"/>
      <c r="L279" s="345"/>
      <c r="M279" s="345"/>
      <c r="N279" s="345"/>
      <c r="O279" s="345"/>
      <c r="P279" s="345"/>
      <c r="Q279" s="345"/>
      <c r="R279" s="345"/>
      <c r="S279" s="415">
        <f t="shared" si="115"/>
        <v>0</v>
      </c>
      <c r="T279" s="416">
        <f>SUM($G279:H279)</f>
        <v>0</v>
      </c>
      <c r="U279" s="416">
        <f>SUM($G279:I279)</f>
        <v>0</v>
      </c>
      <c r="V279" s="416">
        <f>SUM($G279:J279)</f>
        <v>0</v>
      </c>
      <c r="W279" s="416">
        <f>SUM($G279:K279)</f>
        <v>0</v>
      </c>
      <c r="X279" s="416">
        <f>SUM($G279:L279)</f>
        <v>0</v>
      </c>
      <c r="Y279" s="416">
        <f>SUM($G279:M279)</f>
        <v>0</v>
      </c>
      <c r="Z279" s="416">
        <f>SUM($G279:N279)</f>
        <v>0</v>
      </c>
      <c r="AA279" s="416">
        <f>SUM($G279:O279)</f>
        <v>0</v>
      </c>
      <c r="AB279" s="416">
        <f>SUM($G279:P279)</f>
        <v>0</v>
      </c>
      <c r="AC279" s="416">
        <f>SUM($G279:Q279)</f>
        <v>0</v>
      </c>
      <c r="AD279" s="417">
        <f>SUM($G279:R279)</f>
        <v>0</v>
      </c>
      <c r="AE279" s="349">
        <f t="shared" si="116"/>
        <v>0</v>
      </c>
      <c r="AF279" s="349">
        <f t="shared" si="117"/>
        <v>0</v>
      </c>
      <c r="AG279" s="349">
        <f t="shared" si="118"/>
        <v>0</v>
      </c>
      <c r="AH279" s="349">
        <f t="shared" si="119"/>
        <v>0</v>
      </c>
      <c r="AI279" s="349">
        <f t="shared" si="107"/>
        <v>0</v>
      </c>
      <c r="AJ279" s="349">
        <f t="shared" si="108"/>
        <v>0</v>
      </c>
      <c r="AK279" s="349">
        <f t="shared" si="109"/>
        <v>0</v>
      </c>
      <c r="AL279" s="350">
        <f t="shared" si="121"/>
        <v>0</v>
      </c>
    </row>
    <row r="280" spans="1:38" ht="24" hidden="1" customHeight="1" outlineLevel="1">
      <c r="A280" s="343" t="s">
        <v>257</v>
      </c>
      <c r="B280" s="446" t="s">
        <v>384</v>
      </c>
      <c r="C280" s="33"/>
      <c r="D280" s="34"/>
      <c r="E280" s="34"/>
      <c r="F280" s="34"/>
      <c r="G280" s="344"/>
      <c r="H280" s="345"/>
      <c r="I280" s="345"/>
      <c r="J280" s="345"/>
      <c r="K280" s="345"/>
      <c r="L280" s="345"/>
      <c r="M280" s="345"/>
      <c r="N280" s="345"/>
      <c r="O280" s="345"/>
      <c r="P280" s="345"/>
      <c r="Q280" s="345"/>
      <c r="R280" s="345"/>
      <c r="S280" s="415">
        <f t="shared" si="115"/>
        <v>0</v>
      </c>
      <c r="T280" s="416">
        <f>SUM($G280:H280)</f>
        <v>0</v>
      </c>
      <c r="U280" s="416">
        <f>SUM($G280:I280)</f>
        <v>0</v>
      </c>
      <c r="V280" s="416">
        <f>SUM($G280:J280)</f>
        <v>0</v>
      </c>
      <c r="W280" s="416">
        <f>SUM($G280:K280)</f>
        <v>0</v>
      </c>
      <c r="X280" s="416">
        <f>SUM($G280:L280)</f>
        <v>0</v>
      </c>
      <c r="Y280" s="416">
        <f>SUM($G280:M280)</f>
        <v>0</v>
      </c>
      <c r="Z280" s="416">
        <f>SUM($G280:N280)</f>
        <v>0</v>
      </c>
      <c r="AA280" s="416">
        <f>SUM($G280:O280)</f>
        <v>0</v>
      </c>
      <c r="AB280" s="416">
        <f>SUM($G280:P280)</f>
        <v>0</v>
      </c>
      <c r="AC280" s="416">
        <f>SUM($G280:Q280)</f>
        <v>0</v>
      </c>
      <c r="AD280" s="417">
        <f>SUM($G280:R280)</f>
        <v>0</v>
      </c>
      <c r="AE280" s="349">
        <f t="shared" si="116"/>
        <v>0</v>
      </c>
      <c r="AF280" s="349">
        <f t="shared" si="117"/>
        <v>0</v>
      </c>
      <c r="AG280" s="349">
        <f t="shared" si="118"/>
        <v>0</v>
      </c>
      <c r="AH280" s="349">
        <f t="shared" si="119"/>
        <v>0</v>
      </c>
      <c r="AI280" s="349">
        <f t="shared" si="107"/>
        <v>0</v>
      </c>
      <c r="AJ280" s="349">
        <f t="shared" si="108"/>
        <v>0</v>
      </c>
      <c r="AK280" s="349">
        <f t="shared" si="109"/>
        <v>0</v>
      </c>
      <c r="AL280" s="350">
        <f t="shared" si="121"/>
        <v>0</v>
      </c>
    </row>
    <row r="281" spans="1:38" ht="24" hidden="1" customHeight="1" outlineLevel="1">
      <c r="A281" s="343" t="s">
        <v>257</v>
      </c>
      <c r="B281" s="446" t="s">
        <v>385</v>
      </c>
      <c r="C281" s="33"/>
      <c r="D281" s="34"/>
      <c r="E281" s="34"/>
      <c r="F281" s="34"/>
      <c r="G281" s="344"/>
      <c r="H281" s="345"/>
      <c r="I281" s="345"/>
      <c r="J281" s="345"/>
      <c r="K281" s="345"/>
      <c r="L281" s="345"/>
      <c r="M281" s="345"/>
      <c r="N281" s="345"/>
      <c r="O281" s="345"/>
      <c r="P281" s="345"/>
      <c r="Q281" s="345"/>
      <c r="R281" s="345"/>
      <c r="S281" s="415">
        <f t="shared" si="115"/>
        <v>0</v>
      </c>
      <c r="T281" s="416">
        <f>SUM($G281:H281)</f>
        <v>0</v>
      </c>
      <c r="U281" s="416">
        <f>SUM($G281:I281)</f>
        <v>0</v>
      </c>
      <c r="V281" s="416">
        <f>SUM($G281:J281)</f>
        <v>0</v>
      </c>
      <c r="W281" s="416">
        <f>SUM($G281:K281)</f>
        <v>0</v>
      </c>
      <c r="X281" s="416">
        <f>SUM($G281:L281)</f>
        <v>0</v>
      </c>
      <c r="Y281" s="416">
        <f>SUM($G281:M281)</f>
        <v>0</v>
      </c>
      <c r="Z281" s="416">
        <f>SUM($G281:N281)</f>
        <v>0</v>
      </c>
      <c r="AA281" s="416">
        <f>SUM($G281:O281)</f>
        <v>0</v>
      </c>
      <c r="AB281" s="416">
        <f>SUM($G281:P281)</f>
        <v>0</v>
      </c>
      <c r="AC281" s="416">
        <f>SUM($G281:Q281)</f>
        <v>0</v>
      </c>
      <c r="AD281" s="417">
        <f>SUM($G281:R281)</f>
        <v>0</v>
      </c>
      <c r="AE281" s="349">
        <f t="shared" si="116"/>
        <v>0</v>
      </c>
      <c r="AF281" s="349">
        <f t="shared" si="117"/>
        <v>0</v>
      </c>
      <c r="AG281" s="349">
        <f t="shared" si="118"/>
        <v>0</v>
      </c>
      <c r="AH281" s="349">
        <f t="shared" si="119"/>
        <v>0</v>
      </c>
      <c r="AI281" s="349">
        <f t="shared" si="107"/>
        <v>0</v>
      </c>
      <c r="AJ281" s="349">
        <f t="shared" si="108"/>
        <v>0</v>
      </c>
      <c r="AK281" s="349">
        <f t="shared" si="109"/>
        <v>0</v>
      </c>
      <c r="AL281" s="350">
        <f t="shared" si="121"/>
        <v>0</v>
      </c>
    </row>
    <row r="282" spans="1:38" ht="24" customHeight="1" collapsed="1">
      <c r="A282" s="343" t="s">
        <v>386</v>
      </c>
      <c r="B282" s="446" t="s">
        <v>387</v>
      </c>
      <c r="C282" s="33" t="s">
        <v>388</v>
      </c>
      <c r="D282" s="34"/>
      <c r="E282" s="34"/>
      <c r="F282" s="34"/>
      <c r="G282" s="344">
        <f>G229</f>
        <v>0</v>
      </c>
      <c r="H282" s="345">
        <f t="shared" ref="H282:R282" si="125">H229</f>
        <v>0</v>
      </c>
      <c r="I282" s="345">
        <f t="shared" si="125"/>
        <v>0</v>
      </c>
      <c r="J282" s="345">
        <f t="shared" si="125"/>
        <v>0</v>
      </c>
      <c r="K282" s="345">
        <f t="shared" si="125"/>
        <v>0</v>
      </c>
      <c r="L282" s="345">
        <f t="shared" si="125"/>
        <v>0</v>
      </c>
      <c r="M282" s="345">
        <f t="shared" si="125"/>
        <v>0</v>
      </c>
      <c r="N282" s="345">
        <f t="shared" si="125"/>
        <v>0</v>
      </c>
      <c r="O282" s="345">
        <f t="shared" si="125"/>
        <v>0</v>
      </c>
      <c r="P282" s="345">
        <f t="shared" si="125"/>
        <v>0</v>
      </c>
      <c r="Q282" s="345">
        <f t="shared" si="125"/>
        <v>0</v>
      </c>
      <c r="R282" s="345">
        <f t="shared" si="125"/>
        <v>0</v>
      </c>
      <c r="S282" s="415">
        <f t="shared" si="115"/>
        <v>0</v>
      </c>
      <c r="T282" s="416">
        <f>SUM($G282:H282)</f>
        <v>0</v>
      </c>
      <c r="U282" s="416">
        <f>SUM($G282:I282)</f>
        <v>0</v>
      </c>
      <c r="V282" s="416">
        <f>SUM($G282:J282)</f>
        <v>0</v>
      </c>
      <c r="W282" s="416">
        <f>SUM($G282:K282)</f>
        <v>0</v>
      </c>
      <c r="X282" s="416">
        <f>SUM($G282:L282)</f>
        <v>0</v>
      </c>
      <c r="Y282" s="416">
        <f>SUM($G282:M282)</f>
        <v>0</v>
      </c>
      <c r="Z282" s="416">
        <f>SUM($G282:N282)</f>
        <v>0</v>
      </c>
      <c r="AA282" s="416">
        <f>SUM($G282:O282)</f>
        <v>0</v>
      </c>
      <c r="AB282" s="416">
        <f>SUM($G282:P282)</f>
        <v>0</v>
      </c>
      <c r="AC282" s="416">
        <f>SUM($G282:Q282)</f>
        <v>0</v>
      </c>
      <c r="AD282" s="417">
        <f>SUM($G282:R282)</f>
        <v>0</v>
      </c>
      <c r="AE282" s="349">
        <f t="shared" si="116"/>
        <v>0</v>
      </c>
      <c r="AF282" s="349">
        <f t="shared" si="117"/>
        <v>0</v>
      </c>
      <c r="AG282" s="349">
        <f t="shared" si="118"/>
        <v>0</v>
      </c>
      <c r="AH282" s="349">
        <f t="shared" si="119"/>
        <v>0</v>
      </c>
      <c r="AI282" s="349">
        <f t="shared" si="107"/>
        <v>0</v>
      </c>
      <c r="AJ282" s="349">
        <f t="shared" si="108"/>
        <v>0</v>
      </c>
      <c r="AK282" s="349">
        <f t="shared" si="109"/>
        <v>0</v>
      </c>
      <c r="AL282" s="350">
        <f t="shared" si="121"/>
        <v>0</v>
      </c>
    </row>
    <row r="283" spans="1:38" ht="24" hidden="1" customHeight="1" outlineLevel="1">
      <c r="A283" s="343" t="s">
        <v>257</v>
      </c>
      <c r="B283" s="446" t="s">
        <v>389</v>
      </c>
      <c r="C283" s="33"/>
      <c r="D283" s="34"/>
      <c r="E283" s="34"/>
      <c r="F283" s="34"/>
      <c r="G283" s="344"/>
      <c r="H283" s="345"/>
      <c r="I283" s="345"/>
      <c r="J283" s="345"/>
      <c r="K283" s="345"/>
      <c r="L283" s="345"/>
      <c r="M283" s="345"/>
      <c r="N283" s="345"/>
      <c r="O283" s="345"/>
      <c r="P283" s="345"/>
      <c r="Q283" s="345"/>
      <c r="R283" s="345"/>
      <c r="S283" s="415">
        <f t="shared" si="115"/>
        <v>0</v>
      </c>
      <c r="T283" s="416">
        <f>SUM($G283:H283)</f>
        <v>0</v>
      </c>
      <c r="U283" s="416">
        <f>SUM($G283:I283)</f>
        <v>0</v>
      </c>
      <c r="V283" s="416">
        <f>SUM($G283:J283)</f>
        <v>0</v>
      </c>
      <c r="W283" s="416">
        <f>SUM($G283:K283)</f>
        <v>0</v>
      </c>
      <c r="X283" s="416">
        <f>SUM($G283:L283)</f>
        <v>0</v>
      </c>
      <c r="Y283" s="416">
        <f>SUM($G283:M283)</f>
        <v>0</v>
      </c>
      <c r="Z283" s="416">
        <f>SUM($G283:N283)</f>
        <v>0</v>
      </c>
      <c r="AA283" s="416">
        <f>SUM($G283:O283)</f>
        <v>0</v>
      </c>
      <c r="AB283" s="416">
        <f>SUM($G283:P283)</f>
        <v>0</v>
      </c>
      <c r="AC283" s="416">
        <f>SUM($G283:Q283)</f>
        <v>0</v>
      </c>
      <c r="AD283" s="417">
        <f>SUM($G283:R283)</f>
        <v>0</v>
      </c>
      <c r="AE283" s="349">
        <f t="shared" si="116"/>
        <v>0</v>
      </c>
      <c r="AF283" s="349">
        <f t="shared" si="117"/>
        <v>0</v>
      </c>
      <c r="AG283" s="349">
        <f t="shared" si="118"/>
        <v>0</v>
      </c>
      <c r="AH283" s="349">
        <f t="shared" si="119"/>
        <v>0</v>
      </c>
      <c r="AI283" s="349">
        <f t="shared" si="107"/>
        <v>0</v>
      </c>
      <c r="AJ283" s="349">
        <f t="shared" si="108"/>
        <v>0</v>
      </c>
      <c r="AK283" s="349">
        <f t="shared" si="109"/>
        <v>0</v>
      </c>
      <c r="AL283" s="350">
        <f t="shared" si="121"/>
        <v>0</v>
      </c>
    </row>
    <row r="284" spans="1:38" ht="24" hidden="1" customHeight="1" outlineLevel="1">
      <c r="A284" s="343" t="s">
        <v>257</v>
      </c>
      <c r="B284" s="446" t="s">
        <v>390</v>
      </c>
      <c r="C284" s="33"/>
      <c r="D284" s="34"/>
      <c r="E284" s="34"/>
      <c r="F284" s="34"/>
      <c r="G284" s="344"/>
      <c r="H284" s="345"/>
      <c r="I284" s="345"/>
      <c r="J284" s="345"/>
      <c r="K284" s="345"/>
      <c r="L284" s="345"/>
      <c r="M284" s="345"/>
      <c r="N284" s="345"/>
      <c r="O284" s="345"/>
      <c r="P284" s="345"/>
      <c r="Q284" s="345"/>
      <c r="R284" s="345"/>
      <c r="S284" s="415">
        <f t="shared" si="115"/>
        <v>0</v>
      </c>
      <c r="T284" s="416">
        <f>SUM($G284:H284)</f>
        <v>0</v>
      </c>
      <c r="U284" s="416">
        <f>SUM($G284:I284)</f>
        <v>0</v>
      </c>
      <c r="V284" s="416">
        <f>SUM($G284:J284)</f>
        <v>0</v>
      </c>
      <c r="W284" s="416">
        <f>SUM($G284:K284)</f>
        <v>0</v>
      </c>
      <c r="X284" s="416">
        <f>SUM($G284:L284)</f>
        <v>0</v>
      </c>
      <c r="Y284" s="416">
        <f>SUM($G284:M284)</f>
        <v>0</v>
      </c>
      <c r="Z284" s="416">
        <f>SUM($G284:N284)</f>
        <v>0</v>
      </c>
      <c r="AA284" s="416">
        <f>SUM($G284:O284)</f>
        <v>0</v>
      </c>
      <c r="AB284" s="416">
        <f>SUM($G284:P284)</f>
        <v>0</v>
      </c>
      <c r="AC284" s="416">
        <f>SUM($G284:Q284)</f>
        <v>0</v>
      </c>
      <c r="AD284" s="417">
        <f>SUM($G284:R284)</f>
        <v>0</v>
      </c>
      <c r="AE284" s="349">
        <f t="shared" si="116"/>
        <v>0</v>
      </c>
      <c r="AF284" s="349">
        <f t="shared" si="117"/>
        <v>0</v>
      </c>
      <c r="AG284" s="349">
        <f t="shared" si="118"/>
        <v>0</v>
      </c>
      <c r="AH284" s="349">
        <f t="shared" si="119"/>
        <v>0</v>
      </c>
      <c r="AI284" s="349">
        <f t="shared" si="107"/>
        <v>0</v>
      </c>
      <c r="AJ284" s="349">
        <f t="shared" si="108"/>
        <v>0</v>
      </c>
      <c r="AK284" s="349">
        <f t="shared" si="109"/>
        <v>0</v>
      </c>
      <c r="AL284" s="350">
        <f t="shared" ref="AL284:AL288" si="126">SUM(G284:R284)-AK284</f>
        <v>0</v>
      </c>
    </row>
    <row r="285" spans="1:38" ht="24" hidden="1" customHeight="1" outlineLevel="1">
      <c r="A285" s="343" t="s">
        <v>257</v>
      </c>
      <c r="B285" s="446" t="s">
        <v>391</v>
      </c>
      <c r="C285" s="33"/>
      <c r="D285" s="34"/>
      <c r="E285" s="34"/>
      <c r="F285" s="34"/>
      <c r="G285" s="344"/>
      <c r="H285" s="345"/>
      <c r="I285" s="345"/>
      <c r="J285" s="345"/>
      <c r="K285" s="345"/>
      <c r="L285" s="345"/>
      <c r="M285" s="345"/>
      <c r="N285" s="345"/>
      <c r="O285" s="345"/>
      <c r="P285" s="345"/>
      <c r="Q285" s="345"/>
      <c r="R285" s="345"/>
      <c r="S285" s="415">
        <f t="shared" si="115"/>
        <v>0</v>
      </c>
      <c r="T285" s="416">
        <f>SUM($G285:H285)</f>
        <v>0</v>
      </c>
      <c r="U285" s="416">
        <f>SUM($G285:I285)</f>
        <v>0</v>
      </c>
      <c r="V285" s="416">
        <f>SUM($G285:J285)</f>
        <v>0</v>
      </c>
      <c r="W285" s="416">
        <f>SUM($G285:K285)</f>
        <v>0</v>
      </c>
      <c r="X285" s="416">
        <f>SUM($G285:L285)</f>
        <v>0</v>
      </c>
      <c r="Y285" s="416">
        <f>SUM($G285:M285)</f>
        <v>0</v>
      </c>
      <c r="Z285" s="416">
        <f>SUM($G285:N285)</f>
        <v>0</v>
      </c>
      <c r="AA285" s="416">
        <f>SUM($G285:O285)</f>
        <v>0</v>
      </c>
      <c r="AB285" s="416">
        <f>SUM($G285:P285)</f>
        <v>0</v>
      </c>
      <c r="AC285" s="416">
        <f>SUM($G285:Q285)</f>
        <v>0</v>
      </c>
      <c r="AD285" s="417">
        <f>SUM($G285:R285)</f>
        <v>0</v>
      </c>
      <c r="AE285" s="349">
        <f t="shared" si="116"/>
        <v>0</v>
      </c>
      <c r="AF285" s="349">
        <f t="shared" si="117"/>
        <v>0</v>
      </c>
      <c r="AG285" s="349">
        <f t="shared" si="118"/>
        <v>0</v>
      </c>
      <c r="AH285" s="349">
        <f t="shared" si="119"/>
        <v>0</v>
      </c>
      <c r="AI285" s="349">
        <f t="shared" si="107"/>
        <v>0</v>
      </c>
      <c r="AJ285" s="349">
        <f t="shared" si="108"/>
        <v>0</v>
      </c>
      <c r="AK285" s="349">
        <f t="shared" si="109"/>
        <v>0</v>
      </c>
      <c r="AL285" s="350">
        <f t="shared" si="126"/>
        <v>0</v>
      </c>
    </row>
    <row r="286" spans="1:38" ht="24" hidden="1" customHeight="1" outlineLevel="1">
      <c r="A286" s="343" t="s">
        <v>257</v>
      </c>
      <c r="B286" s="446" t="s">
        <v>392</v>
      </c>
      <c r="C286" s="33"/>
      <c r="D286" s="34"/>
      <c r="E286" s="34"/>
      <c r="F286" s="34"/>
      <c r="G286" s="344"/>
      <c r="H286" s="345"/>
      <c r="I286" s="345"/>
      <c r="J286" s="345"/>
      <c r="K286" s="345"/>
      <c r="L286" s="345"/>
      <c r="M286" s="345"/>
      <c r="N286" s="345"/>
      <c r="O286" s="345"/>
      <c r="P286" s="345"/>
      <c r="Q286" s="345"/>
      <c r="R286" s="345"/>
      <c r="S286" s="415">
        <f t="shared" si="115"/>
        <v>0</v>
      </c>
      <c r="T286" s="416">
        <f>SUM($G286:H286)</f>
        <v>0</v>
      </c>
      <c r="U286" s="416">
        <f>SUM($G286:I286)</f>
        <v>0</v>
      </c>
      <c r="V286" s="416">
        <f>SUM($G286:J286)</f>
        <v>0</v>
      </c>
      <c r="W286" s="416">
        <f>SUM($G286:K286)</f>
        <v>0</v>
      </c>
      <c r="X286" s="416">
        <f>SUM($G286:L286)</f>
        <v>0</v>
      </c>
      <c r="Y286" s="416">
        <f>SUM($G286:M286)</f>
        <v>0</v>
      </c>
      <c r="Z286" s="416">
        <f>SUM($G286:N286)</f>
        <v>0</v>
      </c>
      <c r="AA286" s="416">
        <f>SUM($G286:O286)</f>
        <v>0</v>
      </c>
      <c r="AB286" s="416">
        <f>SUM($G286:P286)</f>
        <v>0</v>
      </c>
      <c r="AC286" s="416">
        <f>SUM($G286:Q286)</f>
        <v>0</v>
      </c>
      <c r="AD286" s="417">
        <f>SUM($G286:R286)</f>
        <v>0</v>
      </c>
      <c r="AE286" s="349">
        <f t="shared" si="116"/>
        <v>0</v>
      </c>
      <c r="AF286" s="349">
        <f t="shared" si="117"/>
        <v>0</v>
      </c>
      <c r="AG286" s="349">
        <f t="shared" si="118"/>
        <v>0</v>
      </c>
      <c r="AH286" s="349">
        <f t="shared" si="119"/>
        <v>0</v>
      </c>
      <c r="AI286" s="349">
        <f t="shared" si="107"/>
        <v>0</v>
      </c>
      <c r="AJ286" s="349">
        <f t="shared" si="108"/>
        <v>0</v>
      </c>
      <c r="AK286" s="349">
        <f t="shared" si="109"/>
        <v>0</v>
      </c>
      <c r="AL286" s="350">
        <f t="shared" si="126"/>
        <v>0</v>
      </c>
    </row>
    <row r="287" spans="1:38" ht="24" hidden="1" customHeight="1" outlineLevel="1">
      <c r="A287" s="343" t="s">
        <v>257</v>
      </c>
      <c r="B287" s="446" t="s">
        <v>393</v>
      </c>
      <c r="C287" s="33"/>
      <c r="D287" s="34"/>
      <c r="E287" s="34"/>
      <c r="F287" s="34"/>
      <c r="G287" s="344"/>
      <c r="H287" s="345"/>
      <c r="I287" s="345"/>
      <c r="J287" s="345"/>
      <c r="K287" s="345"/>
      <c r="L287" s="345"/>
      <c r="M287" s="345"/>
      <c r="N287" s="345"/>
      <c r="O287" s="345"/>
      <c r="P287" s="345"/>
      <c r="Q287" s="345"/>
      <c r="R287" s="345"/>
      <c r="S287" s="415">
        <f t="shared" si="115"/>
        <v>0</v>
      </c>
      <c r="T287" s="416">
        <f>SUM($G287:H287)</f>
        <v>0</v>
      </c>
      <c r="U287" s="416">
        <f>SUM($G287:I287)</f>
        <v>0</v>
      </c>
      <c r="V287" s="416">
        <f>SUM($G287:J287)</f>
        <v>0</v>
      </c>
      <c r="W287" s="416">
        <f>SUM($G287:K287)</f>
        <v>0</v>
      </c>
      <c r="X287" s="416">
        <f>SUM($G287:L287)</f>
        <v>0</v>
      </c>
      <c r="Y287" s="416">
        <f>SUM($G287:M287)</f>
        <v>0</v>
      </c>
      <c r="Z287" s="416">
        <f>SUM($G287:N287)</f>
        <v>0</v>
      </c>
      <c r="AA287" s="416">
        <f>SUM($G287:O287)</f>
        <v>0</v>
      </c>
      <c r="AB287" s="416">
        <f>SUM($G287:P287)</f>
        <v>0</v>
      </c>
      <c r="AC287" s="416">
        <f>SUM($G287:Q287)</f>
        <v>0</v>
      </c>
      <c r="AD287" s="417">
        <f>SUM($G287:R287)</f>
        <v>0</v>
      </c>
      <c r="AE287" s="349">
        <f t="shared" si="116"/>
        <v>0</v>
      </c>
      <c r="AF287" s="349">
        <f t="shared" si="117"/>
        <v>0</v>
      </c>
      <c r="AG287" s="349">
        <f t="shared" si="118"/>
        <v>0</v>
      </c>
      <c r="AH287" s="349">
        <f t="shared" si="119"/>
        <v>0</v>
      </c>
      <c r="AI287" s="349">
        <f t="shared" si="107"/>
        <v>0</v>
      </c>
      <c r="AJ287" s="349">
        <f t="shared" si="108"/>
        <v>0</v>
      </c>
      <c r="AK287" s="349">
        <f t="shared" si="109"/>
        <v>0</v>
      </c>
      <c r="AL287" s="350">
        <f t="shared" si="126"/>
        <v>0</v>
      </c>
    </row>
    <row r="288" spans="1:38" ht="24" hidden="1" customHeight="1" outlineLevel="1">
      <c r="A288" s="343" t="s">
        <v>257</v>
      </c>
      <c r="B288" s="446" t="s">
        <v>394</v>
      </c>
      <c r="C288" s="33"/>
      <c r="D288" s="34"/>
      <c r="E288" s="34"/>
      <c r="F288" s="34"/>
      <c r="G288" s="344"/>
      <c r="H288" s="345"/>
      <c r="I288" s="345"/>
      <c r="J288" s="345"/>
      <c r="K288" s="345"/>
      <c r="L288" s="345"/>
      <c r="M288" s="345"/>
      <c r="N288" s="345"/>
      <c r="O288" s="345"/>
      <c r="P288" s="345"/>
      <c r="Q288" s="345"/>
      <c r="R288" s="345"/>
      <c r="S288" s="415">
        <f t="shared" si="115"/>
        <v>0</v>
      </c>
      <c r="T288" s="416">
        <f>SUM($G288:H288)</f>
        <v>0</v>
      </c>
      <c r="U288" s="416">
        <f>SUM($G288:I288)</f>
        <v>0</v>
      </c>
      <c r="V288" s="416">
        <f>SUM($G288:J288)</f>
        <v>0</v>
      </c>
      <c r="W288" s="416">
        <f>SUM($G288:K288)</f>
        <v>0</v>
      </c>
      <c r="X288" s="416">
        <f>SUM($G288:L288)</f>
        <v>0</v>
      </c>
      <c r="Y288" s="416">
        <f>SUM($G288:M288)</f>
        <v>0</v>
      </c>
      <c r="Z288" s="416">
        <f>SUM($G288:N288)</f>
        <v>0</v>
      </c>
      <c r="AA288" s="416">
        <f>SUM($G288:O288)</f>
        <v>0</v>
      </c>
      <c r="AB288" s="416">
        <f>SUM($G288:P288)</f>
        <v>0</v>
      </c>
      <c r="AC288" s="416">
        <f>SUM($G288:Q288)</f>
        <v>0</v>
      </c>
      <c r="AD288" s="417">
        <f>SUM($G288:R288)</f>
        <v>0</v>
      </c>
      <c r="AE288" s="349">
        <f t="shared" si="116"/>
        <v>0</v>
      </c>
      <c r="AF288" s="349">
        <f t="shared" si="117"/>
        <v>0</v>
      </c>
      <c r="AG288" s="349">
        <f t="shared" si="118"/>
        <v>0</v>
      </c>
      <c r="AH288" s="349">
        <f t="shared" si="119"/>
        <v>0</v>
      </c>
      <c r="AI288" s="349">
        <f t="shared" si="107"/>
        <v>0</v>
      </c>
      <c r="AJ288" s="349">
        <f t="shared" si="108"/>
        <v>0</v>
      </c>
      <c r="AK288" s="349">
        <f t="shared" si="109"/>
        <v>0</v>
      </c>
      <c r="AL288" s="350">
        <f t="shared" si="126"/>
        <v>0</v>
      </c>
    </row>
    <row r="289" spans="1:38" ht="24" hidden="1" customHeight="1" outlineLevel="1">
      <c r="A289" s="343" t="s">
        <v>257</v>
      </c>
      <c r="B289" s="446" t="s">
        <v>395</v>
      </c>
      <c r="C289" s="33"/>
      <c r="D289" s="34"/>
      <c r="E289" s="34"/>
      <c r="F289" s="34"/>
      <c r="G289" s="344"/>
      <c r="H289" s="345"/>
      <c r="I289" s="345"/>
      <c r="J289" s="345"/>
      <c r="K289" s="345"/>
      <c r="L289" s="345"/>
      <c r="M289" s="345"/>
      <c r="N289" s="345"/>
      <c r="O289" s="345"/>
      <c r="P289" s="345"/>
      <c r="Q289" s="345"/>
      <c r="R289" s="345"/>
      <c r="S289" s="415">
        <f t="shared" si="115"/>
        <v>0</v>
      </c>
      <c r="T289" s="416">
        <f>SUM($G289:H289)</f>
        <v>0</v>
      </c>
      <c r="U289" s="416">
        <f>SUM($G289:I289)</f>
        <v>0</v>
      </c>
      <c r="V289" s="416">
        <f>SUM($G289:J289)</f>
        <v>0</v>
      </c>
      <c r="W289" s="416">
        <f>SUM($G289:K289)</f>
        <v>0</v>
      </c>
      <c r="X289" s="416">
        <f>SUM($G289:L289)</f>
        <v>0</v>
      </c>
      <c r="Y289" s="416">
        <f>SUM($G289:M289)</f>
        <v>0</v>
      </c>
      <c r="Z289" s="416">
        <f>SUM($G289:N289)</f>
        <v>0</v>
      </c>
      <c r="AA289" s="416">
        <f>SUM($G289:O289)</f>
        <v>0</v>
      </c>
      <c r="AB289" s="416">
        <f>SUM($G289:P289)</f>
        <v>0</v>
      </c>
      <c r="AC289" s="416">
        <f>SUM($G289:Q289)</f>
        <v>0</v>
      </c>
      <c r="AD289" s="417">
        <f>SUM($G289:R289)</f>
        <v>0</v>
      </c>
      <c r="AE289" s="349">
        <f t="shared" si="116"/>
        <v>0</v>
      </c>
      <c r="AF289" s="349">
        <f t="shared" si="117"/>
        <v>0</v>
      </c>
      <c r="AG289" s="349">
        <f t="shared" si="118"/>
        <v>0</v>
      </c>
      <c r="AH289" s="349">
        <f t="shared" si="119"/>
        <v>0</v>
      </c>
      <c r="AI289" s="349">
        <f t="shared" si="107"/>
        <v>0</v>
      </c>
      <c r="AJ289" s="349">
        <f t="shared" si="108"/>
        <v>0</v>
      </c>
      <c r="AK289" s="349">
        <f t="shared" si="109"/>
        <v>0</v>
      </c>
      <c r="AL289" s="350">
        <f t="shared" si="121"/>
        <v>0</v>
      </c>
    </row>
    <row r="290" spans="1:38" ht="24" hidden="1" customHeight="1" outlineLevel="1">
      <c r="A290" s="343" t="s">
        <v>257</v>
      </c>
      <c r="B290" s="446" t="s">
        <v>396</v>
      </c>
      <c r="C290" s="33"/>
      <c r="D290" s="34"/>
      <c r="E290" s="34"/>
      <c r="F290" s="34"/>
      <c r="G290" s="344"/>
      <c r="H290" s="345"/>
      <c r="I290" s="345"/>
      <c r="J290" s="345"/>
      <c r="K290" s="345"/>
      <c r="L290" s="345"/>
      <c r="M290" s="345"/>
      <c r="N290" s="345"/>
      <c r="O290" s="345"/>
      <c r="P290" s="345"/>
      <c r="Q290" s="345"/>
      <c r="R290" s="345"/>
      <c r="S290" s="415">
        <f t="shared" si="115"/>
        <v>0</v>
      </c>
      <c r="T290" s="416">
        <f>SUM($G290:H290)</f>
        <v>0</v>
      </c>
      <c r="U290" s="416">
        <f>SUM($G290:I290)</f>
        <v>0</v>
      </c>
      <c r="V290" s="416">
        <f>SUM($G290:J290)</f>
        <v>0</v>
      </c>
      <c r="W290" s="416">
        <f>SUM($G290:K290)</f>
        <v>0</v>
      </c>
      <c r="X290" s="416">
        <f>SUM($G290:L290)</f>
        <v>0</v>
      </c>
      <c r="Y290" s="416">
        <f>SUM($G290:M290)</f>
        <v>0</v>
      </c>
      <c r="Z290" s="416">
        <f>SUM($G290:N290)</f>
        <v>0</v>
      </c>
      <c r="AA290" s="416">
        <f>SUM($G290:O290)</f>
        <v>0</v>
      </c>
      <c r="AB290" s="416">
        <f>SUM($G290:P290)</f>
        <v>0</v>
      </c>
      <c r="AC290" s="416">
        <f>SUM($G290:Q290)</f>
        <v>0</v>
      </c>
      <c r="AD290" s="417">
        <f>SUM($G290:R290)</f>
        <v>0</v>
      </c>
      <c r="AE290" s="349">
        <f t="shared" si="116"/>
        <v>0</v>
      </c>
      <c r="AF290" s="349">
        <f t="shared" si="117"/>
        <v>0</v>
      </c>
      <c r="AG290" s="349">
        <f t="shared" si="118"/>
        <v>0</v>
      </c>
      <c r="AH290" s="349">
        <f t="shared" si="119"/>
        <v>0</v>
      </c>
      <c r="AI290" s="349">
        <f t="shared" si="107"/>
        <v>0</v>
      </c>
      <c r="AJ290" s="349">
        <f t="shared" si="108"/>
        <v>0</v>
      </c>
      <c r="AK290" s="349">
        <f t="shared" si="109"/>
        <v>0</v>
      </c>
      <c r="AL290" s="350">
        <f t="shared" si="121"/>
        <v>0</v>
      </c>
    </row>
    <row r="291" spans="1:38" ht="24" hidden="1" customHeight="1" outlineLevel="1">
      <c r="A291" s="343" t="s">
        <v>257</v>
      </c>
      <c r="B291" s="446" t="s">
        <v>397</v>
      </c>
      <c r="C291" s="33"/>
      <c r="D291" s="34"/>
      <c r="E291" s="34"/>
      <c r="F291" s="34"/>
      <c r="G291" s="344"/>
      <c r="H291" s="345"/>
      <c r="I291" s="345"/>
      <c r="J291" s="345"/>
      <c r="K291" s="345"/>
      <c r="L291" s="345"/>
      <c r="M291" s="345"/>
      <c r="N291" s="345"/>
      <c r="O291" s="345"/>
      <c r="P291" s="345"/>
      <c r="Q291" s="345"/>
      <c r="R291" s="345"/>
      <c r="S291" s="415">
        <f t="shared" si="115"/>
        <v>0</v>
      </c>
      <c r="T291" s="416">
        <f>SUM($G291:H291)</f>
        <v>0</v>
      </c>
      <c r="U291" s="416">
        <f>SUM($G291:I291)</f>
        <v>0</v>
      </c>
      <c r="V291" s="416">
        <f>SUM($G291:J291)</f>
        <v>0</v>
      </c>
      <c r="W291" s="416">
        <f>SUM($G291:K291)</f>
        <v>0</v>
      </c>
      <c r="X291" s="416">
        <f>SUM($G291:L291)</f>
        <v>0</v>
      </c>
      <c r="Y291" s="416">
        <f>SUM($G291:M291)</f>
        <v>0</v>
      </c>
      <c r="Z291" s="416">
        <f>SUM($G291:N291)</f>
        <v>0</v>
      </c>
      <c r="AA291" s="416">
        <f>SUM($G291:O291)</f>
        <v>0</v>
      </c>
      <c r="AB291" s="416">
        <f>SUM($G291:P291)</f>
        <v>0</v>
      </c>
      <c r="AC291" s="416">
        <f>SUM($G291:Q291)</f>
        <v>0</v>
      </c>
      <c r="AD291" s="417">
        <f>SUM($G291:R291)</f>
        <v>0</v>
      </c>
      <c r="AE291" s="349">
        <f t="shared" si="116"/>
        <v>0</v>
      </c>
      <c r="AF291" s="349">
        <f t="shared" si="117"/>
        <v>0</v>
      </c>
      <c r="AG291" s="349">
        <f t="shared" si="118"/>
        <v>0</v>
      </c>
      <c r="AH291" s="349">
        <f t="shared" si="119"/>
        <v>0</v>
      </c>
      <c r="AI291" s="349">
        <f t="shared" si="107"/>
        <v>0</v>
      </c>
      <c r="AJ291" s="349">
        <f t="shared" si="108"/>
        <v>0</v>
      </c>
      <c r="AK291" s="349">
        <f t="shared" si="109"/>
        <v>0</v>
      </c>
      <c r="AL291" s="350">
        <f t="shared" si="121"/>
        <v>0</v>
      </c>
    </row>
    <row r="292" spans="1:38" ht="24" hidden="1" customHeight="1" outlineLevel="1">
      <c r="A292" s="343" t="s">
        <v>257</v>
      </c>
      <c r="B292" s="446" t="s">
        <v>398</v>
      </c>
      <c r="C292" s="33"/>
      <c r="D292" s="34"/>
      <c r="E292" s="34"/>
      <c r="F292" s="34"/>
      <c r="G292" s="344"/>
      <c r="H292" s="345"/>
      <c r="I292" s="345"/>
      <c r="J292" s="345"/>
      <c r="K292" s="345"/>
      <c r="L292" s="345"/>
      <c r="M292" s="345"/>
      <c r="N292" s="345"/>
      <c r="O292" s="345"/>
      <c r="P292" s="345"/>
      <c r="Q292" s="345"/>
      <c r="R292" s="345"/>
      <c r="S292" s="415">
        <f t="shared" si="115"/>
        <v>0</v>
      </c>
      <c r="T292" s="416">
        <f>SUM($G292:H292)</f>
        <v>0</v>
      </c>
      <c r="U292" s="416">
        <f>SUM($G292:I292)</f>
        <v>0</v>
      </c>
      <c r="V292" s="416">
        <f>SUM($G292:J292)</f>
        <v>0</v>
      </c>
      <c r="W292" s="416">
        <f>SUM($G292:K292)</f>
        <v>0</v>
      </c>
      <c r="X292" s="416">
        <f>SUM($G292:L292)</f>
        <v>0</v>
      </c>
      <c r="Y292" s="416">
        <f>SUM($G292:M292)</f>
        <v>0</v>
      </c>
      <c r="Z292" s="416">
        <f>SUM($G292:N292)</f>
        <v>0</v>
      </c>
      <c r="AA292" s="416">
        <f>SUM($G292:O292)</f>
        <v>0</v>
      </c>
      <c r="AB292" s="416">
        <f>SUM($G292:P292)</f>
        <v>0</v>
      </c>
      <c r="AC292" s="416">
        <f>SUM($G292:Q292)</f>
        <v>0</v>
      </c>
      <c r="AD292" s="417">
        <f>SUM($G292:R292)</f>
        <v>0</v>
      </c>
      <c r="AE292" s="349">
        <f t="shared" si="116"/>
        <v>0</v>
      </c>
      <c r="AF292" s="349">
        <f t="shared" si="117"/>
        <v>0</v>
      </c>
      <c r="AG292" s="349">
        <f t="shared" si="118"/>
        <v>0</v>
      </c>
      <c r="AH292" s="349">
        <f t="shared" si="119"/>
        <v>0</v>
      </c>
      <c r="AI292" s="349">
        <f t="shared" si="107"/>
        <v>0</v>
      </c>
      <c r="AJ292" s="349">
        <f t="shared" si="108"/>
        <v>0</v>
      </c>
      <c r="AK292" s="349">
        <f t="shared" si="109"/>
        <v>0</v>
      </c>
      <c r="AL292" s="350">
        <f t="shared" si="121"/>
        <v>0</v>
      </c>
    </row>
    <row r="293" spans="1:38" ht="24" hidden="1" customHeight="1" outlineLevel="1">
      <c r="A293" s="343" t="s">
        <v>257</v>
      </c>
      <c r="B293" s="446" t="s">
        <v>399</v>
      </c>
      <c r="C293" s="33"/>
      <c r="D293" s="34"/>
      <c r="E293" s="34"/>
      <c r="F293" s="34"/>
      <c r="G293" s="344"/>
      <c r="H293" s="345"/>
      <c r="I293" s="345"/>
      <c r="J293" s="345"/>
      <c r="K293" s="345"/>
      <c r="L293" s="345"/>
      <c r="M293" s="345"/>
      <c r="N293" s="345"/>
      <c r="O293" s="345"/>
      <c r="P293" s="345"/>
      <c r="Q293" s="345"/>
      <c r="R293" s="345"/>
      <c r="S293" s="415">
        <f t="shared" si="115"/>
        <v>0</v>
      </c>
      <c r="T293" s="416">
        <f>SUM($G293:H293)</f>
        <v>0</v>
      </c>
      <c r="U293" s="416">
        <f>SUM($G293:I293)</f>
        <v>0</v>
      </c>
      <c r="V293" s="416">
        <f>SUM($G293:J293)</f>
        <v>0</v>
      </c>
      <c r="W293" s="416">
        <f>SUM($G293:K293)</f>
        <v>0</v>
      </c>
      <c r="X293" s="416">
        <f>SUM($G293:L293)</f>
        <v>0</v>
      </c>
      <c r="Y293" s="416">
        <f>SUM($G293:M293)</f>
        <v>0</v>
      </c>
      <c r="Z293" s="416">
        <f>SUM($G293:N293)</f>
        <v>0</v>
      </c>
      <c r="AA293" s="416">
        <f>SUM($G293:O293)</f>
        <v>0</v>
      </c>
      <c r="AB293" s="416">
        <f>SUM($G293:P293)</f>
        <v>0</v>
      </c>
      <c r="AC293" s="416">
        <f>SUM($G293:Q293)</f>
        <v>0</v>
      </c>
      <c r="AD293" s="417">
        <f>SUM($G293:R293)</f>
        <v>0</v>
      </c>
      <c r="AE293" s="349">
        <f t="shared" si="116"/>
        <v>0</v>
      </c>
      <c r="AF293" s="349">
        <f t="shared" si="117"/>
        <v>0</v>
      </c>
      <c r="AG293" s="349">
        <f t="shared" si="118"/>
        <v>0</v>
      </c>
      <c r="AH293" s="349">
        <f t="shared" si="119"/>
        <v>0</v>
      </c>
      <c r="AI293" s="349">
        <f t="shared" si="107"/>
        <v>0</v>
      </c>
      <c r="AJ293" s="349">
        <f t="shared" si="108"/>
        <v>0</v>
      </c>
      <c r="AK293" s="349">
        <f t="shared" si="109"/>
        <v>0</v>
      </c>
      <c r="AL293" s="350">
        <f t="shared" si="121"/>
        <v>0</v>
      </c>
    </row>
    <row r="294" spans="1:38" ht="24" hidden="1" customHeight="1" outlineLevel="1">
      <c r="A294" s="343" t="s">
        <v>257</v>
      </c>
      <c r="B294" s="446" t="s">
        <v>400</v>
      </c>
      <c r="C294" s="33"/>
      <c r="D294" s="34"/>
      <c r="E294" s="34"/>
      <c r="F294" s="34"/>
      <c r="G294" s="344"/>
      <c r="H294" s="345"/>
      <c r="I294" s="345"/>
      <c r="J294" s="345"/>
      <c r="K294" s="345"/>
      <c r="L294" s="345"/>
      <c r="M294" s="345"/>
      <c r="N294" s="345"/>
      <c r="O294" s="345"/>
      <c r="P294" s="345"/>
      <c r="Q294" s="345"/>
      <c r="R294" s="345"/>
      <c r="S294" s="415">
        <f t="shared" si="115"/>
        <v>0</v>
      </c>
      <c r="T294" s="416">
        <f>SUM($G294:H294)</f>
        <v>0</v>
      </c>
      <c r="U294" s="416">
        <f>SUM($G294:I294)</f>
        <v>0</v>
      </c>
      <c r="V294" s="416">
        <f>SUM($G294:J294)</f>
        <v>0</v>
      </c>
      <c r="W294" s="416">
        <f>SUM($G294:K294)</f>
        <v>0</v>
      </c>
      <c r="X294" s="416">
        <f>SUM($G294:L294)</f>
        <v>0</v>
      </c>
      <c r="Y294" s="416">
        <f>SUM($G294:M294)</f>
        <v>0</v>
      </c>
      <c r="Z294" s="416">
        <f>SUM($G294:N294)</f>
        <v>0</v>
      </c>
      <c r="AA294" s="416">
        <f>SUM($G294:O294)</f>
        <v>0</v>
      </c>
      <c r="AB294" s="416">
        <f>SUM($G294:P294)</f>
        <v>0</v>
      </c>
      <c r="AC294" s="416">
        <f>SUM($G294:Q294)</f>
        <v>0</v>
      </c>
      <c r="AD294" s="417">
        <f>SUM($G294:R294)</f>
        <v>0</v>
      </c>
      <c r="AE294" s="349">
        <f t="shared" si="116"/>
        <v>0</v>
      </c>
      <c r="AF294" s="349">
        <f t="shared" si="117"/>
        <v>0</v>
      </c>
      <c r="AG294" s="349">
        <f t="shared" si="118"/>
        <v>0</v>
      </c>
      <c r="AH294" s="349">
        <f t="shared" si="119"/>
        <v>0</v>
      </c>
      <c r="AI294" s="349">
        <f t="shared" si="107"/>
        <v>0</v>
      </c>
      <c r="AJ294" s="349">
        <f t="shared" si="108"/>
        <v>0</v>
      </c>
      <c r="AK294" s="349">
        <f t="shared" si="109"/>
        <v>0</v>
      </c>
      <c r="AL294" s="350">
        <f t="shared" si="121"/>
        <v>0</v>
      </c>
    </row>
    <row r="295" spans="1:38" ht="24" hidden="1" customHeight="1" outlineLevel="1">
      <c r="A295" s="343" t="s">
        <v>257</v>
      </c>
      <c r="B295" s="446" t="s">
        <v>401</v>
      </c>
      <c r="C295" s="33"/>
      <c r="D295" s="34"/>
      <c r="E295" s="34"/>
      <c r="F295" s="34"/>
      <c r="G295" s="344"/>
      <c r="H295" s="345"/>
      <c r="I295" s="345"/>
      <c r="J295" s="345"/>
      <c r="K295" s="345"/>
      <c r="L295" s="345"/>
      <c r="M295" s="345"/>
      <c r="N295" s="345"/>
      <c r="O295" s="345"/>
      <c r="P295" s="345"/>
      <c r="Q295" s="345"/>
      <c r="R295" s="345"/>
      <c r="S295" s="415">
        <f t="shared" si="115"/>
        <v>0</v>
      </c>
      <c r="T295" s="416">
        <f>SUM($G295:H295)</f>
        <v>0</v>
      </c>
      <c r="U295" s="416">
        <f>SUM($G295:I295)</f>
        <v>0</v>
      </c>
      <c r="V295" s="416">
        <f>SUM($G295:J295)</f>
        <v>0</v>
      </c>
      <c r="W295" s="416">
        <f>SUM($G295:K295)</f>
        <v>0</v>
      </c>
      <c r="X295" s="416">
        <f>SUM($G295:L295)</f>
        <v>0</v>
      </c>
      <c r="Y295" s="416">
        <f>SUM($G295:M295)</f>
        <v>0</v>
      </c>
      <c r="Z295" s="416">
        <f>SUM($G295:N295)</f>
        <v>0</v>
      </c>
      <c r="AA295" s="416">
        <f>SUM($G295:O295)</f>
        <v>0</v>
      </c>
      <c r="AB295" s="416">
        <f>SUM($G295:P295)</f>
        <v>0</v>
      </c>
      <c r="AC295" s="416">
        <f>SUM($G295:Q295)</f>
        <v>0</v>
      </c>
      <c r="AD295" s="417">
        <f>SUM($G295:R295)</f>
        <v>0</v>
      </c>
      <c r="AE295" s="349">
        <f t="shared" si="116"/>
        <v>0</v>
      </c>
      <c r="AF295" s="349">
        <f t="shared" si="117"/>
        <v>0</v>
      </c>
      <c r="AG295" s="349">
        <f t="shared" si="118"/>
        <v>0</v>
      </c>
      <c r="AH295" s="349">
        <f t="shared" si="119"/>
        <v>0</v>
      </c>
      <c r="AI295" s="349">
        <f t="shared" si="107"/>
        <v>0</v>
      </c>
      <c r="AJ295" s="349">
        <f t="shared" si="108"/>
        <v>0</v>
      </c>
      <c r="AK295" s="349">
        <f t="shared" si="109"/>
        <v>0</v>
      </c>
      <c r="AL295" s="350">
        <f t="shared" si="121"/>
        <v>0</v>
      </c>
    </row>
    <row r="296" spans="1:38" ht="24" hidden="1" customHeight="1" outlineLevel="1">
      <c r="A296" s="343" t="s">
        <v>257</v>
      </c>
      <c r="B296" s="446" t="s">
        <v>402</v>
      </c>
      <c r="C296" s="33"/>
      <c r="D296" s="34"/>
      <c r="E296" s="34"/>
      <c r="F296" s="34"/>
      <c r="G296" s="344"/>
      <c r="H296" s="345"/>
      <c r="I296" s="345"/>
      <c r="J296" s="345"/>
      <c r="K296" s="345"/>
      <c r="L296" s="345"/>
      <c r="M296" s="345"/>
      <c r="N296" s="345"/>
      <c r="O296" s="345"/>
      <c r="P296" s="345"/>
      <c r="Q296" s="345"/>
      <c r="R296" s="345"/>
      <c r="S296" s="415">
        <f t="shared" si="115"/>
        <v>0</v>
      </c>
      <c r="T296" s="416">
        <f>SUM($G296:H296)</f>
        <v>0</v>
      </c>
      <c r="U296" s="416">
        <f>SUM($G296:I296)</f>
        <v>0</v>
      </c>
      <c r="V296" s="416">
        <f>SUM($G296:J296)</f>
        <v>0</v>
      </c>
      <c r="W296" s="416">
        <f>SUM($G296:K296)</f>
        <v>0</v>
      </c>
      <c r="X296" s="416">
        <f>SUM($G296:L296)</f>
        <v>0</v>
      </c>
      <c r="Y296" s="416">
        <f>SUM($G296:M296)</f>
        <v>0</v>
      </c>
      <c r="Z296" s="416">
        <f>SUM($G296:N296)</f>
        <v>0</v>
      </c>
      <c r="AA296" s="416">
        <f>SUM($G296:O296)</f>
        <v>0</v>
      </c>
      <c r="AB296" s="416">
        <f>SUM($G296:P296)</f>
        <v>0</v>
      </c>
      <c r="AC296" s="416">
        <f>SUM($G296:Q296)</f>
        <v>0</v>
      </c>
      <c r="AD296" s="417">
        <f>SUM($G296:R296)</f>
        <v>0</v>
      </c>
      <c r="AE296" s="349">
        <f t="shared" si="116"/>
        <v>0</v>
      </c>
      <c r="AF296" s="349">
        <f t="shared" si="117"/>
        <v>0</v>
      </c>
      <c r="AG296" s="349">
        <f t="shared" si="118"/>
        <v>0</v>
      </c>
      <c r="AH296" s="349">
        <f t="shared" si="119"/>
        <v>0</v>
      </c>
      <c r="AI296" s="349">
        <f t="shared" si="107"/>
        <v>0</v>
      </c>
      <c r="AJ296" s="349">
        <f t="shared" si="108"/>
        <v>0</v>
      </c>
      <c r="AK296" s="349">
        <f t="shared" si="109"/>
        <v>0</v>
      </c>
      <c r="AL296" s="350">
        <f t="shared" si="121"/>
        <v>0</v>
      </c>
    </row>
    <row r="297" spans="1:38" ht="24" customHeight="1" collapsed="1">
      <c r="A297" s="343" t="s">
        <v>403</v>
      </c>
      <c r="B297" s="446" t="s">
        <v>404</v>
      </c>
      <c r="C297" s="33" t="s">
        <v>405</v>
      </c>
      <c r="D297" s="34"/>
      <c r="E297" s="34"/>
      <c r="F297" s="34"/>
      <c r="G297" s="344">
        <f>G219</f>
        <v>0</v>
      </c>
      <c r="H297" s="345">
        <f t="shared" ref="H297:R297" si="127">H219</f>
        <v>0</v>
      </c>
      <c r="I297" s="345">
        <f t="shared" si="127"/>
        <v>0</v>
      </c>
      <c r="J297" s="345">
        <f t="shared" si="127"/>
        <v>0</v>
      </c>
      <c r="K297" s="345">
        <f t="shared" si="127"/>
        <v>0</v>
      </c>
      <c r="L297" s="345">
        <f t="shared" si="127"/>
        <v>0</v>
      </c>
      <c r="M297" s="345">
        <f t="shared" si="127"/>
        <v>0</v>
      </c>
      <c r="N297" s="345">
        <f t="shared" si="127"/>
        <v>0</v>
      </c>
      <c r="O297" s="345">
        <f t="shared" si="127"/>
        <v>0</v>
      </c>
      <c r="P297" s="345">
        <f t="shared" si="127"/>
        <v>0</v>
      </c>
      <c r="Q297" s="345">
        <f t="shared" si="127"/>
        <v>0</v>
      </c>
      <c r="R297" s="345">
        <f t="shared" si="127"/>
        <v>0</v>
      </c>
      <c r="S297" s="415">
        <f t="shared" si="115"/>
        <v>0</v>
      </c>
      <c r="T297" s="416">
        <f>SUM($G297:H297)</f>
        <v>0</v>
      </c>
      <c r="U297" s="416">
        <f>SUM($G297:I297)</f>
        <v>0</v>
      </c>
      <c r="V297" s="416">
        <f>SUM($G297:J297)</f>
        <v>0</v>
      </c>
      <c r="W297" s="416">
        <f>SUM($G297:K297)</f>
        <v>0</v>
      </c>
      <c r="X297" s="416">
        <f>SUM($G297:L297)</f>
        <v>0</v>
      </c>
      <c r="Y297" s="416">
        <f>SUM($G297:M297)</f>
        <v>0</v>
      </c>
      <c r="Z297" s="416">
        <f>SUM($G297:N297)</f>
        <v>0</v>
      </c>
      <c r="AA297" s="416">
        <f>SUM($G297:O297)</f>
        <v>0</v>
      </c>
      <c r="AB297" s="416">
        <f>SUM($G297:P297)</f>
        <v>0</v>
      </c>
      <c r="AC297" s="416">
        <f>SUM($G297:Q297)</f>
        <v>0</v>
      </c>
      <c r="AD297" s="417">
        <f>SUM($G297:R297)</f>
        <v>0</v>
      </c>
      <c r="AE297" s="349">
        <f t="shared" si="116"/>
        <v>0</v>
      </c>
      <c r="AF297" s="349">
        <f t="shared" si="117"/>
        <v>0</v>
      </c>
      <c r="AG297" s="349">
        <f t="shared" si="118"/>
        <v>0</v>
      </c>
      <c r="AH297" s="349">
        <f t="shared" si="119"/>
        <v>0</v>
      </c>
      <c r="AI297" s="349">
        <f t="shared" si="107"/>
        <v>0</v>
      </c>
      <c r="AJ297" s="349">
        <f t="shared" si="108"/>
        <v>0</v>
      </c>
      <c r="AK297" s="349">
        <f t="shared" si="109"/>
        <v>0</v>
      </c>
      <c r="AL297" s="350">
        <f t="shared" si="121"/>
        <v>0</v>
      </c>
    </row>
    <row r="298" spans="1:38" ht="24" hidden="1" customHeight="1" outlineLevel="1">
      <c r="A298" s="343" t="s">
        <v>257</v>
      </c>
      <c r="B298" s="446" t="s">
        <v>406</v>
      </c>
      <c r="C298" s="33"/>
      <c r="D298" s="34"/>
      <c r="E298" s="34"/>
      <c r="F298" s="34"/>
      <c r="G298" s="344"/>
      <c r="H298" s="345"/>
      <c r="I298" s="345"/>
      <c r="J298" s="345"/>
      <c r="K298" s="345"/>
      <c r="L298" s="345"/>
      <c r="M298" s="345"/>
      <c r="N298" s="345"/>
      <c r="O298" s="345"/>
      <c r="P298" s="345"/>
      <c r="Q298" s="345"/>
      <c r="R298" s="345"/>
      <c r="S298" s="415">
        <f t="shared" si="115"/>
        <v>0</v>
      </c>
      <c r="T298" s="416">
        <f>SUM($G298:H298)</f>
        <v>0</v>
      </c>
      <c r="U298" s="416">
        <f>SUM($G298:I298)</f>
        <v>0</v>
      </c>
      <c r="V298" s="416">
        <f>SUM($G298:J298)</f>
        <v>0</v>
      </c>
      <c r="W298" s="416">
        <f>SUM($G298:K298)</f>
        <v>0</v>
      </c>
      <c r="X298" s="416">
        <f>SUM($G298:L298)</f>
        <v>0</v>
      </c>
      <c r="Y298" s="416">
        <f>SUM($G298:M298)</f>
        <v>0</v>
      </c>
      <c r="Z298" s="416">
        <f>SUM($G298:N298)</f>
        <v>0</v>
      </c>
      <c r="AA298" s="416">
        <f>SUM($G298:O298)</f>
        <v>0</v>
      </c>
      <c r="AB298" s="416">
        <f>SUM($G298:P298)</f>
        <v>0</v>
      </c>
      <c r="AC298" s="416">
        <f>SUM($G298:Q298)</f>
        <v>0</v>
      </c>
      <c r="AD298" s="417">
        <f>SUM($G298:R298)</f>
        <v>0</v>
      </c>
      <c r="AE298" s="349">
        <f t="shared" si="116"/>
        <v>0</v>
      </c>
      <c r="AF298" s="349">
        <f t="shared" si="117"/>
        <v>0</v>
      </c>
      <c r="AG298" s="349">
        <f t="shared" si="118"/>
        <v>0</v>
      </c>
      <c r="AH298" s="349">
        <f t="shared" si="119"/>
        <v>0</v>
      </c>
      <c r="AI298" s="349">
        <f t="shared" si="107"/>
        <v>0</v>
      </c>
      <c r="AJ298" s="349">
        <f t="shared" si="108"/>
        <v>0</v>
      </c>
      <c r="AK298" s="349">
        <f t="shared" si="109"/>
        <v>0</v>
      </c>
      <c r="AL298" s="350">
        <f t="shared" si="121"/>
        <v>0</v>
      </c>
    </row>
    <row r="299" spans="1:38" ht="24" customHeight="1" outlineLevel="1">
      <c r="A299" s="343" t="s">
        <v>257</v>
      </c>
      <c r="B299" s="446" t="s">
        <v>407</v>
      </c>
      <c r="C299" s="33" t="s">
        <v>463</v>
      </c>
      <c r="D299" s="34"/>
      <c r="E299" s="34"/>
      <c r="F299" s="34"/>
      <c r="G299" s="344"/>
      <c r="H299" s="345"/>
      <c r="I299" s="345"/>
      <c r="J299" s="345">
        <f>J233</f>
        <v>-11136.230995207501</v>
      </c>
      <c r="K299" s="345"/>
      <c r="L299" s="345"/>
      <c r="M299" s="345"/>
      <c r="N299" s="345"/>
      <c r="O299" s="345"/>
      <c r="P299" s="345"/>
      <c r="Q299" s="345"/>
      <c r="R299" s="345"/>
      <c r="S299" s="415">
        <f t="shared" si="115"/>
        <v>0</v>
      </c>
      <c r="T299" s="416">
        <f>SUM($G299:H299)</f>
        <v>0</v>
      </c>
      <c r="U299" s="416">
        <f>SUM($G299:I299)</f>
        <v>0</v>
      </c>
      <c r="V299" s="416">
        <f>SUM($G299:J299)</f>
        <v>-11136.230995207501</v>
      </c>
      <c r="W299" s="416">
        <f>SUM($G299:K299)</f>
        <v>-11136.230995207501</v>
      </c>
      <c r="X299" s="416">
        <f>SUM($G299:L299)</f>
        <v>-11136.230995207501</v>
      </c>
      <c r="Y299" s="416">
        <f>SUM($G299:M299)</f>
        <v>-11136.230995207501</v>
      </c>
      <c r="Z299" s="416">
        <f>SUM($G299:N299)</f>
        <v>-11136.230995207501</v>
      </c>
      <c r="AA299" s="416">
        <f>SUM($G299:O299)</f>
        <v>-11136.230995207501</v>
      </c>
      <c r="AB299" s="416">
        <f>SUM($G299:P299)</f>
        <v>-11136.230995207501</v>
      </c>
      <c r="AC299" s="416">
        <f>SUM($G299:Q299)</f>
        <v>-11136.230995207501</v>
      </c>
      <c r="AD299" s="417">
        <f>SUM($G299:R299)</f>
        <v>-11136.230995207501</v>
      </c>
      <c r="AE299" s="349">
        <f t="shared" si="116"/>
        <v>0</v>
      </c>
      <c r="AF299" s="349">
        <f t="shared" si="117"/>
        <v>-11136.230995207501</v>
      </c>
      <c r="AG299" s="349">
        <f t="shared" si="118"/>
        <v>0</v>
      </c>
      <c r="AH299" s="349">
        <f t="shared" si="119"/>
        <v>0</v>
      </c>
      <c r="AI299" s="349">
        <f t="shared" si="107"/>
        <v>-11136.230995207501</v>
      </c>
      <c r="AJ299" s="349">
        <f t="shared" si="108"/>
        <v>0</v>
      </c>
      <c r="AK299" s="349">
        <f t="shared" si="109"/>
        <v>-11136.230995207501</v>
      </c>
      <c r="AL299" s="350">
        <f t="shared" si="121"/>
        <v>0</v>
      </c>
    </row>
    <row r="300" spans="1:38" ht="24" hidden="1" customHeight="1" outlineLevel="1">
      <c r="A300" s="343" t="s">
        <v>257</v>
      </c>
      <c r="B300" s="446" t="s">
        <v>408</v>
      </c>
      <c r="C300" s="33"/>
      <c r="D300" s="34"/>
      <c r="E300" s="34"/>
      <c r="F300" s="34"/>
      <c r="G300" s="344"/>
      <c r="H300" s="345"/>
      <c r="I300" s="345"/>
      <c r="J300" s="345"/>
      <c r="K300" s="345"/>
      <c r="L300" s="345"/>
      <c r="M300" s="345"/>
      <c r="N300" s="345"/>
      <c r="O300" s="345"/>
      <c r="P300" s="345"/>
      <c r="Q300" s="345"/>
      <c r="R300" s="345"/>
      <c r="S300" s="415">
        <f t="shared" si="115"/>
        <v>0</v>
      </c>
      <c r="T300" s="416">
        <f>SUM($G300:H300)</f>
        <v>0</v>
      </c>
      <c r="U300" s="416">
        <f>SUM($G300:I300)</f>
        <v>0</v>
      </c>
      <c r="V300" s="416">
        <f>SUM($G300:J300)</f>
        <v>0</v>
      </c>
      <c r="W300" s="416">
        <f>SUM($G300:K300)</f>
        <v>0</v>
      </c>
      <c r="X300" s="416">
        <f>SUM($G300:L300)</f>
        <v>0</v>
      </c>
      <c r="Y300" s="416">
        <f>SUM($G300:M300)</f>
        <v>0</v>
      </c>
      <c r="Z300" s="416">
        <f>SUM($G300:N300)</f>
        <v>0</v>
      </c>
      <c r="AA300" s="416">
        <f>SUM($G300:O300)</f>
        <v>0</v>
      </c>
      <c r="AB300" s="416">
        <f>SUM($G300:P300)</f>
        <v>0</v>
      </c>
      <c r="AC300" s="416">
        <f>SUM($G300:Q300)</f>
        <v>0</v>
      </c>
      <c r="AD300" s="417">
        <f>SUM($G300:R300)</f>
        <v>0</v>
      </c>
      <c r="AE300" s="349">
        <f t="shared" si="116"/>
        <v>0</v>
      </c>
      <c r="AF300" s="349">
        <f t="shared" si="117"/>
        <v>0</v>
      </c>
      <c r="AG300" s="349">
        <f t="shared" si="118"/>
        <v>0</v>
      </c>
      <c r="AH300" s="349">
        <f t="shared" si="119"/>
        <v>0</v>
      </c>
      <c r="AI300" s="349">
        <f t="shared" ref="AI300:AI328" si="128">$AE300+$AF300</f>
        <v>0</v>
      </c>
      <c r="AJ300" s="349">
        <f t="shared" ref="AJ300:AJ328" si="129">$AG300+$AH300</f>
        <v>0</v>
      </c>
      <c r="AK300" s="349">
        <f t="shared" ref="AK300:AK328" si="130">$AI300+$AJ300</f>
        <v>0</v>
      </c>
      <c r="AL300" s="350">
        <f t="shared" si="121"/>
        <v>0</v>
      </c>
    </row>
    <row r="301" spans="1:38" ht="24" hidden="1" customHeight="1" outlineLevel="1">
      <c r="A301" s="343" t="s">
        <v>257</v>
      </c>
      <c r="B301" s="446" t="s">
        <v>409</v>
      </c>
      <c r="C301" s="33"/>
      <c r="D301" s="34"/>
      <c r="E301" s="34"/>
      <c r="F301" s="34"/>
      <c r="G301" s="344"/>
      <c r="H301" s="345"/>
      <c r="I301" s="345"/>
      <c r="J301" s="345"/>
      <c r="K301" s="345"/>
      <c r="L301" s="345"/>
      <c r="M301" s="345"/>
      <c r="N301" s="345"/>
      <c r="O301" s="345"/>
      <c r="P301" s="345"/>
      <c r="Q301" s="345"/>
      <c r="R301" s="345"/>
      <c r="S301" s="415">
        <f t="shared" si="115"/>
        <v>0</v>
      </c>
      <c r="T301" s="416">
        <f>SUM($G301:H301)</f>
        <v>0</v>
      </c>
      <c r="U301" s="416">
        <f>SUM($G301:I301)</f>
        <v>0</v>
      </c>
      <c r="V301" s="416">
        <f>SUM($G301:J301)</f>
        <v>0</v>
      </c>
      <c r="W301" s="416">
        <f>SUM($G301:K301)</f>
        <v>0</v>
      </c>
      <c r="X301" s="416">
        <f>SUM($G301:L301)</f>
        <v>0</v>
      </c>
      <c r="Y301" s="416">
        <f>SUM($G301:M301)</f>
        <v>0</v>
      </c>
      <c r="Z301" s="416">
        <f>SUM($G301:N301)</f>
        <v>0</v>
      </c>
      <c r="AA301" s="416">
        <f>SUM($G301:O301)</f>
        <v>0</v>
      </c>
      <c r="AB301" s="416">
        <f>SUM($G301:P301)</f>
        <v>0</v>
      </c>
      <c r="AC301" s="416">
        <f>SUM($G301:Q301)</f>
        <v>0</v>
      </c>
      <c r="AD301" s="417">
        <f>SUM($G301:R301)</f>
        <v>0</v>
      </c>
      <c r="AE301" s="349">
        <f t="shared" si="116"/>
        <v>0</v>
      </c>
      <c r="AF301" s="349">
        <f t="shared" si="117"/>
        <v>0</v>
      </c>
      <c r="AG301" s="349">
        <f t="shared" si="118"/>
        <v>0</v>
      </c>
      <c r="AH301" s="349">
        <f t="shared" si="119"/>
        <v>0</v>
      </c>
      <c r="AI301" s="349">
        <f t="shared" si="128"/>
        <v>0</v>
      </c>
      <c r="AJ301" s="349">
        <f t="shared" si="129"/>
        <v>0</v>
      </c>
      <c r="AK301" s="349">
        <f t="shared" si="130"/>
        <v>0</v>
      </c>
      <c r="AL301" s="350">
        <f t="shared" si="121"/>
        <v>0</v>
      </c>
    </row>
    <row r="302" spans="1:38" ht="24" hidden="1" customHeight="1" outlineLevel="1">
      <c r="A302" s="343" t="s">
        <v>257</v>
      </c>
      <c r="B302" s="446" t="s">
        <v>410</v>
      </c>
      <c r="C302" s="33"/>
      <c r="D302" s="34"/>
      <c r="E302" s="34"/>
      <c r="F302" s="34"/>
      <c r="G302" s="344"/>
      <c r="H302" s="345"/>
      <c r="I302" s="345"/>
      <c r="J302" s="345"/>
      <c r="K302" s="345"/>
      <c r="L302" s="345"/>
      <c r="M302" s="345"/>
      <c r="N302" s="345"/>
      <c r="O302" s="345"/>
      <c r="P302" s="345"/>
      <c r="Q302" s="345"/>
      <c r="R302" s="345"/>
      <c r="S302" s="415">
        <f t="shared" si="115"/>
        <v>0</v>
      </c>
      <c r="T302" s="416">
        <f>SUM($G302:H302)</f>
        <v>0</v>
      </c>
      <c r="U302" s="416">
        <f>SUM($G302:I302)</f>
        <v>0</v>
      </c>
      <c r="V302" s="416">
        <f>SUM($G302:J302)</f>
        <v>0</v>
      </c>
      <c r="W302" s="416">
        <f>SUM($G302:K302)</f>
        <v>0</v>
      </c>
      <c r="X302" s="416">
        <f>SUM($G302:L302)</f>
        <v>0</v>
      </c>
      <c r="Y302" s="416">
        <f>SUM($G302:M302)</f>
        <v>0</v>
      </c>
      <c r="Z302" s="416">
        <f>SUM($G302:N302)</f>
        <v>0</v>
      </c>
      <c r="AA302" s="416">
        <f>SUM($G302:O302)</f>
        <v>0</v>
      </c>
      <c r="AB302" s="416">
        <f>SUM($G302:P302)</f>
        <v>0</v>
      </c>
      <c r="AC302" s="416">
        <f>SUM($G302:Q302)</f>
        <v>0</v>
      </c>
      <c r="AD302" s="417">
        <f>SUM($G302:R302)</f>
        <v>0</v>
      </c>
      <c r="AE302" s="349">
        <f t="shared" si="116"/>
        <v>0</v>
      </c>
      <c r="AF302" s="349">
        <f t="shared" si="117"/>
        <v>0</v>
      </c>
      <c r="AG302" s="349">
        <f t="shared" si="118"/>
        <v>0</v>
      </c>
      <c r="AH302" s="349">
        <f t="shared" si="119"/>
        <v>0</v>
      </c>
      <c r="AI302" s="349">
        <f t="shared" si="128"/>
        <v>0</v>
      </c>
      <c r="AJ302" s="349">
        <f t="shared" si="129"/>
        <v>0</v>
      </c>
      <c r="AK302" s="349">
        <f t="shared" si="130"/>
        <v>0</v>
      </c>
      <c r="AL302" s="350">
        <f t="shared" si="121"/>
        <v>0</v>
      </c>
    </row>
    <row r="303" spans="1:38" ht="24" hidden="1" customHeight="1" outlineLevel="1">
      <c r="A303" s="343" t="s">
        <v>257</v>
      </c>
      <c r="B303" s="446" t="s">
        <v>411</v>
      </c>
      <c r="C303" s="33"/>
      <c r="D303" s="34"/>
      <c r="E303" s="34"/>
      <c r="F303" s="34"/>
      <c r="G303" s="344"/>
      <c r="H303" s="345"/>
      <c r="I303" s="345"/>
      <c r="J303" s="345"/>
      <c r="K303" s="345"/>
      <c r="L303" s="345"/>
      <c r="M303" s="345"/>
      <c r="N303" s="345"/>
      <c r="O303" s="345"/>
      <c r="P303" s="345"/>
      <c r="Q303" s="345"/>
      <c r="R303" s="345"/>
      <c r="S303" s="415">
        <f t="shared" si="115"/>
        <v>0</v>
      </c>
      <c r="T303" s="416">
        <f>SUM($G303:H303)</f>
        <v>0</v>
      </c>
      <c r="U303" s="416">
        <f>SUM($G303:I303)</f>
        <v>0</v>
      </c>
      <c r="V303" s="416">
        <f>SUM($G303:J303)</f>
        <v>0</v>
      </c>
      <c r="W303" s="416">
        <f>SUM($G303:K303)</f>
        <v>0</v>
      </c>
      <c r="X303" s="416">
        <f>SUM($G303:L303)</f>
        <v>0</v>
      </c>
      <c r="Y303" s="416">
        <f>SUM($G303:M303)</f>
        <v>0</v>
      </c>
      <c r="Z303" s="416">
        <f>SUM($G303:N303)</f>
        <v>0</v>
      </c>
      <c r="AA303" s="416">
        <f>SUM($G303:O303)</f>
        <v>0</v>
      </c>
      <c r="AB303" s="416">
        <f>SUM($G303:P303)</f>
        <v>0</v>
      </c>
      <c r="AC303" s="416">
        <f>SUM($G303:Q303)</f>
        <v>0</v>
      </c>
      <c r="AD303" s="417">
        <f>SUM($G303:R303)</f>
        <v>0</v>
      </c>
      <c r="AE303" s="349">
        <f t="shared" si="116"/>
        <v>0</v>
      </c>
      <c r="AF303" s="349">
        <f t="shared" si="117"/>
        <v>0</v>
      </c>
      <c r="AG303" s="349">
        <f t="shared" si="118"/>
        <v>0</v>
      </c>
      <c r="AH303" s="349">
        <f t="shared" si="119"/>
        <v>0</v>
      </c>
      <c r="AI303" s="349">
        <f t="shared" si="128"/>
        <v>0</v>
      </c>
      <c r="AJ303" s="349">
        <f t="shared" si="129"/>
        <v>0</v>
      </c>
      <c r="AK303" s="349">
        <f t="shared" si="130"/>
        <v>0</v>
      </c>
      <c r="AL303" s="350">
        <f t="shared" ref="AL303:AL307" si="131">SUM(G303:R303)-AK303</f>
        <v>0</v>
      </c>
    </row>
    <row r="304" spans="1:38" ht="24" hidden="1" customHeight="1" outlineLevel="1">
      <c r="A304" s="343" t="s">
        <v>257</v>
      </c>
      <c r="B304" s="446" t="s">
        <v>412</v>
      </c>
      <c r="C304" s="33"/>
      <c r="D304" s="34"/>
      <c r="E304" s="34"/>
      <c r="F304" s="34"/>
      <c r="G304" s="344"/>
      <c r="H304" s="345"/>
      <c r="I304" s="345"/>
      <c r="J304" s="345"/>
      <c r="K304" s="345"/>
      <c r="L304" s="345"/>
      <c r="M304" s="345"/>
      <c r="N304" s="345"/>
      <c r="O304" s="345"/>
      <c r="P304" s="345"/>
      <c r="Q304" s="345"/>
      <c r="R304" s="345"/>
      <c r="S304" s="415">
        <f t="shared" si="115"/>
        <v>0</v>
      </c>
      <c r="T304" s="416">
        <f>SUM($G304:H304)</f>
        <v>0</v>
      </c>
      <c r="U304" s="416">
        <f>SUM($G304:I304)</f>
        <v>0</v>
      </c>
      <c r="V304" s="416">
        <f>SUM($G304:J304)</f>
        <v>0</v>
      </c>
      <c r="W304" s="416">
        <f>SUM($G304:K304)</f>
        <v>0</v>
      </c>
      <c r="X304" s="416">
        <f>SUM($G304:L304)</f>
        <v>0</v>
      </c>
      <c r="Y304" s="416">
        <f>SUM($G304:M304)</f>
        <v>0</v>
      </c>
      <c r="Z304" s="416">
        <f>SUM($G304:N304)</f>
        <v>0</v>
      </c>
      <c r="AA304" s="416">
        <f>SUM($G304:O304)</f>
        <v>0</v>
      </c>
      <c r="AB304" s="416">
        <f>SUM($G304:P304)</f>
        <v>0</v>
      </c>
      <c r="AC304" s="416">
        <f>SUM($G304:Q304)</f>
        <v>0</v>
      </c>
      <c r="AD304" s="417">
        <f>SUM($G304:R304)</f>
        <v>0</v>
      </c>
      <c r="AE304" s="349">
        <f t="shared" si="116"/>
        <v>0</v>
      </c>
      <c r="AF304" s="349">
        <f t="shared" si="117"/>
        <v>0</v>
      </c>
      <c r="AG304" s="349">
        <f t="shared" si="118"/>
        <v>0</v>
      </c>
      <c r="AH304" s="349">
        <f t="shared" si="119"/>
        <v>0</v>
      </c>
      <c r="AI304" s="349">
        <f t="shared" si="128"/>
        <v>0</v>
      </c>
      <c r="AJ304" s="349">
        <f t="shared" si="129"/>
        <v>0</v>
      </c>
      <c r="AK304" s="349">
        <f t="shared" si="130"/>
        <v>0</v>
      </c>
      <c r="AL304" s="350">
        <f t="shared" si="131"/>
        <v>0</v>
      </c>
    </row>
    <row r="305" spans="1:38" ht="24" hidden="1" customHeight="1" outlineLevel="1">
      <c r="A305" s="343" t="s">
        <v>257</v>
      </c>
      <c r="B305" s="446" t="s">
        <v>413</v>
      </c>
      <c r="C305" s="33"/>
      <c r="D305" s="34"/>
      <c r="E305" s="34"/>
      <c r="F305" s="34"/>
      <c r="G305" s="344"/>
      <c r="H305" s="345"/>
      <c r="I305" s="345"/>
      <c r="J305" s="345"/>
      <c r="K305" s="345"/>
      <c r="L305" s="345"/>
      <c r="M305" s="345"/>
      <c r="N305" s="345"/>
      <c r="O305" s="345"/>
      <c r="P305" s="345"/>
      <c r="Q305" s="345"/>
      <c r="R305" s="345"/>
      <c r="S305" s="415">
        <f t="shared" si="115"/>
        <v>0</v>
      </c>
      <c r="T305" s="416">
        <f>SUM($G305:H305)</f>
        <v>0</v>
      </c>
      <c r="U305" s="416">
        <f>SUM($G305:I305)</f>
        <v>0</v>
      </c>
      <c r="V305" s="416">
        <f>SUM($G305:J305)</f>
        <v>0</v>
      </c>
      <c r="W305" s="416">
        <f>SUM($G305:K305)</f>
        <v>0</v>
      </c>
      <c r="X305" s="416">
        <f>SUM($G305:L305)</f>
        <v>0</v>
      </c>
      <c r="Y305" s="416">
        <f>SUM($G305:M305)</f>
        <v>0</v>
      </c>
      <c r="Z305" s="416">
        <f>SUM($G305:N305)</f>
        <v>0</v>
      </c>
      <c r="AA305" s="416">
        <f>SUM($G305:O305)</f>
        <v>0</v>
      </c>
      <c r="AB305" s="416">
        <f>SUM($G305:P305)</f>
        <v>0</v>
      </c>
      <c r="AC305" s="416">
        <f>SUM($G305:Q305)</f>
        <v>0</v>
      </c>
      <c r="AD305" s="417">
        <f>SUM($G305:R305)</f>
        <v>0</v>
      </c>
      <c r="AE305" s="349">
        <f t="shared" si="116"/>
        <v>0</v>
      </c>
      <c r="AF305" s="349">
        <f t="shared" si="117"/>
        <v>0</v>
      </c>
      <c r="AG305" s="349">
        <f t="shared" si="118"/>
        <v>0</v>
      </c>
      <c r="AH305" s="349">
        <f t="shared" si="119"/>
        <v>0</v>
      </c>
      <c r="AI305" s="349">
        <f t="shared" si="128"/>
        <v>0</v>
      </c>
      <c r="AJ305" s="349">
        <f t="shared" si="129"/>
        <v>0</v>
      </c>
      <c r="AK305" s="349">
        <f t="shared" si="130"/>
        <v>0</v>
      </c>
      <c r="AL305" s="350">
        <f t="shared" si="131"/>
        <v>0</v>
      </c>
    </row>
    <row r="306" spans="1:38" ht="24" hidden="1" customHeight="1" outlineLevel="1">
      <c r="A306" s="343" t="s">
        <v>257</v>
      </c>
      <c r="B306" s="446" t="s">
        <v>414</v>
      </c>
      <c r="C306" s="33"/>
      <c r="D306" s="34"/>
      <c r="E306" s="34"/>
      <c r="F306" s="34"/>
      <c r="G306" s="344"/>
      <c r="H306" s="345"/>
      <c r="I306" s="345"/>
      <c r="J306" s="345"/>
      <c r="K306" s="345"/>
      <c r="L306" s="345"/>
      <c r="M306" s="345"/>
      <c r="N306" s="345"/>
      <c r="O306" s="345"/>
      <c r="P306" s="345"/>
      <c r="Q306" s="345"/>
      <c r="R306" s="345"/>
      <c r="S306" s="415">
        <f t="shared" si="115"/>
        <v>0</v>
      </c>
      <c r="T306" s="416">
        <f>SUM($G306:H306)</f>
        <v>0</v>
      </c>
      <c r="U306" s="416">
        <f>SUM($G306:I306)</f>
        <v>0</v>
      </c>
      <c r="V306" s="416">
        <f>SUM($G306:J306)</f>
        <v>0</v>
      </c>
      <c r="W306" s="416">
        <f>SUM($G306:K306)</f>
        <v>0</v>
      </c>
      <c r="X306" s="416">
        <f>SUM($G306:L306)</f>
        <v>0</v>
      </c>
      <c r="Y306" s="416">
        <f>SUM($G306:M306)</f>
        <v>0</v>
      </c>
      <c r="Z306" s="416">
        <f>SUM($G306:N306)</f>
        <v>0</v>
      </c>
      <c r="AA306" s="416">
        <f>SUM($G306:O306)</f>
        <v>0</v>
      </c>
      <c r="AB306" s="416">
        <f>SUM($G306:P306)</f>
        <v>0</v>
      </c>
      <c r="AC306" s="416">
        <f>SUM($G306:Q306)</f>
        <v>0</v>
      </c>
      <c r="AD306" s="417">
        <f>SUM($G306:R306)</f>
        <v>0</v>
      </c>
      <c r="AE306" s="349">
        <f t="shared" si="116"/>
        <v>0</v>
      </c>
      <c r="AF306" s="349">
        <f t="shared" si="117"/>
        <v>0</v>
      </c>
      <c r="AG306" s="349">
        <f t="shared" si="118"/>
        <v>0</v>
      </c>
      <c r="AH306" s="349">
        <f t="shared" si="119"/>
        <v>0</v>
      </c>
      <c r="AI306" s="349">
        <f t="shared" si="128"/>
        <v>0</v>
      </c>
      <c r="AJ306" s="349">
        <f t="shared" si="129"/>
        <v>0</v>
      </c>
      <c r="AK306" s="349">
        <f t="shared" si="130"/>
        <v>0</v>
      </c>
      <c r="AL306" s="350">
        <f t="shared" si="131"/>
        <v>0</v>
      </c>
    </row>
    <row r="307" spans="1:38" ht="24" hidden="1" customHeight="1" outlineLevel="1">
      <c r="A307" s="343" t="s">
        <v>257</v>
      </c>
      <c r="B307" s="446" t="s">
        <v>415</v>
      </c>
      <c r="C307" s="33"/>
      <c r="D307" s="34"/>
      <c r="E307" s="34"/>
      <c r="F307" s="34"/>
      <c r="G307" s="344"/>
      <c r="H307" s="345"/>
      <c r="I307" s="345"/>
      <c r="J307" s="345"/>
      <c r="K307" s="345"/>
      <c r="L307" s="345"/>
      <c r="M307" s="345"/>
      <c r="N307" s="345"/>
      <c r="O307" s="345"/>
      <c r="P307" s="345"/>
      <c r="Q307" s="345"/>
      <c r="R307" s="345"/>
      <c r="S307" s="415">
        <f t="shared" si="115"/>
        <v>0</v>
      </c>
      <c r="T307" s="416">
        <f>SUM($G307:H307)</f>
        <v>0</v>
      </c>
      <c r="U307" s="416">
        <f>SUM($G307:I307)</f>
        <v>0</v>
      </c>
      <c r="V307" s="416">
        <f>SUM($G307:J307)</f>
        <v>0</v>
      </c>
      <c r="W307" s="416">
        <f>SUM($G307:K307)</f>
        <v>0</v>
      </c>
      <c r="X307" s="416">
        <f>SUM($G307:L307)</f>
        <v>0</v>
      </c>
      <c r="Y307" s="416">
        <f>SUM($G307:M307)</f>
        <v>0</v>
      </c>
      <c r="Z307" s="416">
        <f>SUM($G307:N307)</f>
        <v>0</v>
      </c>
      <c r="AA307" s="416">
        <f>SUM($G307:O307)</f>
        <v>0</v>
      </c>
      <c r="AB307" s="416">
        <f>SUM($G307:P307)</f>
        <v>0</v>
      </c>
      <c r="AC307" s="416">
        <f>SUM($G307:Q307)</f>
        <v>0</v>
      </c>
      <c r="AD307" s="417">
        <f>SUM($G307:R307)</f>
        <v>0</v>
      </c>
      <c r="AE307" s="349">
        <f t="shared" si="116"/>
        <v>0</v>
      </c>
      <c r="AF307" s="349">
        <f t="shared" si="117"/>
        <v>0</v>
      </c>
      <c r="AG307" s="349">
        <f t="shared" si="118"/>
        <v>0</v>
      </c>
      <c r="AH307" s="349">
        <f t="shared" si="119"/>
        <v>0</v>
      </c>
      <c r="AI307" s="349">
        <f t="shared" si="128"/>
        <v>0</v>
      </c>
      <c r="AJ307" s="349">
        <f t="shared" si="129"/>
        <v>0</v>
      </c>
      <c r="AK307" s="349">
        <f t="shared" si="130"/>
        <v>0</v>
      </c>
      <c r="AL307" s="350">
        <f t="shared" si="131"/>
        <v>0</v>
      </c>
    </row>
    <row r="308" spans="1:38" ht="24" hidden="1" customHeight="1" outlineLevel="1">
      <c r="A308" s="343" t="s">
        <v>257</v>
      </c>
      <c r="B308" s="446" t="s">
        <v>416</v>
      </c>
      <c r="C308" s="33"/>
      <c r="D308" s="34"/>
      <c r="E308" s="34"/>
      <c r="F308" s="34"/>
      <c r="G308" s="344"/>
      <c r="H308" s="345"/>
      <c r="I308" s="345"/>
      <c r="J308" s="345"/>
      <c r="K308" s="345"/>
      <c r="L308" s="345"/>
      <c r="M308" s="345"/>
      <c r="N308" s="345"/>
      <c r="O308" s="345"/>
      <c r="P308" s="345"/>
      <c r="Q308" s="345"/>
      <c r="R308" s="345"/>
      <c r="S308" s="415">
        <f t="shared" si="115"/>
        <v>0</v>
      </c>
      <c r="T308" s="416">
        <f>SUM($G308:H308)</f>
        <v>0</v>
      </c>
      <c r="U308" s="416">
        <f>SUM($G308:I308)</f>
        <v>0</v>
      </c>
      <c r="V308" s="416">
        <f>SUM($G308:J308)</f>
        <v>0</v>
      </c>
      <c r="W308" s="416">
        <f>SUM($G308:K308)</f>
        <v>0</v>
      </c>
      <c r="X308" s="416">
        <f>SUM($G308:L308)</f>
        <v>0</v>
      </c>
      <c r="Y308" s="416">
        <f>SUM($G308:M308)</f>
        <v>0</v>
      </c>
      <c r="Z308" s="416">
        <f>SUM($G308:N308)</f>
        <v>0</v>
      </c>
      <c r="AA308" s="416">
        <f>SUM($G308:O308)</f>
        <v>0</v>
      </c>
      <c r="AB308" s="416">
        <f>SUM($G308:P308)</f>
        <v>0</v>
      </c>
      <c r="AC308" s="416">
        <f>SUM($G308:Q308)</f>
        <v>0</v>
      </c>
      <c r="AD308" s="417">
        <f>SUM($G308:R308)</f>
        <v>0</v>
      </c>
      <c r="AE308" s="349">
        <f t="shared" si="116"/>
        <v>0</v>
      </c>
      <c r="AF308" s="349">
        <f t="shared" si="117"/>
        <v>0</v>
      </c>
      <c r="AG308" s="349">
        <f t="shared" si="118"/>
        <v>0</v>
      </c>
      <c r="AH308" s="349">
        <f t="shared" si="119"/>
        <v>0</v>
      </c>
      <c r="AI308" s="349">
        <f t="shared" si="128"/>
        <v>0</v>
      </c>
      <c r="AJ308" s="349">
        <f t="shared" si="129"/>
        <v>0</v>
      </c>
      <c r="AK308" s="349">
        <f t="shared" si="130"/>
        <v>0</v>
      </c>
      <c r="AL308" s="350">
        <f t="shared" si="121"/>
        <v>0</v>
      </c>
    </row>
    <row r="309" spans="1:38" ht="24" hidden="1" customHeight="1" outlineLevel="1">
      <c r="A309" s="343" t="s">
        <v>257</v>
      </c>
      <c r="B309" s="446" t="s">
        <v>417</v>
      </c>
      <c r="C309" s="33"/>
      <c r="D309" s="34"/>
      <c r="E309" s="34"/>
      <c r="F309" s="34"/>
      <c r="G309" s="344"/>
      <c r="H309" s="345"/>
      <c r="I309" s="345"/>
      <c r="J309" s="345"/>
      <c r="K309" s="345"/>
      <c r="L309" s="345"/>
      <c r="M309" s="345"/>
      <c r="N309" s="345"/>
      <c r="O309" s="345"/>
      <c r="P309" s="345"/>
      <c r="Q309" s="345"/>
      <c r="R309" s="345"/>
      <c r="S309" s="415">
        <f t="shared" si="115"/>
        <v>0</v>
      </c>
      <c r="T309" s="416">
        <f>SUM($G309:H309)</f>
        <v>0</v>
      </c>
      <c r="U309" s="416">
        <f>SUM($G309:I309)</f>
        <v>0</v>
      </c>
      <c r="V309" s="416">
        <f>SUM($G309:J309)</f>
        <v>0</v>
      </c>
      <c r="W309" s="416">
        <f>SUM($G309:K309)</f>
        <v>0</v>
      </c>
      <c r="X309" s="416">
        <f>SUM($G309:L309)</f>
        <v>0</v>
      </c>
      <c r="Y309" s="416">
        <f>SUM($G309:M309)</f>
        <v>0</v>
      </c>
      <c r="Z309" s="416">
        <f>SUM($G309:N309)</f>
        <v>0</v>
      </c>
      <c r="AA309" s="416">
        <f>SUM($G309:O309)</f>
        <v>0</v>
      </c>
      <c r="AB309" s="416">
        <f>SUM($G309:P309)</f>
        <v>0</v>
      </c>
      <c r="AC309" s="416">
        <f>SUM($G309:Q309)</f>
        <v>0</v>
      </c>
      <c r="AD309" s="417">
        <f>SUM($G309:R309)</f>
        <v>0</v>
      </c>
      <c r="AE309" s="349">
        <f t="shared" si="116"/>
        <v>0</v>
      </c>
      <c r="AF309" s="349">
        <f t="shared" si="117"/>
        <v>0</v>
      </c>
      <c r="AG309" s="349">
        <f t="shared" si="118"/>
        <v>0</v>
      </c>
      <c r="AH309" s="349">
        <f t="shared" si="119"/>
        <v>0</v>
      </c>
      <c r="AI309" s="349">
        <f t="shared" si="128"/>
        <v>0</v>
      </c>
      <c r="AJ309" s="349">
        <f t="shared" si="129"/>
        <v>0</v>
      </c>
      <c r="AK309" s="349">
        <f t="shared" si="130"/>
        <v>0</v>
      </c>
      <c r="AL309" s="350">
        <f t="shared" si="121"/>
        <v>0</v>
      </c>
    </row>
    <row r="310" spans="1:38" ht="24" hidden="1" customHeight="1" outlineLevel="1">
      <c r="A310" s="343" t="s">
        <v>257</v>
      </c>
      <c r="B310" s="446" t="s">
        <v>418</v>
      </c>
      <c r="C310" s="33"/>
      <c r="D310" s="34"/>
      <c r="E310" s="34"/>
      <c r="F310" s="34"/>
      <c r="G310" s="344"/>
      <c r="H310" s="345"/>
      <c r="I310" s="345"/>
      <c r="J310" s="345"/>
      <c r="K310" s="345"/>
      <c r="L310" s="345"/>
      <c r="M310" s="345"/>
      <c r="N310" s="345"/>
      <c r="O310" s="345"/>
      <c r="P310" s="345"/>
      <c r="Q310" s="345"/>
      <c r="R310" s="345"/>
      <c r="S310" s="415">
        <f t="shared" si="115"/>
        <v>0</v>
      </c>
      <c r="T310" s="416">
        <f>SUM($G310:H310)</f>
        <v>0</v>
      </c>
      <c r="U310" s="416">
        <f>SUM($G310:I310)</f>
        <v>0</v>
      </c>
      <c r="V310" s="416">
        <f>SUM($G310:J310)</f>
        <v>0</v>
      </c>
      <c r="W310" s="416">
        <f>SUM($G310:K310)</f>
        <v>0</v>
      </c>
      <c r="X310" s="416">
        <f>SUM($G310:L310)</f>
        <v>0</v>
      </c>
      <c r="Y310" s="416">
        <f>SUM($G310:M310)</f>
        <v>0</v>
      </c>
      <c r="Z310" s="416">
        <f>SUM($G310:N310)</f>
        <v>0</v>
      </c>
      <c r="AA310" s="416">
        <f>SUM($G310:O310)</f>
        <v>0</v>
      </c>
      <c r="AB310" s="416">
        <f>SUM($G310:P310)</f>
        <v>0</v>
      </c>
      <c r="AC310" s="416">
        <f>SUM($G310:Q310)</f>
        <v>0</v>
      </c>
      <c r="AD310" s="417">
        <f>SUM($G310:R310)</f>
        <v>0</v>
      </c>
      <c r="AE310" s="349">
        <f t="shared" si="116"/>
        <v>0</v>
      </c>
      <c r="AF310" s="349">
        <f t="shared" si="117"/>
        <v>0</v>
      </c>
      <c r="AG310" s="349">
        <f t="shared" si="118"/>
        <v>0</v>
      </c>
      <c r="AH310" s="349">
        <f t="shared" si="119"/>
        <v>0</v>
      </c>
      <c r="AI310" s="349">
        <f t="shared" si="128"/>
        <v>0</v>
      </c>
      <c r="AJ310" s="349">
        <f t="shared" si="129"/>
        <v>0</v>
      </c>
      <c r="AK310" s="349">
        <f t="shared" si="130"/>
        <v>0</v>
      </c>
      <c r="AL310" s="350">
        <f t="shared" si="121"/>
        <v>0</v>
      </c>
    </row>
    <row r="311" spans="1:38" ht="24" hidden="1" customHeight="1" outlineLevel="1">
      <c r="A311" s="343" t="s">
        <v>257</v>
      </c>
      <c r="B311" s="446" t="s">
        <v>419</v>
      </c>
      <c r="C311" s="33"/>
      <c r="D311" s="34"/>
      <c r="E311" s="34"/>
      <c r="F311" s="34"/>
      <c r="G311" s="344"/>
      <c r="H311" s="345"/>
      <c r="I311" s="345"/>
      <c r="J311" s="345"/>
      <c r="K311" s="345"/>
      <c r="L311" s="345"/>
      <c r="M311" s="345"/>
      <c r="N311" s="345"/>
      <c r="O311" s="345"/>
      <c r="P311" s="345"/>
      <c r="Q311" s="345"/>
      <c r="R311" s="345"/>
      <c r="S311" s="415">
        <f t="shared" si="115"/>
        <v>0</v>
      </c>
      <c r="T311" s="416">
        <f>SUM($G311:H311)</f>
        <v>0</v>
      </c>
      <c r="U311" s="416">
        <f>SUM($G311:I311)</f>
        <v>0</v>
      </c>
      <c r="V311" s="416">
        <f>SUM($G311:J311)</f>
        <v>0</v>
      </c>
      <c r="W311" s="416">
        <f>SUM($G311:K311)</f>
        <v>0</v>
      </c>
      <c r="X311" s="416">
        <f>SUM($G311:L311)</f>
        <v>0</v>
      </c>
      <c r="Y311" s="416">
        <f>SUM($G311:M311)</f>
        <v>0</v>
      </c>
      <c r="Z311" s="416">
        <f>SUM($G311:N311)</f>
        <v>0</v>
      </c>
      <c r="AA311" s="416">
        <f>SUM($G311:O311)</f>
        <v>0</v>
      </c>
      <c r="AB311" s="416">
        <f>SUM($G311:P311)</f>
        <v>0</v>
      </c>
      <c r="AC311" s="416">
        <f>SUM($G311:Q311)</f>
        <v>0</v>
      </c>
      <c r="AD311" s="417">
        <f>SUM($G311:R311)</f>
        <v>0</v>
      </c>
      <c r="AE311" s="349">
        <f t="shared" si="116"/>
        <v>0</v>
      </c>
      <c r="AF311" s="349">
        <f t="shared" si="117"/>
        <v>0</v>
      </c>
      <c r="AG311" s="349">
        <f t="shared" si="118"/>
        <v>0</v>
      </c>
      <c r="AH311" s="349">
        <f t="shared" si="119"/>
        <v>0</v>
      </c>
      <c r="AI311" s="349">
        <f t="shared" si="128"/>
        <v>0</v>
      </c>
      <c r="AJ311" s="349">
        <f t="shared" si="129"/>
        <v>0</v>
      </c>
      <c r="AK311" s="349">
        <f t="shared" si="130"/>
        <v>0</v>
      </c>
      <c r="AL311" s="350">
        <f t="shared" si="121"/>
        <v>0</v>
      </c>
    </row>
    <row r="312" spans="1:38" ht="24" customHeight="1" collapsed="1">
      <c r="A312" s="343" t="s">
        <v>420</v>
      </c>
      <c r="B312" s="446" t="s">
        <v>421</v>
      </c>
      <c r="C312" s="33" t="s">
        <v>422</v>
      </c>
      <c r="D312" s="34"/>
      <c r="E312" s="34"/>
      <c r="F312" s="34"/>
      <c r="G312" s="344">
        <f>G160*(1-$R$1)</f>
        <v>0</v>
      </c>
      <c r="H312" s="345">
        <f t="shared" ref="H312:R312" si="132">H160*(1-$R$1)</f>
        <v>0</v>
      </c>
      <c r="I312" s="345">
        <f t="shared" si="132"/>
        <v>0</v>
      </c>
      <c r="J312" s="345">
        <f t="shared" si="132"/>
        <v>0</v>
      </c>
      <c r="K312" s="345">
        <f t="shared" si="132"/>
        <v>0</v>
      </c>
      <c r="L312" s="345">
        <f t="shared" si="132"/>
        <v>0</v>
      </c>
      <c r="M312" s="345">
        <f t="shared" si="132"/>
        <v>0</v>
      </c>
      <c r="N312" s="345">
        <f t="shared" si="132"/>
        <v>0</v>
      </c>
      <c r="O312" s="345">
        <f t="shared" si="132"/>
        <v>0</v>
      </c>
      <c r="P312" s="345">
        <f t="shared" si="132"/>
        <v>0</v>
      </c>
      <c r="Q312" s="345">
        <f t="shared" si="132"/>
        <v>0</v>
      </c>
      <c r="R312" s="345">
        <f t="shared" si="132"/>
        <v>0</v>
      </c>
      <c r="S312" s="415">
        <f t="shared" si="115"/>
        <v>0</v>
      </c>
      <c r="T312" s="416">
        <f>SUM($G312:H312)</f>
        <v>0</v>
      </c>
      <c r="U312" s="416">
        <f>SUM($G312:I312)</f>
        <v>0</v>
      </c>
      <c r="V312" s="416">
        <f>SUM($G312:J312)</f>
        <v>0</v>
      </c>
      <c r="W312" s="416">
        <f>SUM($G312:K312)</f>
        <v>0</v>
      </c>
      <c r="X312" s="416">
        <f>SUM($G312:L312)</f>
        <v>0</v>
      </c>
      <c r="Y312" s="416">
        <f>SUM($G312:M312)</f>
        <v>0</v>
      </c>
      <c r="Z312" s="416">
        <f>SUM($G312:N312)</f>
        <v>0</v>
      </c>
      <c r="AA312" s="416">
        <f>SUM($G312:O312)</f>
        <v>0</v>
      </c>
      <c r="AB312" s="416">
        <f>SUM($G312:P312)</f>
        <v>0</v>
      </c>
      <c r="AC312" s="416">
        <f>SUM($G312:Q312)</f>
        <v>0</v>
      </c>
      <c r="AD312" s="417">
        <f>SUM($G312:R312)</f>
        <v>0</v>
      </c>
      <c r="AE312" s="349">
        <f t="shared" si="116"/>
        <v>0</v>
      </c>
      <c r="AF312" s="349">
        <f t="shared" si="117"/>
        <v>0</v>
      </c>
      <c r="AG312" s="349">
        <f t="shared" si="118"/>
        <v>0</v>
      </c>
      <c r="AH312" s="349">
        <f t="shared" si="119"/>
        <v>0</v>
      </c>
      <c r="AI312" s="349">
        <f t="shared" si="128"/>
        <v>0</v>
      </c>
      <c r="AJ312" s="349">
        <f t="shared" si="129"/>
        <v>0</v>
      </c>
      <c r="AK312" s="349">
        <f t="shared" si="130"/>
        <v>0</v>
      </c>
      <c r="AL312" s="350">
        <f t="shared" si="121"/>
        <v>0</v>
      </c>
    </row>
    <row r="313" spans="1:38" ht="24" customHeight="1">
      <c r="A313" s="343" t="s">
        <v>423</v>
      </c>
      <c r="B313" s="446" t="s">
        <v>424</v>
      </c>
      <c r="C313" s="33" t="s">
        <v>425</v>
      </c>
      <c r="D313" s="34"/>
      <c r="E313" s="34"/>
      <c r="F313" s="34"/>
      <c r="G313" s="344"/>
      <c r="H313" s="345"/>
      <c r="I313" s="345"/>
      <c r="J313" s="345">
        <f>J248</f>
        <v>0</v>
      </c>
      <c r="K313" s="345"/>
      <c r="L313" s="345"/>
      <c r="M313" s="345"/>
      <c r="N313" s="345"/>
      <c r="O313" s="345"/>
      <c r="P313" s="345"/>
      <c r="Q313" s="345"/>
      <c r="R313" s="345"/>
      <c r="S313" s="415">
        <f t="shared" si="115"/>
        <v>0</v>
      </c>
      <c r="T313" s="416">
        <f>SUM($G313:H313)</f>
        <v>0</v>
      </c>
      <c r="U313" s="416">
        <f>SUM($G313:I313)</f>
        <v>0</v>
      </c>
      <c r="V313" s="416">
        <f>SUM($G313:J313)</f>
        <v>0</v>
      </c>
      <c r="W313" s="416">
        <f>SUM($G313:K313)</f>
        <v>0</v>
      </c>
      <c r="X313" s="416">
        <f>SUM($G313:L313)</f>
        <v>0</v>
      </c>
      <c r="Y313" s="416">
        <f>SUM($G313:M313)</f>
        <v>0</v>
      </c>
      <c r="Z313" s="416">
        <f>SUM($G313:N313)</f>
        <v>0</v>
      </c>
      <c r="AA313" s="416">
        <f>SUM($G313:O313)</f>
        <v>0</v>
      </c>
      <c r="AB313" s="416">
        <f>SUM($G313:P313)</f>
        <v>0</v>
      </c>
      <c r="AC313" s="416">
        <f>SUM($G313:Q313)</f>
        <v>0</v>
      </c>
      <c r="AD313" s="417">
        <f>SUM($G313:R313)</f>
        <v>0</v>
      </c>
      <c r="AE313" s="349">
        <f t="shared" si="116"/>
        <v>0</v>
      </c>
      <c r="AF313" s="349">
        <f t="shared" si="117"/>
        <v>0</v>
      </c>
      <c r="AG313" s="349">
        <f t="shared" si="118"/>
        <v>0</v>
      </c>
      <c r="AH313" s="349">
        <f t="shared" si="119"/>
        <v>0</v>
      </c>
      <c r="AI313" s="349">
        <f t="shared" si="128"/>
        <v>0</v>
      </c>
      <c r="AJ313" s="349">
        <f t="shared" si="129"/>
        <v>0</v>
      </c>
      <c r="AK313" s="349">
        <f t="shared" si="130"/>
        <v>0</v>
      </c>
      <c r="AL313" s="350">
        <f t="shared" si="121"/>
        <v>0</v>
      </c>
    </row>
    <row r="314" spans="1:38" ht="24" hidden="1" customHeight="1" outlineLevel="1">
      <c r="A314" s="343" t="s">
        <v>257</v>
      </c>
      <c r="B314" s="446" t="s">
        <v>426</v>
      </c>
      <c r="C314" s="33"/>
      <c r="D314" s="34"/>
      <c r="E314" s="34"/>
      <c r="F314" s="34"/>
      <c r="G314" s="344"/>
      <c r="H314" s="345"/>
      <c r="I314" s="345"/>
      <c r="J314" s="345"/>
      <c r="K314" s="345"/>
      <c r="L314" s="345"/>
      <c r="M314" s="345"/>
      <c r="N314" s="345"/>
      <c r="O314" s="345"/>
      <c r="P314" s="345"/>
      <c r="Q314" s="345"/>
      <c r="R314" s="345"/>
      <c r="S314" s="415">
        <f t="shared" si="115"/>
        <v>0</v>
      </c>
      <c r="T314" s="416">
        <f>SUM($G314:H314)</f>
        <v>0</v>
      </c>
      <c r="U314" s="416">
        <f>SUM($G314:I314)</f>
        <v>0</v>
      </c>
      <c r="V314" s="416">
        <f>SUM($G314:J314)</f>
        <v>0</v>
      </c>
      <c r="W314" s="416">
        <f>SUM($G314:K314)</f>
        <v>0</v>
      </c>
      <c r="X314" s="416">
        <f>SUM($G314:L314)</f>
        <v>0</v>
      </c>
      <c r="Y314" s="416">
        <f>SUM($G314:M314)</f>
        <v>0</v>
      </c>
      <c r="Z314" s="416">
        <f>SUM($G314:N314)</f>
        <v>0</v>
      </c>
      <c r="AA314" s="416">
        <f>SUM($G314:O314)</f>
        <v>0</v>
      </c>
      <c r="AB314" s="416">
        <f>SUM($G314:P314)</f>
        <v>0</v>
      </c>
      <c r="AC314" s="416">
        <f>SUM($G314:Q314)</f>
        <v>0</v>
      </c>
      <c r="AD314" s="417">
        <f>SUM($G314:R314)</f>
        <v>0</v>
      </c>
      <c r="AE314" s="349">
        <f t="shared" si="116"/>
        <v>0</v>
      </c>
      <c r="AF314" s="349">
        <f t="shared" si="117"/>
        <v>0</v>
      </c>
      <c r="AG314" s="349">
        <f t="shared" si="118"/>
        <v>0</v>
      </c>
      <c r="AH314" s="349">
        <f t="shared" si="119"/>
        <v>0</v>
      </c>
      <c r="AI314" s="349">
        <f t="shared" si="128"/>
        <v>0</v>
      </c>
      <c r="AJ314" s="349">
        <f t="shared" si="129"/>
        <v>0</v>
      </c>
      <c r="AK314" s="349">
        <f t="shared" si="130"/>
        <v>0</v>
      </c>
      <c r="AL314" s="350">
        <f t="shared" si="121"/>
        <v>0</v>
      </c>
    </row>
    <row r="315" spans="1:38" ht="24" hidden="1" customHeight="1" outlineLevel="1">
      <c r="A315" s="343" t="s">
        <v>257</v>
      </c>
      <c r="B315" s="446" t="s">
        <v>427</v>
      </c>
      <c r="C315" s="33"/>
      <c r="D315" s="34"/>
      <c r="E315" s="34"/>
      <c r="F315" s="34"/>
      <c r="G315" s="344"/>
      <c r="H315" s="345"/>
      <c r="I315" s="345"/>
      <c r="J315" s="345"/>
      <c r="K315" s="345"/>
      <c r="L315" s="345"/>
      <c r="M315" s="345"/>
      <c r="N315" s="345"/>
      <c r="O315" s="345"/>
      <c r="P315" s="345"/>
      <c r="Q315" s="345"/>
      <c r="R315" s="345"/>
      <c r="S315" s="415">
        <f t="shared" si="115"/>
        <v>0</v>
      </c>
      <c r="T315" s="416">
        <f>SUM($G315:H315)</f>
        <v>0</v>
      </c>
      <c r="U315" s="416">
        <f>SUM($G315:I315)</f>
        <v>0</v>
      </c>
      <c r="V315" s="416">
        <f>SUM($G315:J315)</f>
        <v>0</v>
      </c>
      <c r="W315" s="416">
        <f>SUM($G315:K315)</f>
        <v>0</v>
      </c>
      <c r="X315" s="416">
        <f>SUM($G315:L315)</f>
        <v>0</v>
      </c>
      <c r="Y315" s="416">
        <f>SUM($G315:M315)</f>
        <v>0</v>
      </c>
      <c r="Z315" s="416">
        <f>SUM($G315:N315)</f>
        <v>0</v>
      </c>
      <c r="AA315" s="416">
        <f>SUM($G315:O315)</f>
        <v>0</v>
      </c>
      <c r="AB315" s="416">
        <f>SUM($G315:P315)</f>
        <v>0</v>
      </c>
      <c r="AC315" s="416">
        <f>SUM($G315:Q315)</f>
        <v>0</v>
      </c>
      <c r="AD315" s="417">
        <f>SUM($G315:R315)</f>
        <v>0</v>
      </c>
      <c r="AE315" s="349">
        <f t="shared" si="116"/>
        <v>0</v>
      </c>
      <c r="AF315" s="349">
        <f t="shared" si="117"/>
        <v>0</v>
      </c>
      <c r="AG315" s="349">
        <f t="shared" si="118"/>
        <v>0</v>
      </c>
      <c r="AH315" s="349">
        <f t="shared" si="119"/>
        <v>0</v>
      </c>
      <c r="AI315" s="349">
        <f t="shared" si="128"/>
        <v>0</v>
      </c>
      <c r="AJ315" s="349">
        <f t="shared" si="129"/>
        <v>0</v>
      </c>
      <c r="AK315" s="349">
        <f t="shared" si="130"/>
        <v>0</v>
      </c>
      <c r="AL315" s="350">
        <f t="shared" ref="AL315:AL320" si="133">SUM(G315:R315)-AK315</f>
        <v>0</v>
      </c>
    </row>
    <row r="316" spans="1:38" ht="24" hidden="1" customHeight="1" outlineLevel="1">
      <c r="A316" s="343" t="s">
        <v>257</v>
      </c>
      <c r="B316" s="446" t="s">
        <v>428</v>
      </c>
      <c r="C316" s="33"/>
      <c r="D316" s="34"/>
      <c r="E316" s="34"/>
      <c r="F316" s="34"/>
      <c r="G316" s="344"/>
      <c r="H316" s="345"/>
      <c r="I316" s="345"/>
      <c r="J316" s="345"/>
      <c r="K316" s="345"/>
      <c r="L316" s="345"/>
      <c r="M316" s="345"/>
      <c r="N316" s="345"/>
      <c r="O316" s="345"/>
      <c r="P316" s="345"/>
      <c r="Q316" s="345"/>
      <c r="R316" s="345"/>
      <c r="S316" s="415">
        <f t="shared" si="115"/>
        <v>0</v>
      </c>
      <c r="T316" s="416">
        <f>SUM($G316:H316)</f>
        <v>0</v>
      </c>
      <c r="U316" s="416">
        <f>SUM($G316:I316)</f>
        <v>0</v>
      </c>
      <c r="V316" s="416">
        <f>SUM($G316:J316)</f>
        <v>0</v>
      </c>
      <c r="W316" s="416">
        <f>SUM($G316:K316)</f>
        <v>0</v>
      </c>
      <c r="X316" s="416">
        <f>SUM($G316:L316)</f>
        <v>0</v>
      </c>
      <c r="Y316" s="416">
        <f>SUM($G316:M316)</f>
        <v>0</v>
      </c>
      <c r="Z316" s="416">
        <f>SUM($G316:N316)</f>
        <v>0</v>
      </c>
      <c r="AA316" s="416">
        <f>SUM($G316:O316)</f>
        <v>0</v>
      </c>
      <c r="AB316" s="416">
        <f>SUM($G316:P316)</f>
        <v>0</v>
      </c>
      <c r="AC316" s="416">
        <f>SUM($G316:Q316)</f>
        <v>0</v>
      </c>
      <c r="AD316" s="417">
        <f>SUM($G316:R316)</f>
        <v>0</v>
      </c>
      <c r="AE316" s="349">
        <f t="shared" si="116"/>
        <v>0</v>
      </c>
      <c r="AF316" s="349">
        <f t="shared" si="117"/>
        <v>0</v>
      </c>
      <c r="AG316" s="349">
        <f t="shared" si="118"/>
        <v>0</v>
      </c>
      <c r="AH316" s="349">
        <f t="shared" si="119"/>
        <v>0</v>
      </c>
      <c r="AI316" s="349">
        <f t="shared" si="128"/>
        <v>0</v>
      </c>
      <c r="AJ316" s="349">
        <f t="shared" si="129"/>
        <v>0</v>
      </c>
      <c r="AK316" s="349">
        <f t="shared" si="130"/>
        <v>0</v>
      </c>
      <c r="AL316" s="350">
        <f t="shared" si="133"/>
        <v>0</v>
      </c>
    </row>
    <row r="317" spans="1:38" ht="24" hidden="1" customHeight="1" outlineLevel="1">
      <c r="A317" s="343" t="s">
        <v>257</v>
      </c>
      <c r="B317" s="446" t="s">
        <v>429</v>
      </c>
      <c r="C317" s="33"/>
      <c r="D317" s="34"/>
      <c r="E317" s="34"/>
      <c r="F317" s="34"/>
      <c r="G317" s="344"/>
      <c r="H317" s="345"/>
      <c r="I317" s="345"/>
      <c r="J317" s="345"/>
      <c r="K317" s="345"/>
      <c r="L317" s="345"/>
      <c r="M317" s="345"/>
      <c r="N317" s="345"/>
      <c r="O317" s="345"/>
      <c r="P317" s="345"/>
      <c r="Q317" s="345"/>
      <c r="R317" s="345"/>
      <c r="S317" s="415">
        <f t="shared" si="115"/>
        <v>0</v>
      </c>
      <c r="T317" s="416">
        <f>SUM($G317:H317)</f>
        <v>0</v>
      </c>
      <c r="U317" s="416">
        <f>SUM($G317:I317)</f>
        <v>0</v>
      </c>
      <c r="V317" s="416">
        <f>SUM($G317:J317)</f>
        <v>0</v>
      </c>
      <c r="W317" s="416">
        <f>SUM($G317:K317)</f>
        <v>0</v>
      </c>
      <c r="X317" s="416">
        <f>SUM($G317:L317)</f>
        <v>0</v>
      </c>
      <c r="Y317" s="416">
        <f>SUM($G317:M317)</f>
        <v>0</v>
      </c>
      <c r="Z317" s="416">
        <f>SUM($G317:N317)</f>
        <v>0</v>
      </c>
      <c r="AA317" s="416">
        <f>SUM($G317:O317)</f>
        <v>0</v>
      </c>
      <c r="AB317" s="416">
        <f>SUM($G317:P317)</f>
        <v>0</v>
      </c>
      <c r="AC317" s="416">
        <f>SUM($G317:Q317)</f>
        <v>0</v>
      </c>
      <c r="AD317" s="417">
        <f>SUM($G317:R317)</f>
        <v>0</v>
      </c>
      <c r="AE317" s="349">
        <f t="shared" si="116"/>
        <v>0</v>
      </c>
      <c r="AF317" s="349">
        <f t="shared" si="117"/>
        <v>0</v>
      </c>
      <c r="AG317" s="349">
        <f t="shared" si="118"/>
        <v>0</v>
      </c>
      <c r="AH317" s="349">
        <f t="shared" si="119"/>
        <v>0</v>
      </c>
      <c r="AI317" s="349">
        <f t="shared" si="128"/>
        <v>0</v>
      </c>
      <c r="AJ317" s="349">
        <f t="shared" si="129"/>
        <v>0</v>
      </c>
      <c r="AK317" s="349">
        <f t="shared" si="130"/>
        <v>0</v>
      </c>
      <c r="AL317" s="350">
        <f t="shared" si="133"/>
        <v>0</v>
      </c>
    </row>
    <row r="318" spans="1:38" ht="24" hidden="1" customHeight="1" outlineLevel="1">
      <c r="A318" s="343" t="s">
        <v>257</v>
      </c>
      <c r="B318" s="446" t="s">
        <v>430</v>
      </c>
      <c r="C318" s="33"/>
      <c r="D318" s="34"/>
      <c r="E318" s="34"/>
      <c r="F318" s="34"/>
      <c r="G318" s="344"/>
      <c r="H318" s="345"/>
      <c r="I318" s="345"/>
      <c r="J318" s="345"/>
      <c r="K318" s="345"/>
      <c r="L318" s="345"/>
      <c r="M318" s="345"/>
      <c r="N318" s="345"/>
      <c r="O318" s="345"/>
      <c r="P318" s="345"/>
      <c r="Q318" s="345"/>
      <c r="R318" s="345"/>
      <c r="S318" s="415">
        <f t="shared" si="115"/>
        <v>0</v>
      </c>
      <c r="T318" s="416">
        <f>SUM($G318:H318)</f>
        <v>0</v>
      </c>
      <c r="U318" s="416">
        <f>SUM($G318:I318)</f>
        <v>0</v>
      </c>
      <c r="V318" s="416">
        <f>SUM($G318:J318)</f>
        <v>0</v>
      </c>
      <c r="W318" s="416">
        <f>SUM($G318:K318)</f>
        <v>0</v>
      </c>
      <c r="X318" s="416">
        <f>SUM($G318:L318)</f>
        <v>0</v>
      </c>
      <c r="Y318" s="416">
        <f>SUM($G318:M318)</f>
        <v>0</v>
      </c>
      <c r="Z318" s="416">
        <f>SUM($G318:N318)</f>
        <v>0</v>
      </c>
      <c r="AA318" s="416">
        <f>SUM($G318:O318)</f>
        <v>0</v>
      </c>
      <c r="AB318" s="416">
        <f>SUM($G318:P318)</f>
        <v>0</v>
      </c>
      <c r="AC318" s="416">
        <f>SUM($G318:Q318)</f>
        <v>0</v>
      </c>
      <c r="AD318" s="417">
        <f>SUM($G318:R318)</f>
        <v>0</v>
      </c>
      <c r="AE318" s="349">
        <f t="shared" si="116"/>
        <v>0</v>
      </c>
      <c r="AF318" s="349">
        <f t="shared" si="117"/>
        <v>0</v>
      </c>
      <c r="AG318" s="349">
        <f t="shared" si="118"/>
        <v>0</v>
      </c>
      <c r="AH318" s="349">
        <f t="shared" si="119"/>
        <v>0</v>
      </c>
      <c r="AI318" s="349">
        <f t="shared" si="128"/>
        <v>0</v>
      </c>
      <c r="AJ318" s="349">
        <f t="shared" si="129"/>
        <v>0</v>
      </c>
      <c r="AK318" s="349">
        <f t="shared" si="130"/>
        <v>0</v>
      </c>
      <c r="AL318" s="350">
        <f t="shared" si="133"/>
        <v>0</v>
      </c>
    </row>
    <row r="319" spans="1:38" ht="24" hidden="1" customHeight="1" outlineLevel="1">
      <c r="A319" s="343" t="s">
        <v>257</v>
      </c>
      <c r="B319" s="446" t="s">
        <v>431</v>
      </c>
      <c r="C319" s="33"/>
      <c r="D319" s="34"/>
      <c r="E319" s="34"/>
      <c r="F319" s="34"/>
      <c r="G319" s="344"/>
      <c r="H319" s="345"/>
      <c r="I319" s="345"/>
      <c r="J319" s="345"/>
      <c r="K319" s="345"/>
      <c r="L319" s="345"/>
      <c r="M319" s="345"/>
      <c r="N319" s="345"/>
      <c r="O319" s="345"/>
      <c r="P319" s="345"/>
      <c r="Q319" s="345"/>
      <c r="R319" s="345"/>
      <c r="S319" s="415">
        <f t="shared" si="115"/>
        <v>0</v>
      </c>
      <c r="T319" s="416">
        <f>SUM($G319:H319)</f>
        <v>0</v>
      </c>
      <c r="U319" s="416">
        <f>SUM($G319:I319)</f>
        <v>0</v>
      </c>
      <c r="V319" s="416">
        <f>SUM($G319:J319)</f>
        <v>0</v>
      </c>
      <c r="W319" s="416">
        <f>SUM($G319:K319)</f>
        <v>0</v>
      </c>
      <c r="X319" s="416">
        <f>SUM($G319:L319)</f>
        <v>0</v>
      </c>
      <c r="Y319" s="416">
        <f>SUM($G319:M319)</f>
        <v>0</v>
      </c>
      <c r="Z319" s="416">
        <f>SUM($G319:N319)</f>
        <v>0</v>
      </c>
      <c r="AA319" s="416">
        <f>SUM($G319:O319)</f>
        <v>0</v>
      </c>
      <c r="AB319" s="416">
        <f>SUM($G319:P319)</f>
        <v>0</v>
      </c>
      <c r="AC319" s="416">
        <f>SUM($G319:Q319)</f>
        <v>0</v>
      </c>
      <c r="AD319" s="417">
        <f>SUM($G319:R319)</f>
        <v>0</v>
      </c>
      <c r="AE319" s="349">
        <f t="shared" si="116"/>
        <v>0</v>
      </c>
      <c r="AF319" s="349">
        <f t="shared" si="117"/>
        <v>0</v>
      </c>
      <c r="AG319" s="349">
        <f t="shared" si="118"/>
        <v>0</v>
      </c>
      <c r="AH319" s="349">
        <f t="shared" si="119"/>
        <v>0</v>
      </c>
      <c r="AI319" s="349">
        <f t="shared" si="128"/>
        <v>0</v>
      </c>
      <c r="AJ319" s="349">
        <f t="shared" si="129"/>
        <v>0</v>
      </c>
      <c r="AK319" s="349">
        <f t="shared" si="130"/>
        <v>0</v>
      </c>
      <c r="AL319" s="350">
        <f t="shared" si="133"/>
        <v>0</v>
      </c>
    </row>
    <row r="320" spans="1:38" ht="24" hidden="1" customHeight="1" outlineLevel="1">
      <c r="A320" s="343" t="s">
        <v>257</v>
      </c>
      <c r="B320" s="446" t="s">
        <v>432</v>
      </c>
      <c r="C320" s="33"/>
      <c r="D320" s="34"/>
      <c r="E320" s="34"/>
      <c r="F320" s="34"/>
      <c r="G320" s="344"/>
      <c r="H320" s="345"/>
      <c r="I320" s="345"/>
      <c r="J320" s="345"/>
      <c r="K320" s="345"/>
      <c r="L320" s="345"/>
      <c r="M320" s="345"/>
      <c r="N320" s="345"/>
      <c r="O320" s="345"/>
      <c r="P320" s="345"/>
      <c r="Q320" s="345"/>
      <c r="R320" s="345"/>
      <c r="S320" s="415">
        <f t="shared" si="115"/>
        <v>0</v>
      </c>
      <c r="T320" s="416">
        <f>SUM($G320:H320)</f>
        <v>0</v>
      </c>
      <c r="U320" s="416">
        <f>SUM($G320:I320)</f>
        <v>0</v>
      </c>
      <c r="V320" s="416">
        <f>SUM($G320:J320)</f>
        <v>0</v>
      </c>
      <c r="W320" s="416">
        <f>SUM($G320:K320)</f>
        <v>0</v>
      </c>
      <c r="X320" s="416">
        <f>SUM($G320:L320)</f>
        <v>0</v>
      </c>
      <c r="Y320" s="416">
        <f>SUM($G320:M320)</f>
        <v>0</v>
      </c>
      <c r="Z320" s="416">
        <f>SUM($G320:N320)</f>
        <v>0</v>
      </c>
      <c r="AA320" s="416">
        <f>SUM($G320:O320)</f>
        <v>0</v>
      </c>
      <c r="AB320" s="416">
        <f>SUM($G320:P320)</f>
        <v>0</v>
      </c>
      <c r="AC320" s="416">
        <f>SUM($G320:Q320)</f>
        <v>0</v>
      </c>
      <c r="AD320" s="417">
        <f>SUM($G320:R320)</f>
        <v>0</v>
      </c>
      <c r="AE320" s="349">
        <f t="shared" si="116"/>
        <v>0</v>
      </c>
      <c r="AF320" s="349">
        <f t="shared" si="117"/>
        <v>0</v>
      </c>
      <c r="AG320" s="349">
        <f t="shared" si="118"/>
        <v>0</v>
      </c>
      <c r="AH320" s="349">
        <f t="shared" si="119"/>
        <v>0</v>
      </c>
      <c r="AI320" s="349">
        <f t="shared" si="128"/>
        <v>0</v>
      </c>
      <c r="AJ320" s="349">
        <f t="shared" si="129"/>
        <v>0</v>
      </c>
      <c r="AK320" s="349">
        <f t="shared" si="130"/>
        <v>0</v>
      </c>
      <c r="AL320" s="350">
        <f t="shared" si="133"/>
        <v>0</v>
      </c>
    </row>
    <row r="321" spans="1:38" ht="24" hidden="1" customHeight="1" outlineLevel="1">
      <c r="A321" s="343" t="s">
        <v>257</v>
      </c>
      <c r="B321" s="446" t="s">
        <v>433</v>
      </c>
      <c r="C321" s="33"/>
      <c r="D321" s="34"/>
      <c r="E321" s="34"/>
      <c r="F321" s="34"/>
      <c r="G321" s="344"/>
      <c r="H321" s="345"/>
      <c r="I321" s="345"/>
      <c r="J321" s="345"/>
      <c r="K321" s="345"/>
      <c r="L321" s="345"/>
      <c r="M321" s="345"/>
      <c r="N321" s="345"/>
      <c r="O321" s="345"/>
      <c r="P321" s="345"/>
      <c r="Q321" s="345"/>
      <c r="R321" s="345"/>
      <c r="S321" s="415">
        <f t="shared" si="115"/>
        <v>0</v>
      </c>
      <c r="T321" s="416">
        <f>SUM($G321:H321)</f>
        <v>0</v>
      </c>
      <c r="U321" s="416">
        <f>SUM($G321:I321)</f>
        <v>0</v>
      </c>
      <c r="V321" s="416">
        <f>SUM($G321:J321)</f>
        <v>0</v>
      </c>
      <c r="W321" s="416">
        <f>SUM($G321:K321)</f>
        <v>0</v>
      </c>
      <c r="X321" s="416">
        <f>SUM($G321:L321)</f>
        <v>0</v>
      </c>
      <c r="Y321" s="416">
        <f>SUM($G321:M321)</f>
        <v>0</v>
      </c>
      <c r="Z321" s="416">
        <f>SUM($G321:N321)</f>
        <v>0</v>
      </c>
      <c r="AA321" s="416">
        <f>SUM($G321:O321)</f>
        <v>0</v>
      </c>
      <c r="AB321" s="416">
        <f>SUM($G321:P321)</f>
        <v>0</v>
      </c>
      <c r="AC321" s="416">
        <f>SUM($G321:Q321)</f>
        <v>0</v>
      </c>
      <c r="AD321" s="417">
        <f>SUM($G321:R321)</f>
        <v>0</v>
      </c>
      <c r="AE321" s="349">
        <f t="shared" si="116"/>
        <v>0</v>
      </c>
      <c r="AF321" s="349">
        <f t="shared" si="117"/>
        <v>0</v>
      </c>
      <c r="AG321" s="349">
        <f t="shared" si="118"/>
        <v>0</v>
      </c>
      <c r="AH321" s="349">
        <f t="shared" si="119"/>
        <v>0</v>
      </c>
      <c r="AI321" s="349">
        <f t="shared" si="128"/>
        <v>0</v>
      </c>
      <c r="AJ321" s="349">
        <f t="shared" si="129"/>
        <v>0</v>
      </c>
      <c r="AK321" s="349">
        <f t="shared" si="130"/>
        <v>0</v>
      </c>
      <c r="AL321" s="350">
        <f t="shared" si="121"/>
        <v>0</v>
      </c>
    </row>
    <row r="322" spans="1:38" ht="24" hidden="1" customHeight="1" outlineLevel="1">
      <c r="A322" s="343" t="s">
        <v>257</v>
      </c>
      <c r="B322" s="446" t="s">
        <v>434</v>
      </c>
      <c r="C322" s="33"/>
      <c r="D322" s="34"/>
      <c r="E322" s="34"/>
      <c r="F322" s="34"/>
      <c r="G322" s="344"/>
      <c r="H322" s="345"/>
      <c r="I322" s="345"/>
      <c r="J322" s="345"/>
      <c r="K322" s="345"/>
      <c r="L322" s="345"/>
      <c r="M322" s="345"/>
      <c r="N322" s="345"/>
      <c r="O322" s="345"/>
      <c r="P322" s="345"/>
      <c r="Q322" s="345"/>
      <c r="R322" s="345"/>
      <c r="S322" s="415">
        <f t="shared" si="115"/>
        <v>0</v>
      </c>
      <c r="T322" s="416">
        <f>SUM($G322:H322)</f>
        <v>0</v>
      </c>
      <c r="U322" s="416">
        <f>SUM($G322:I322)</f>
        <v>0</v>
      </c>
      <c r="V322" s="416">
        <f>SUM($G322:J322)</f>
        <v>0</v>
      </c>
      <c r="W322" s="416">
        <f>SUM($G322:K322)</f>
        <v>0</v>
      </c>
      <c r="X322" s="416">
        <f>SUM($G322:L322)</f>
        <v>0</v>
      </c>
      <c r="Y322" s="416">
        <f>SUM($G322:M322)</f>
        <v>0</v>
      </c>
      <c r="Z322" s="416">
        <f>SUM($G322:N322)</f>
        <v>0</v>
      </c>
      <c r="AA322" s="416">
        <f>SUM($G322:O322)</f>
        <v>0</v>
      </c>
      <c r="AB322" s="416">
        <f>SUM($G322:P322)</f>
        <v>0</v>
      </c>
      <c r="AC322" s="416">
        <f>SUM($G322:Q322)</f>
        <v>0</v>
      </c>
      <c r="AD322" s="417">
        <f>SUM($G322:R322)</f>
        <v>0</v>
      </c>
      <c r="AE322" s="349">
        <f t="shared" si="116"/>
        <v>0</v>
      </c>
      <c r="AF322" s="349">
        <f t="shared" si="117"/>
        <v>0</v>
      </c>
      <c r="AG322" s="349">
        <f t="shared" si="118"/>
        <v>0</v>
      </c>
      <c r="AH322" s="349">
        <f t="shared" si="119"/>
        <v>0</v>
      </c>
      <c r="AI322" s="349">
        <f t="shared" si="128"/>
        <v>0</v>
      </c>
      <c r="AJ322" s="349">
        <f t="shared" si="129"/>
        <v>0</v>
      </c>
      <c r="AK322" s="349">
        <f t="shared" si="130"/>
        <v>0</v>
      </c>
      <c r="AL322" s="350">
        <f t="shared" si="121"/>
        <v>0</v>
      </c>
    </row>
    <row r="323" spans="1:38" ht="24" hidden="1" customHeight="1" outlineLevel="1">
      <c r="A323" s="343" t="s">
        <v>257</v>
      </c>
      <c r="B323" s="446" t="s">
        <v>435</v>
      </c>
      <c r="C323" s="33"/>
      <c r="D323" s="34"/>
      <c r="E323" s="34"/>
      <c r="F323" s="34"/>
      <c r="G323" s="344"/>
      <c r="H323" s="345"/>
      <c r="I323" s="345"/>
      <c r="J323" s="345"/>
      <c r="K323" s="345"/>
      <c r="L323" s="345"/>
      <c r="M323" s="345"/>
      <c r="N323" s="345"/>
      <c r="O323" s="345"/>
      <c r="P323" s="345"/>
      <c r="Q323" s="345"/>
      <c r="R323" s="345"/>
      <c r="S323" s="415">
        <f t="shared" si="115"/>
        <v>0</v>
      </c>
      <c r="T323" s="416">
        <f>SUM($G323:H323)</f>
        <v>0</v>
      </c>
      <c r="U323" s="416">
        <f>SUM($G323:I323)</f>
        <v>0</v>
      </c>
      <c r="V323" s="416">
        <f>SUM($G323:J323)</f>
        <v>0</v>
      </c>
      <c r="W323" s="416">
        <f>SUM($G323:K323)</f>
        <v>0</v>
      </c>
      <c r="X323" s="416">
        <f>SUM($G323:L323)</f>
        <v>0</v>
      </c>
      <c r="Y323" s="416">
        <f>SUM($G323:M323)</f>
        <v>0</v>
      </c>
      <c r="Z323" s="416">
        <f>SUM($G323:N323)</f>
        <v>0</v>
      </c>
      <c r="AA323" s="416">
        <f>SUM($G323:O323)</f>
        <v>0</v>
      </c>
      <c r="AB323" s="416">
        <f>SUM($G323:P323)</f>
        <v>0</v>
      </c>
      <c r="AC323" s="416">
        <f>SUM($G323:Q323)</f>
        <v>0</v>
      </c>
      <c r="AD323" s="417">
        <f>SUM($G323:R323)</f>
        <v>0</v>
      </c>
      <c r="AE323" s="349">
        <f t="shared" si="116"/>
        <v>0</v>
      </c>
      <c r="AF323" s="349">
        <f t="shared" si="117"/>
        <v>0</v>
      </c>
      <c r="AG323" s="349">
        <f t="shared" si="118"/>
        <v>0</v>
      </c>
      <c r="AH323" s="349">
        <f t="shared" si="119"/>
        <v>0</v>
      </c>
      <c r="AI323" s="349">
        <f t="shared" si="128"/>
        <v>0</v>
      </c>
      <c r="AJ323" s="349">
        <f t="shared" si="129"/>
        <v>0</v>
      </c>
      <c r="AK323" s="349">
        <f t="shared" si="130"/>
        <v>0</v>
      </c>
      <c r="AL323" s="350">
        <f t="shared" si="121"/>
        <v>0</v>
      </c>
    </row>
    <row r="324" spans="1:38" ht="24" hidden="1" customHeight="1" outlineLevel="1">
      <c r="A324" s="343" t="s">
        <v>257</v>
      </c>
      <c r="B324" s="446" t="s">
        <v>436</v>
      </c>
      <c r="C324" s="33"/>
      <c r="D324" s="34"/>
      <c r="E324" s="34"/>
      <c r="F324" s="34"/>
      <c r="G324" s="344"/>
      <c r="H324" s="345"/>
      <c r="I324" s="345"/>
      <c r="J324" s="345"/>
      <c r="K324" s="345"/>
      <c r="L324" s="345"/>
      <c r="M324" s="345"/>
      <c r="N324" s="345"/>
      <c r="O324" s="345"/>
      <c r="P324" s="345"/>
      <c r="Q324" s="345"/>
      <c r="R324" s="345"/>
      <c r="S324" s="415">
        <f t="shared" si="115"/>
        <v>0</v>
      </c>
      <c r="T324" s="416">
        <f>SUM($G324:H324)</f>
        <v>0</v>
      </c>
      <c r="U324" s="416">
        <f>SUM($G324:I324)</f>
        <v>0</v>
      </c>
      <c r="V324" s="416">
        <f>SUM($G324:J324)</f>
        <v>0</v>
      </c>
      <c r="W324" s="416">
        <f>SUM($G324:K324)</f>
        <v>0</v>
      </c>
      <c r="X324" s="416">
        <f>SUM($G324:L324)</f>
        <v>0</v>
      </c>
      <c r="Y324" s="416">
        <f>SUM($G324:M324)</f>
        <v>0</v>
      </c>
      <c r="Z324" s="416">
        <f>SUM($G324:N324)</f>
        <v>0</v>
      </c>
      <c r="AA324" s="416">
        <f>SUM($G324:O324)</f>
        <v>0</v>
      </c>
      <c r="AB324" s="416">
        <f>SUM($G324:P324)</f>
        <v>0</v>
      </c>
      <c r="AC324" s="416">
        <f>SUM($G324:Q324)</f>
        <v>0</v>
      </c>
      <c r="AD324" s="417">
        <f>SUM($G324:R324)</f>
        <v>0</v>
      </c>
      <c r="AE324" s="349">
        <f t="shared" si="116"/>
        <v>0</v>
      </c>
      <c r="AF324" s="349">
        <f t="shared" si="117"/>
        <v>0</v>
      </c>
      <c r="AG324" s="349">
        <f t="shared" si="118"/>
        <v>0</v>
      </c>
      <c r="AH324" s="349">
        <f t="shared" si="119"/>
        <v>0</v>
      </c>
      <c r="AI324" s="349">
        <f t="shared" si="128"/>
        <v>0</v>
      </c>
      <c r="AJ324" s="349">
        <f t="shared" si="129"/>
        <v>0</v>
      </c>
      <c r="AK324" s="349">
        <f t="shared" si="130"/>
        <v>0</v>
      </c>
      <c r="AL324" s="350">
        <f t="shared" si="121"/>
        <v>0</v>
      </c>
    </row>
    <row r="325" spans="1:38" ht="24" hidden="1" customHeight="1" outlineLevel="1">
      <c r="A325" s="343" t="s">
        <v>257</v>
      </c>
      <c r="B325" s="446" t="s">
        <v>437</v>
      </c>
      <c r="C325" s="33"/>
      <c r="D325" s="34"/>
      <c r="E325" s="34"/>
      <c r="F325" s="34"/>
      <c r="G325" s="344"/>
      <c r="H325" s="345"/>
      <c r="I325" s="345"/>
      <c r="J325" s="345"/>
      <c r="K325" s="345"/>
      <c r="L325" s="345"/>
      <c r="M325" s="345"/>
      <c r="N325" s="345"/>
      <c r="O325" s="345"/>
      <c r="P325" s="345"/>
      <c r="Q325" s="345"/>
      <c r="R325" s="345"/>
      <c r="S325" s="415">
        <f t="shared" si="115"/>
        <v>0</v>
      </c>
      <c r="T325" s="416">
        <f>SUM($G325:H325)</f>
        <v>0</v>
      </c>
      <c r="U325" s="416">
        <f>SUM($G325:I325)</f>
        <v>0</v>
      </c>
      <c r="V325" s="416">
        <f>SUM($G325:J325)</f>
        <v>0</v>
      </c>
      <c r="W325" s="416">
        <f>SUM($G325:K325)</f>
        <v>0</v>
      </c>
      <c r="X325" s="416">
        <f>SUM($G325:L325)</f>
        <v>0</v>
      </c>
      <c r="Y325" s="416">
        <f>SUM($G325:M325)</f>
        <v>0</v>
      </c>
      <c r="Z325" s="416">
        <f>SUM($G325:N325)</f>
        <v>0</v>
      </c>
      <c r="AA325" s="416">
        <f>SUM($G325:O325)</f>
        <v>0</v>
      </c>
      <c r="AB325" s="416">
        <f>SUM($G325:P325)</f>
        <v>0</v>
      </c>
      <c r="AC325" s="416">
        <f>SUM($G325:Q325)</f>
        <v>0</v>
      </c>
      <c r="AD325" s="417">
        <f>SUM($G325:R325)</f>
        <v>0</v>
      </c>
      <c r="AE325" s="349">
        <f t="shared" si="116"/>
        <v>0</v>
      </c>
      <c r="AF325" s="349">
        <f t="shared" si="117"/>
        <v>0</v>
      </c>
      <c r="AG325" s="349">
        <f t="shared" si="118"/>
        <v>0</v>
      </c>
      <c r="AH325" s="349">
        <f t="shared" si="119"/>
        <v>0</v>
      </c>
      <c r="AI325" s="349">
        <f t="shared" si="128"/>
        <v>0</v>
      </c>
      <c r="AJ325" s="349">
        <f t="shared" si="129"/>
        <v>0</v>
      </c>
      <c r="AK325" s="349">
        <f t="shared" si="130"/>
        <v>0</v>
      </c>
      <c r="AL325" s="350">
        <f t="shared" si="121"/>
        <v>0</v>
      </c>
    </row>
    <row r="326" spans="1:38" ht="24" hidden="1" customHeight="1" outlineLevel="1">
      <c r="A326" s="343" t="s">
        <v>257</v>
      </c>
      <c r="B326" s="446" t="s">
        <v>438</v>
      </c>
      <c r="C326" s="33"/>
      <c r="D326" s="34"/>
      <c r="E326" s="34"/>
      <c r="F326" s="34"/>
      <c r="G326" s="344"/>
      <c r="H326" s="345"/>
      <c r="I326" s="345"/>
      <c r="J326" s="345"/>
      <c r="K326" s="345"/>
      <c r="L326" s="345"/>
      <c r="M326" s="345"/>
      <c r="N326" s="345"/>
      <c r="O326" s="345"/>
      <c r="P326" s="345"/>
      <c r="Q326" s="345"/>
      <c r="R326" s="345"/>
      <c r="S326" s="415">
        <f t="shared" si="115"/>
        <v>0</v>
      </c>
      <c r="T326" s="416">
        <f>SUM($G326:H326)</f>
        <v>0</v>
      </c>
      <c r="U326" s="416">
        <f>SUM($G326:I326)</f>
        <v>0</v>
      </c>
      <c r="V326" s="416">
        <f>SUM($G326:J326)</f>
        <v>0</v>
      </c>
      <c r="W326" s="416">
        <f>SUM($G326:K326)</f>
        <v>0</v>
      </c>
      <c r="X326" s="416">
        <f>SUM($G326:L326)</f>
        <v>0</v>
      </c>
      <c r="Y326" s="416">
        <f>SUM($G326:M326)</f>
        <v>0</v>
      </c>
      <c r="Z326" s="416">
        <f>SUM($G326:N326)</f>
        <v>0</v>
      </c>
      <c r="AA326" s="416">
        <f>SUM($G326:O326)</f>
        <v>0</v>
      </c>
      <c r="AB326" s="416">
        <f>SUM($G326:P326)</f>
        <v>0</v>
      </c>
      <c r="AC326" s="416">
        <f>SUM($G326:Q326)</f>
        <v>0</v>
      </c>
      <c r="AD326" s="417">
        <f>SUM($G326:R326)</f>
        <v>0</v>
      </c>
      <c r="AE326" s="349">
        <f t="shared" si="116"/>
        <v>0</v>
      </c>
      <c r="AF326" s="349">
        <f t="shared" si="117"/>
        <v>0</v>
      </c>
      <c r="AG326" s="349">
        <f t="shared" si="118"/>
        <v>0</v>
      </c>
      <c r="AH326" s="349">
        <f t="shared" si="119"/>
        <v>0</v>
      </c>
      <c r="AI326" s="349">
        <f t="shared" si="128"/>
        <v>0</v>
      </c>
      <c r="AJ326" s="349">
        <f t="shared" si="129"/>
        <v>0</v>
      </c>
      <c r="AK326" s="349">
        <f t="shared" si="130"/>
        <v>0</v>
      </c>
      <c r="AL326" s="350">
        <f t="shared" si="121"/>
        <v>0</v>
      </c>
    </row>
    <row r="327" spans="1:38" ht="24" customHeight="1" collapsed="1">
      <c r="A327" s="343"/>
      <c r="B327" s="446" t="s">
        <v>439</v>
      </c>
      <c r="C327" s="154" t="s">
        <v>440</v>
      </c>
      <c r="D327" s="145"/>
      <c r="E327" s="145"/>
      <c r="F327" s="145"/>
      <c r="G327" s="420">
        <f>SUM(G251:G326)</f>
        <v>0</v>
      </c>
      <c r="H327" s="426">
        <f t="shared" ref="H327:R327" si="134">SUM(H251:H326)</f>
        <v>0</v>
      </c>
      <c r="I327" s="426">
        <f t="shared" si="134"/>
        <v>0</v>
      </c>
      <c r="J327" s="426">
        <f t="shared" si="134"/>
        <v>-11136.230995207501</v>
      </c>
      <c r="K327" s="426">
        <f t="shared" si="134"/>
        <v>0</v>
      </c>
      <c r="L327" s="426">
        <f t="shared" si="134"/>
        <v>-3897.4464651600001</v>
      </c>
      <c r="M327" s="426">
        <f t="shared" si="134"/>
        <v>-1033.4453392032001</v>
      </c>
      <c r="N327" s="426">
        <f t="shared" si="134"/>
        <v>-884.14017568800011</v>
      </c>
      <c r="O327" s="426">
        <f t="shared" si="134"/>
        <v>-3433.1947335167993</v>
      </c>
      <c r="P327" s="426">
        <f t="shared" si="134"/>
        <v>-7215.7774799376002</v>
      </c>
      <c r="Q327" s="426">
        <f t="shared" si="134"/>
        <v>2760.2678391400004</v>
      </c>
      <c r="R327" s="426">
        <f t="shared" si="134"/>
        <v>1187.7039543600001</v>
      </c>
      <c r="S327" s="421">
        <f t="shared" si="115"/>
        <v>0</v>
      </c>
      <c r="T327" s="422">
        <f>SUM($G327:H327)</f>
        <v>0</v>
      </c>
      <c r="U327" s="422">
        <f>SUM($G327:I327)</f>
        <v>0</v>
      </c>
      <c r="V327" s="422">
        <f>SUM($G327:J327)</f>
        <v>-11136.230995207501</v>
      </c>
      <c r="W327" s="422">
        <f>SUM($G327:K327)</f>
        <v>-11136.230995207501</v>
      </c>
      <c r="X327" s="422">
        <f>SUM($G327:L327)</f>
        <v>-15033.6774603675</v>
      </c>
      <c r="Y327" s="422">
        <f>SUM($G327:M327)</f>
        <v>-16067.122799570701</v>
      </c>
      <c r="Z327" s="422">
        <f>SUM($G327:N327)</f>
        <v>-16951.262975258702</v>
      </c>
      <c r="AA327" s="422">
        <f>SUM($G327:O327)</f>
        <v>-20384.457708775502</v>
      </c>
      <c r="AB327" s="422">
        <f>SUM($G327:P327)</f>
        <v>-27600.235188713101</v>
      </c>
      <c r="AC327" s="422">
        <f>SUM($G327:Q327)</f>
        <v>-24839.9673495731</v>
      </c>
      <c r="AD327" s="423">
        <f>SUM($G327:R327)</f>
        <v>-23652.2633952131</v>
      </c>
      <c r="AE327" s="380">
        <f t="shared" si="116"/>
        <v>0</v>
      </c>
      <c r="AF327" s="380">
        <f t="shared" si="117"/>
        <v>-15033.6774603675</v>
      </c>
      <c r="AG327" s="380">
        <f t="shared" si="118"/>
        <v>-5350.7802484080021</v>
      </c>
      <c r="AH327" s="380">
        <f t="shared" si="119"/>
        <v>-3267.8056864375976</v>
      </c>
      <c r="AI327" s="380">
        <f t="shared" si="128"/>
        <v>-15033.6774603675</v>
      </c>
      <c r="AJ327" s="380">
        <f t="shared" si="129"/>
        <v>-8618.5859348455997</v>
      </c>
      <c r="AK327" s="380">
        <f t="shared" si="130"/>
        <v>-23652.2633952131</v>
      </c>
      <c r="AL327" s="350">
        <f t="shared" ref="AL327" si="135">SUM(G327:R327)-AK327</f>
        <v>0</v>
      </c>
    </row>
    <row r="328" spans="1:38" ht="24" customHeight="1">
      <c r="A328" s="343"/>
      <c r="B328" s="446" t="s">
        <v>441</v>
      </c>
      <c r="C328" s="144" t="s">
        <v>127</v>
      </c>
      <c r="D328" s="145"/>
      <c r="E328" s="145"/>
      <c r="F328" s="145"/>
      <c r="G328" s="420">
        <f>G217-G327</f>
        <v>82713.352285806905</v>
      </c>
      <c r="H328" s="426">
        <f t="shared" ref="H328:R328" si="136">H217-H327</f>
        <v>27033.778467327844</v>
      </c>
      <c r="I328" s="426">
        <f t="shared" si="136"/>
        <v>91975.861704748881</v>
      </c>
      <c r="J328" s="426">
        <f>J217-J327</f>
        <v>82093.9507544972</v>
      </c>
      <c r="K328" s="426">
        <f t="shared" si="136"/>
        <v>68530.414741363144</v>
      </c>
      <c r="L328" s="426">
        <f t="shared" si="136"/>
        <v>52202.345872631973</v>
      </c>
      <c r="M328" s="426">
        <f t="shared" si="136"/>
        <v>53506.018832813606</v>
      </c>
      <c r="N328" s="426">
        <f t="shared" si="136"/>
        <v>50288.935774338395</v>
      </c>
      <c r="O328" s="426">
        <f t="shared" si="136"/>
        <v>49218.064640811965</v>
      </c>
      <c r="P328" s="426">
        <f t="shared" si="136"/>
        <v>47016.135760598663</v>
      </c>
      <c r="Q328" s="426">
        <f t="shared" si="136"/>
        <v>64162.877621083913</v>
      </c>
      <c r="R328" s="426">
        <f t="shared" si="136"/>
        <v>9532.6849454890325</v>
      </c>
      <c r="S328" s="421">
        <f t="shared" si="115"/>
        <v>82713.352285806905</v>
      </c>
      <c r="T328" s="422">
        <f>SUM($G328:H328)</f>
        <v>109747.13075313476</v>
      </c>
      <c r="U328" s="422">
        <f>SUM($G328:I328)</f>
        <v>201722.99245788364</v>
      </c>
      <c r="V328" s="422">
        <f>SUM($G328:J328)</f>
        <v>283816.94321238087</v>
      </c>
      <c r="W328" s="422">
        <f>SUM($G328:K328)</f>
        <v>352347.35795374401</v>
      </c>
      <c r="X328" s="422">
        <f>SUM($G328:L328)</f>
        <v>404549.703826376</v>
      </c>
      <c r="Y328" s="422">
        <f>SUM($G328:M328)</f>
        <v>458055.7226591896</v>
      </c>
      <c r="Z328" s="422">
        <f>SUM($G328:N328)</f>
        <v>508344.65843352798</v>
      </c>
      <c r="AA328" s="422">
        <f>SUM($G328:O328)</f>
        <v>557562.72307433991</v>
      </c>
      <c r="AB328" s="422">
        <f>SUM($G328:P328)</f>
        <v>604578.85883493861</v>
      </c>
      <c r="AC328" s="422">
        <f>SUM($G328:Q328)</f>
        <v>668741.73645602248</v>
      </c>
      <c r="AD328" s="423">
        <f>SUM($G328:R328)</f>
        <v>678274.42140151153</v>
      </c>
      <c r="AE328" s="380">
        <f t="shared" si="116"/>
        <v>201722.99245788364</v>
      </c>
      <c r="AF328" s="380">
        <f t="shared" si="117"/>
        <v>202826.71136849237</v>
      </c>
      <c r="AG328" s="380">
        <f t="shared" si="118"/>
        <v>153013.01924796394</v>
      </c>
      <c r="AH328" s="380">
        <f t="shared" si="119"/>
        <v>120711.69832717165</v>
      </c>
      <c r="AI328" s="380">
        <f t="shared" si="128"/>
        <v>404549.703826376</v>
      </c>
      <c r="AJ328" s="380">
        <f t="shared" si="129"/>
        <v>273724.71757513558</v>
      </c>
      <c r="AK328" s="380">
        <f t="shared" si="130"/>
        <v>678274.42140151164</v>
      </c>
      <c r="AL328" s="350">
        <f t="shared" si="121"/>
        <v>0</v>
      </c>
    </row>
    <row r="330" spans="1:38" s="339" customFormat="1" ht="24.75" customHeight="1">
      <c r="A330" s="326"/>
      <c r="B330" s="338"/>
      <c r="C330" s="427" t="s">
        <v>442</v>
      </c>
      <c r="D330" s="428"/>
      <c r="E330" s="428"/>
      <c r="F330" s="428"/>
      <c r="G330" s="350">
        <f t="shared" ref="G330:AK330" si="137">G137-G41</f>
        <v>0</v>
      </c>
      <c r="H330" s="350">
        <f t="shared" si="137"/>
        <v>0</v>
      </c>
      <c r="I330" s="350">
        <f t="shared" si="137"/>
        <v>0</v>
      </c>
      <c r="J330" s="350">
        <f t="shared" si="137"/>
        <v>0</v>
      </c>
      <c r="K330" s="350">
        <f t="shared" si="137"/>
        <v>0</v>
      </c>
      <c r="L330" s="350">
        <f t="shared" si="137"/>
        <v>0</v>
      </c>
      <c r="M330" s="350">
        <f t="shared" si="137"/>
        <v>0</v>
      </c>
      <c r="N330" s="350">
        <f t="shared" si="137"/>
        <v>0</v>
      </c>
      <c r="O330" s="350">
        <f t="shared" si="137"/>
        <v>0</v>
      </c>
      <c r="P330" s="350">
        <f t="shared" si="137"/>
        <v>0</v>
      </c>
      <c r="Q330" s="350">
        <f t="shared" si="137"/>
        <v>0</v>
      </c>
      <c r="R330" s="350">
        <f t="shared" si="137"/>
        <v>0</v>
      </c>
      <c r="S330" s="350">
        <f t="shared" si="137"/>
        <v>0</v>
      </c>
      <c r="T330" s="350">
        <f t="shared" si="137"/>
        <v>0</v>
      </c>
      <c r="U330" s="350">
        <f t="shared" si="137"/>
        <v>0</v>
      </c>
      <c r="V330" s="350">
        <f t="shared" si="137"/>
        <v>0</v>
      </c>
      <c r="W330" s="350">
        <f t="shared" si="137"/>
        <v>0</v>
      </c>
      <c r="X330" s="350">
        <f t="shared" si="137"/>
        <v>0</v>
      </c>
      <c r="Y330" s="350">
        <f t="shared" si="137"/>
        <v>0</v>
      </c>
      <c r="Z330" s="350">
        <f t="shared" si="137"/>
        <v>0</v>
      </c>
      <c r="AA330" s="350">
        <f t="shared" si="137"/>
        <v>0</v>
      </c>
      <c r="AB330" s="350">
        <f t="shared" si="137"/>
        <v>0</v>
      </c>
      <c r="AC330" s="350">
        <f t="shared" si="137"/>
        <v>0</v>
      </c>
      <c r="AD330" s="350">
        <f t="shared" si="137"/>
        <v>0</v>
      </c>
      <c r="AE330" s="350">
        <f t="shared" si="137"/>
        <v>0</v>
      </c>
      <c r="AF330" s="350">
        <f t="shared" si="137"/>
        <v>0</v>
      </c>
      <c r="AG330" s="350">
        <f t="shared" si="137"/>
        <v>0</v>
      </c>
      <c r="AH330" s="350">
        <f t="shared" si="137"/>
        <v>0</v>
      </c>
      <c r="AI330" s="350">
        <f t="shared" si="137"/>
        <v>0</v>
      </c>
      <c r="AJ330" s="350">
        <f t="shared" si="137"/>
        <v>0</v>
      </c>
      <c r="AK330" s="350">
        <f t="shared" si="137"/>
        <v>0</v>
      </c>
    </row>
    <row r="331" spans="1:38" s="339" customFormat="1" ht="24.75" customHeight="1">
      <c r="A331" s="326"/>
      <c r="B331" s="338"/>
      <c r="C331" s="427" t="s">
        <v>443</v>
      </c>
      <c r="D331" s="428"/>
      <c r="E331" s="428"/>
      <c r="F331" s="428"/>
      <c r="G331" s="429">
        <f t="shared" ref="G331:AK331" si="138">G217-G35</f>
        <v>0</v>
      </c>
      <c r="H331" s="429">
        <f t="shared" si="138"/>
        <v>0</v>
      </c>
      <c r="I331" s="429">
        <f t="shared" si="138"/>
        <v>0</v>
      </c>
      <c r="J331" s="429">
        <f t="shared" si="138"/>
        <v>0</v>
      </c>
      <c r="K331" s="429">
        <f t="shared" si="138"/>
        <v>0</v>
      </c>
      <c r="L331" s="429">
        <f t="shared" si="138"/>
        <v>0</v>
      </c>
      <c r="M331" s="429">
        <f t="shared" si="138"/>
        <v>0</v>
      </c>
      <c r="N331" s="429">
        <f t="shared" si="138"/>
        <v>0</v>
      </c>
      <c r="O331" s="429">
        <f t="shared" si="138"/>
        <v>0</v>
      </c>
      <c r="P331" s="429">
        <f t="shared" si="138"/>
        <v>0</v>
      </c>
      <c r="Q331" s="429">
        <f t="shared" si="138"/>
        <v>0</v>
      </c>
      <c r="R331" s="429">
        <f t="shared" si="138"/>
        <v>0</v>
      </c>
      <c r="S331" s="350">
        <f t="shared" si="138"/>
        <v>0</v>
      </c>
      <c r="T331" s="350">
        <f t="shared" si="138"/>
        <v>0</v>
      </c>
      <c r="U331" s="350">
        <f t="shared" si="138"/>
        <v>0</v>
      </c>
      <c r="V331" s="350">
        <f t="shared" si="138"/>
        <v>0</v>
      </c>
      <c r="W331" s="350">
        <f t="shared" si="138"/>
        <v>0</v>
      </c>
      <c r="X331" s="350">
        <f t="shared" si="138"/>
        <v>0</v>
      </c>
      <c r="Y331" s="350">
        <f t="shared" si="138"/>
        <v>0</v>
      </c>
      <c r="Z331" s="350">
        <f t="shared" si="138"/>
        <v>4.6566128730773926E-10</v>
      </c>
      <c r="AA331" s="350">
        <f t="shared" si="138"/>
        <v>1.1641532182693481E-9</v>
      </c>
      <c r="AB331" s="350">
        <f t="shared" si="138"/>
        <v>1.280568540096283E-9</v>
      </c>
      <c r="AC331" s="350">
        <f t="shared" si="138"/>
        <v>0</v>
      </c>
      <c r="AD331" s="350">
        <f t="shared" si="138"/>
        <v>0</v>
      </c>
      <c r="AE331" s="350">
        <f t="shared" si="138"/>
        <v>0</v>
      </c>
      <c r="AF331" s="350">
        <f t="shared" si="138"/>
        <v>0</v>
      </c>
      <c r="AG331" s="350">
        <f t="shared" si="138"/>
        <v>7.5669959187507629E-10</v>
      </c>
      <c r="AH331" s="350">
        <f t="shared" si="138"/>
        <v>3.2014213502407074E-10</v>
      </c>
      <c r="AI331" s="350">
        <f t="shared" si="138"/>
        <v>0</v>
      </c>
      <c r="AJ331" s="350">
        <f t="shared" si="138"/>
        <v>1.3387762010097504E-9</v>
      </c>
      <c r="AK331" s="350">
        <f t="shared" si="138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L331"/>
  <sheetViews>
    <sheetView showGridLines="0" showZeros="0" zoomScale="70" zoomScaleNormal="70" workbookViewId="0">
      <pane xSplit="6" ySplit="5" topLeftCell="G6" activePane="bottomRight" state="frozen"/>
      <selection pane="bottomRight" activeCell="Q9" sqref="Q9"/>
      <selection pane="bottomLeft" activeCell="N9" sqref="N9"/>
      <selection pane="topRight" activeCell="N9" sqref="N9"/>
    </sheetView>
  </sheetViews>
  <sheetFormatPr defaultColWidth="8.125" defaultRowHeight="24.75" customHeight="1" outlineLevelRow="1" outlineLevelCol="1"/>
  <cols>
    <col min="1" max="1" width="6.75" style="436" hidden="1" customWidth="1"/>
    <col min="2" max="2" width="6.375" style="438" customWidth="1"/>
    <col min="3" max="3" width="50.75" style="437" customWidth="1"/>
    <col min="4" max="6" width="3.625" style="430" customWidth="1"/>
    <col min="7" max="8" width="11.875" style="430" customWidth="1"/>
    <col min="9" max="9" width="13" style="430" bestFit="1" customWidth="1"/>
    <col min="10" max="12" width="11.875" style="430" customWidth="1"/>
    <col min="13" max="13" width="13" style="430" bestFit="1" customWidth="1"/>
    <col min="14" max="18" width="11.875" style="430" customWidth="1"/>
    <col min="19" max="30" width="12.25" style="430" customWidth="1" outlineLevel="1"/>
    <col min="31" max="37" width="13.625" style="430" customWidth="1"/>
    <col min="38" max="16384" width="8.125" style="430"/>
  </cols>
  <sheetData>
    <row r="1" spans="1:38" ht="25.5" customHeight="1">
      <c r="A1" s="1"/>
      <c r="B1" s="443"/>
      <c r="C1" s="161" t="s">
        <v>469</v>
      </c>
      <c r="D1" s="4"/>
      <c r="E1" s="4"/>
      <c r="F1" s="4"/>
      <c r="G1" s="162"/>
      <c r="H1" s="162"/>
      <c r="I1" s="162"/>
      <c r="J1" s="162"/>
      <c r="K1" s="162"/>
      <c r="L1" s="162"/>
      <c r="M1" s="162"/>
      <c r="N1" s="162"/>
      <c r="O1" s="441"/>
      <c r="P1" s="441"/>
      <c r="Q1" s="441" t="s">
        <v>1</v>
      </c>
      <c r="R1" s="442">
        <v>0.2</v>
      </c>
      <c r="S1" s="162"/>
      <c r="T1" s="162"/>
      <c r="U1" s="162"/>
      <c r="V1" s="162"/>
      <c r="W1" s="162"/>
      <c r="X1" s="162"/>
      <c r="Y1" s="162"/>
      <c r="Z1" s="162"/>
      <c r="AA1" s="162"/>
      <c r="AB1" s="162"/>
      <c r="AC1" s="162"/>
      <c r="AD1" s="162"/>
      <c r="AE1" s="162"/>
      <c r="AF1" s="162"/>
      <c r="AG1" s="162"/>
      <c r="AH1" s="162"/>
      <c r="AI1" s="162"/>
      <c r="AJ1" s="162"/>
      <c r="AK1" s="162"/>
    </row>
    <row r="2" spans="1:38" ht="25.5" customHeight="1">
      <c r="A2" s="1"/>
      <c r="B2" s="443"/>
      <c r="C2" s="7" t="s">
        <v>2</v>
      </c>
      <c r="D2" s="4"/>
      <c r="E2" s="4"/>
      <c r="F2" s="4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</row>
    <row r="3" spans="1:38" ht="4.5" customHeight="1">
      <c r="A3" s="1"/>
      <c r="B3" s="443"/>
      <c r="C3" s="8"/>
      <c r="D3" s="9"/>
      <c r="E3" s="9"/>
      <c r="F3" s="9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162"/>
      <c r="Z3" s="162"/>
      <c r="AA3" s="162"/>
      <c r="AB3" s="162"/>
      <c r="AC3" s="162"/>
      <c r="AD3" s="164"/>
      <c r="AE3" s="162"/>
      <c r="AF3" s="162"/>
      <c r="AG3" s="162"/>
      <c r="AH3" s="162"/>
      <c r="AI3" s="162"/>
      <c r="AJ3" s="162"/>
      <c r="AK3" s="164"/>
    </row>
    <row r="4" spans="1:38" ht="24" customHeight="1">
      <c r="A4" s="1"/>
      <c r="B4" s="443"/>
      <c r="C4" s="11"/>
      <c r="D4" s="12"/>
      <c r="E4" s="12"/>
      <c r="F4" s="13"/>
      <c r="G4" s="14" t="s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5"/>
      <c r="S4" s="16" t="s">
        <v>4</v>
      </c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8"/>
      <c r="AF4" s="19" t="s">
        <v>5</v>
      </c>
      <c r="AG4" s="19"/>
      <c r="AH4" s="19"/>
      <c r="AI4" s="19"/>
      <c r="AJ4" s="19"/>
      <c r="AK4" s="20"/>
    </row>
    <row r="5" spans="1:38" ht="24" customHeight="1">
      <c r="A5" s="1"/>
      <c r="B5" s="443"/>
      <c r="C5" s="21" t="s">
        <v>6</v>
      </c>
      <c r="D5" s="22"/>
      <c r="E5" s="22"/>
      <c r="F5" s="23"/>
      <c r="G5" s="24" t="s">
        <v>7</v>
      </c>
      <c r="H5" s="25" t="s">
        <v>8</v>
      </c>
      <c r="I5" s="25" t="s">
        <v>9</v>
      </c>
      <c r="J5" s="25" t="s">
        <v>10</v>
      </c>
      <c r="K5" s="25" t="s">
        <v>11</v>
      </c>
      <c r="L5" s="25" t="s">
        <v>12</v>
      </c>
      <c r="M5" s="25" t="s">
        <v>13</v>
      </c>
      <c r="N5" s="25" t="s">
        <v>14</v>
      </c>
      <c r="O5" s="25" t="s">
        <v>15</v>
      </c>
      <c r="P5" s="25" t="s">
        <v>16</v>
      </c>
      <c r="Q5" s="25" t="s">
        <v>17</v>
      </c>
      <c r="R5" s="26" t="s">
        <v>18</v>
      </c>
      <c r="S5" s="27" t="s">
        <v>7</v>
      </c>
      <c r="T5" s="28" t="s">
        <v>19</v>
      </c>
      <c r="U5" s="28" t="s">
        <v>20</v>
      </c>
      <c r="V5" s="28" t="s">
        <v>21</v>
      </c>
      <c r="W5" s="28" t="s">
        <v>22</v>
      </c>
      <c r="X5" s="28" t="s">
        <v>23</v>
      </c>
      <c r="Y5" s="28" t="s">
        <v>24</v>
      </c>
      <c r="Z5" s="28" t="s">
        <v>25</v>
      </c>
      <c r="AA5" s="28" t="s">
        <v>26</v>
      </c>
      <c r="AB5" s="28" t="s">
        <v>27</v>
      </c>
      <c r="AC5" s="28" t="s">
        <v>28</v>
      </c>
      <c r="AD5" s="29" t="s">
        <v>29</v>
      </c>
      <c r="AE5" s="30" t="s">
        <v>30</v>
      </c>
      <c r="AF5" s="30" t="s">
        <v>31</v>
      </c>
      <c r="AG5" s="30" t="s">
        <v>32</v>
      </c>
      <c r="AH5" s="30" t="s">
        <v>33</v>
      </c>
      <c r="AI5" s="30" t="s">
        <v>34</v>
      </c>
      <c r="AJ5" s="30" t="s">
        <v>35</v>
      </c>
      <c r="AK5" s="30" t="s">
        <v>36</v>
      </c>
      <c r="AL5" s="165" t="s">
        <v>37</v>
      </c>
    </row>
    <row r="6" spans="1:38" ht="24" customHeight="1">
      <c r="A6" s="166" t="s">
        <v>38</v>
      </c>
      <c r="B6" s="444" t="s">
        <v>38</v>
      </c>
      <c r="C6" s="33" t="s">
        <v>39</v>
      </c>
      <c r="D6" s="34"/>
      <c r="E6" s="34"/>
      <c r="F6" s="35"/>
      <c r="G6" s="239">
        <v>246250.10176142002</v>
      </c>
      <c r="H6" s="240">
        <v>193116.10441086054</v>
      </c>
      <c r="I6" s="240">
        <v>228677.32214635151</v>
      </c>
      <c r="J6" s="240">
        <v>162238.23779118096</v>
      </c>
      <c r="K6" s="240">
        <v>195798.93191363066</v>
      </c>
      <c r="L6" s="240">
        <v>202435.39913185529</v>
      </c>
      <c r="M6" s="240">
        <v>236044.37404707106</v>
      </c>
      <c r="N6" s="240">
        <v>101685.16965782702</v>
      </c>
      <c r="O6" s="240">
        <v>203230.11283947798</v>
      </c>
      <c r="P6" s="240">
        <v>200038.44663472951</v>
      </c>
      <c r="Q6" s="240">
        <v>210009.61832811256</v>
      </c>
      <c r="R6" s="240">
        <v>182177.71867508406</v>
      </c>
      <c r="S6" s="169">
        <f>G6</f>
        <v>246250.10176142002</v>
      </c>
      <c r="T6" s="170">
        <f>SUM($G6:H6)</f>
        <v>439366.2061722806</v>
      </c>
      <c r="U6" s="170">
        <f>SUM($G6:I6)</f>
        <v>668043.52831863216</v>
      </c>
      <c r="V6" s="170">
        <f>SUM($G6:J6)</f>
        <v>830281.76610981312</v>
      </c>
      <c r="W6" s="170">
        <f>SUM($G6:K6)</f>
        <v>1026080.6980234438</v>
      </c>
      <c r="X6" s="170">
        <f>SUM($G6:L6)</f>
        <v>1228516.097155299</v>
      </c>
      <c r="Y6" s="170">
        <f>SUM($G6:M6)</f>
        <v>1464560.47120237</v>
      </c>
      <c r="Z6" s="170">
        <f>SUM($G6:N6)</f>
        <v>1566245.6408601971</v>
      </c>
      <c r="AA6" s="170">
        <f>SUM($G6:O6)</f>
        <v>1769475.7536996752</v>
      </c>
      <c r="AB6" s="170">
        <f>SUM($G6:P6)</f>
        <v>1969514.2003344046</v>
      </c>
      <c r="AC6" s="170">
        <f>SUM($G6:Q6)</f>
        <v>2179523.8186625172</v>
      </c>
      <c r="AD6" s="171">
        <f>SUM($G6:R6)</f>
        <v>2361701.5373376012</v>
      </c>
      <c r="AE6" s="241">
        <f t="shared" ref="AE6:AE10" si="0">U6</f>
        <v>668043.52831863216</v>
      </c>
      <c r="AF6" s="241">
        <f t="shared" ref="AF6:AF10" si="1">X6-AE6</f>
        <v>560472.56883666688</v>
      </c>
      <c r="AG6" s="241">
        <f t="shared" ref="AG6:AG10" si="2">AA6-AF6-AE6</f>
        <v>540959.65654437616</v>
      </c>
      <c r="AH6" s="241">
        <f t="shared" ref="AH6:AH10" si="3">AD6-AG6-AF6-AE6</f>
        <v>592225.78363792598</v>
      </c>
      <c r="AI6" s="241">
        <f t="shared" ref="AI6:AI10" si="4">$AE6+$AF6</f>
        <v>1228516.097155299</v>
      </c>
      <c r="AJ6" s="241">
        <f t="shared" ref="AJ6:AJ10" si="5">$AG6+$AH6</f>
        <v>1133185.4401823021</v>
      </c>
      <c r="AK6" s="241">
        <f t="shared" ref="AK6:AK10" si="6">$AI6+$AJ6</f>
        <v>2361701.5373376012</v>
      </c>
      <c r="AL6" s="173">
        <f>SUM(G6:R6)-AK6</f>
        <v>0</v>
      </c>
    </row>
    <row r="7" spans="1:38" ht="24" customHeight="1">
      <c r="A7" s="166" t="s">
        <v>40</v>
      </c>
      <c r="B7" s="444" t="s">
        <v>40</v>
      </c>
      <c r="C7" s="33" t="s">
        <v>41</v>
      </c>
      <c r="D7" s="34"/>
      <c r="E7" s="34"/>
      <c r="F7" s="35"/>
      <c r="G7" s="239">
        <v>0</v>
      </c>
      <c r="H7" s="240">
        <v>0</v>
      </c>
      <c r="I7" s="240">
        <v>0</v>
      </c>
      <c r="J7" s="240">
        <v>0</v>
      </c>
      <c r="K7" s="240">
        <v>0</v>
      </c>
      <c r="L7" s="240">
        <v>0</v>
      </c>
      <c r="M7" s="240">
        <v>0</v>
      </c>
      <c r="N7" s="240">
        <v>0</v>
      </c>
      <c r="O7" s="240">
        <v>0</v>
      </c>
      <c r="P7" s="240">
        <v>0</v>
      </c>
      <c r="Q7" s="240">
        <v>0</v>
      </c>
      <c r="R7" s="240">
        <v>0</v>
      </c>
      <c r="S7" s="169">
        <f t="shared" ref="S7:S10" si="7">G7</f>
        <v>0</v>
      </c>
      <c r="T7" s="170">
        <f>SUM($G7:H7)</f>
        <v>0</v>
      </c>
      <c r="U7" s="170">
        <f>SUM($G7:I7)</f>
        <v>0</v>
      </c>
      <c r="V7" s="170">
        <f>SUM($G7:J7)</f>
        <v>0</v>
      </c>
      <c r="W7" s="170">
        <f>SUM($G7:K7)</f>
        <v>0</v>
      </c>
      <c r="X7" s="170">
        <f>SUM($G7:L7)</f>
        <v>0</v>
      </c>
      <c r="Y7" s="170">
        <f>SUM($G7:M7)</f>
        <v>0</v>
      </c>
      <c r="Z7" s="170">
        <f>SUM($G7:N7)</f>
        <v>0</v>
      </c>
      <c r="AA7" s="170">
        <f>SUM($G7:O7)</f>
        <v>0</v>
      </c>
      <c r="AB7" s="170">
        <f>SUM($G7:P7)</f>
        <v>0</v>
      </c>
      <c r="AC7" s="170">
        <f>SUM($G7:Q7)</f>
        <v>0</v>
      </c>
      <c r="AD7" s="171">
        <f>SUM($G7:R7)</f>
        <v>0</v>
      </c>
      <c r="AE7" s="241">
        <f t="shared" si="0"/>
        <v>0</v>
      </c>
      <c r="AF7" s="241">
        <f t="shared" si="1"/>
        <v>0</v>
      </c>
      <c r="AG7" s="241">
        <f t="shared" si="2"/>
        <v>0</v>
      </c>
      <c r="AH7" s="241">
        <f t="shared" si="3"/>
        <v>0</v>
      </c>
      <c r="AI7" s="241">
        <f t="shared" si="4"/>
        <v>0</v>
      </c>
      <c r="AJ7" s="241">
        <f t="shared" si="5"/>
        <v>0</v>
      </c>
      <c r="AK7" s="241">
        <f t="shared" si="6"/>
        <v>0</v>
      </c>
      <c r="AL7" s="173">
        <f t="shared" ref="AL7:AL47" si="8">SUM(G7:R7)-AK7</f>
        <v>0</v>
      </c>
    </row>
    <row r="8" spans="1:38" ht="24" customHeight="1">
      <c r="A8" s="166" t="s">
        <v>42</v>
      </c>
      <c r="B8" s="444" t="s">
        <v>42</v>
      </c>
      <c r="C8" s="33" t="s">
        <v>43</v>
      </c>
      <c r="D8" s="34"/>
      <c r="E8" s="34"/>
      <c r="F8" s="35"/>
      <c r="G8" s="239">
        <v>0</v>
      </c>
      <c r="H8" s="240">
        <v>0</v>
      </c>
      <c r="I8" s="240">
        <v>0</v>
      </c>
      <c r="J8" s="240">
        <v>0</v>
      </c>
      <c r="K8" s="240">
        <v>0</v>
      </c>
      <c r="L8" s="240">
        <v>0</v>
      </c>
      <c r="M8" s="240">
        <v>0</v>
      </c>
      <c r="N8" s="240">
        <v>0</v>
      </c>
      <c r="O8" s="240">
        <v>0</v>
      </c>
      <c r="P8" s="240">
        <v>0</v>
      </c>
      <c r="Q8" s="240">
        <v>0</v>
      </c>
      <c r="R8" s="240">
        <v>0</v>
      </c>
      <c r="S8" s="169">
        <f t="shared" si="7"/>
        <v>0</v>
      </c>
      <c r="T8" s="170">
        <f>SUM($G8:H8)</f>
        <v>0</v>
      </c>
      <c r="U8" s="170">
        <f>SUM($G8:I8)</f>
        <v>0</v>
      </c>
      <c r="V8" s="170">
        <f>SUM($G8:J8)</f>
        <v>0</v>
      </c>
      <c r="W8" s="170">
        <f>SUM($G8:K8)</f>
        <v>0</v>
      </c>
      <c r="X8" s="170">
        <f>SUM($G8:L8)</f>
        <v>0</v>
      </c>
      <c r="Y8" s="170">
        <f>SUM($G8:M8)</f>
        <v>0</v>
      </c>
      <c r="Z8" s="170">
        <f>SUM($G8:N8)</f>
        <v>0</v>
      </c>
      <c r="AA8" s="170">
        <f>SUM($G8:O8)</f>
        <v>0</v>
      </c>
      <c r="AB8" s="170">
        <f>SUM($G8:P8)</f>
        <v>0</v>
      </c>
      <c r="AC8" s="170">
        <f>SUM($G8:Q8)</f>
        <v>0</v>
      </c>
      <c r="AD8" s="171">
        <f>SUM($G8:R8)</f>
        <v>0</v>
      </c>
      <c r="AE8" s="241">
        <f t="shared" si="0"/>
        <v>0</v>
      </c>
      <c r="AF8" s="241">
        <f t="shared" si="1"/>
        <v>0</v>
      </c>
      <c r="AG8" s="241">
        <f t="shared" si="2"/>
        <v>0</v>
      </c>
      <c r="AH8" s="241">
        <f t="shared" si="3"/>
        <v>0</v>
      </c>
      <c r="AI8" s="241">
        <f t="shared" si="4"/>
        <v>0</v>
      </c>
      <c r="AJ8" s="241">
        <f t="shared" si="5"/>
        <v>0</v>
      </c>
      <c r="AK8" s="241">
        <f t="shared" si="6"/>
        <v>0</v>
      </c>
      <c r="AL8" s="173">
        <f t="shared" si="8"/>
        <v>0</v>
      </c>
    </row>
    <row r="9" spans="1:38" ht="24" customHeight="1">
      <c r="A9" s="166" t="s">
        <v>44</v>
      </c>
      <c r="B9" s="444" t="s">
        <v>44</v>
      </c>
      <c r="C9" s="33" t="s">
        <v>45</v>
      </c>
      <c r="D9" s="34"/>
      <c r="E9" s="34"/>
      <c r="F9" s="35"/>
      <c r="G9" s="239">
        <v>0</v>
      </c>
      <c r="H9" s="240">
        <v>0</v>
      </c>
      <c r="I9" s="240">
        <v>0</v>
      </c>
      <c r="J9" s="240">
        <v>0</v>
      </c>
      <c r="K9" s="240">
        <v>0</v>
      </c>
      <c r="L9" s="240">
        <v>0</v>
      </c>
      <c r="M9" s="240">
        <v>0</v>
      </c>
      <c r="N9" s="240">
        <v>0</v>
      </c>
      <c r="O9" s="240">
        <v>0</v>
      </c>
      <c r="P9" s="240">
        <v>0</v>
      </c>
      <c r="Q9" s="240">
        <v>0</v>
      </c>
      <c r="R9" s="240">
        <v>0</v>
      </c>
      <c r="S9" s="169">
        <f t="shared" si="7"/>
        <v>0</v>
      </c>
      <c r="T9" s="170">
        <f>SUM($G9:H9)</f>
        <v>0</v>
      </c>
      <c r="U9" s="170">
        <f>SUM($G9:I9)</f>
        <v>0</v>
      </c>
      <c r="V9" s="170">
        <f>SUM($G9:J9)</f>
        <v>0</v>
      </c>
      <c r="W9" s="170">
        <f>SUM($G9:K9)</f>
        <v>0</v>
      </c>
      <c r="X9" s="170">
        <f>SUM($G9:L9)</f>
        <v>0</v>
      </c>
      <c r="Y9" s="170">
        <f>SUM($G9:M9)</f>
        <v>0</v>
      </c>
      <c r="Z9" s="170">
        <f>SUM($G9:N9)</f>
        <v>0</v>
      </c>
      <c r="AA9" s="170">
        <f>SUM($G9:O9)</f>
        <v>0</v>
      </c>
      <c r="AB9" s="170">
        <f>SUM($G9:P9)</f>
        <v>0</v>
      </c>
      <c r="AC9" s="170">
        <f>SUM($G9:Q9)</f>
        <v>0</v>
      </c>
      <c r="AD9" s="171">
        <f>SUM($G9:R9)</f>
        <v>0</v>
      </c>
      <c r="AE9" s="241">
        <f t="shared" si="0"/>
        <v>0</v>
      </c>
      <c r="AF9" s="241">
        <f t="shared" si="1"/>
        <v>0</v>
      </c>
      <c r="AG9" s="241">
        <f t="shared" si="2"/>
        <v>0</v>
      </c>
      <c r="AH9" s="241">
        <f t="shared" si="3"/>
        <v>0</v>
      </c>
      <c r="AI9" s="241">
        <f t="shared" si="4"/>
        <v>0</v>
      </c>
      <c r="AJ9" s="241">
        <f t="shared" si="5"/>
        <v>0</v>
      </c>
      <c r="AK9" s="241">
        <f t="shared" si="6"/>
        <v>0</v>
      </c>
      <c r="AL9" s="173">
        <f t="shared" si="8"/>
        <v>0</v>
      </c>
    </row>
    <row r="10" spans="1:38" ht="24" customHeight="1">
      <c r="A10" s="166" t="s">
        <v>46</v>
      </c>
      <c r="B10" s="444" t="s">
        <v>46</v>
      </c>
      <c r="C10" s="33" t="s">
        <v>47</v>
      </c>
      <c r="D10" s="34"/>
      <c r="E10" s="34"/>
      <c r="F10" s="35"/>
      <c r="G10" s="242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176">
        <f t="shared" si="7"/>
        <v>0</v>
      </c>
      <c r="T10" s="177">
        <f>SUM($G10:H10)</f>
        <v>0</v>
      </c>
      <c r="U10" s="177">
        <f>SUM($G10:I10)</f>
        <v>0</v>
      </c>
      <c r="V10" s="177">
        <f>SUM($G10:J10)</f>
        <v>0</v>
      </c>
      <c r="W10" s="177">
        <f>SUM($G10:K10)</f>
        <v>0</v>
      </c>
      <c r="X10" s="177">
        <f>SUM($G10:L10)</f>
        <v>0</v>
      </c>
      <c r="Y10" s="177">
        <f>SUM($G10:M10)</f>
        <v>0</v>
      </c>
      <c r="Z10" s="177">
        <f>SUM($G10:N10)</f>
        <v>0</v>
      </c>
      <c r="AA10" s="177">
        <f>SUM($G10:O10)</f>
        <v>0</v>
      </c>
      <c r="AB10" s="177">
        <f>SUM($G10:P10)</f>
        <v>0</v>
      </c>
      <c r="AC10" s="177">
        <f>SUM($G10:Q10)</f>
        <v>0</v>
      </c>
      <c r="AD10" s="178">
        <f>SUM($G10:R10)</f>
        <v>0</v>
      </c>
      <c r="AE10" s="244">
        <f t="shared" si="0"/>
        <v>0</v>
      </c>
      <c r="AF10" s="244">
        <f t="shared" si="1"/>
        <v>0</v>
      </c>
      <c r="AG10" s="244">
        <f t="shared" si="2"/>
        <v>0</v>
      </c>
      <c r="AH10" s="244">
        <f t="shared" si="3"/>
        <v>0</v>
      </c>
      <c r="AI10" s="244">
        <f t="shared" si="4"/>
        <v>0</v>
      </c>
      <c r="AJ10" s="244">
        <f t="shared" si="5"/>
        <v>0</v>
      </c>
      <c r="AK10" s="244">
        <f t="shared" si="6"/>
        <v>0</v>
      </c>
      <c r="AL10" s="173">
        <f t="shared" si="8"/>
        <v>0</v>
      </c>
    </row>
    <row r="11" spans="1:38" ht="24" customHeight="1">
      <c r="A11" s="166" t="s">
        <v>48</v>
      </c>
      <c r="B11" s="444" t="s">
        <v>48</v>
      </c>
      <c r="C11" s="49" t="s">
        <v>49</v>
      </c>
      <c r="D11" s="34"/>
      <c r="E11" s="34"/>
      <c r="F11" s="35"/>
      <c r="G11" s="239">
        <f>SUM(G6:G10)</f>
        <v>246250.10176142002</v>
      </c>
      <c r="H11" s="240">
        <f t="shared" ref="H11:R11" si="9">SUM(H6:H10)</f>
        <v>193116.10441086054</v>
      </c>
      <c r="I11" s="240">
        <f t="shared" si="9"/>
        <v>228677.32214635151</v>
      </c>
      <c r="J11" s="240">
        <f t="shared" si="9"/>
        <v>162238.23779118096</v>
      </c>
      <c r="K11" s="240">
        <f t="shared" si="9"/>
        <v>195798.93191363066</v>
      </c>
      <c r="L11" s="240">
        <f t="shared" si="9"/>
        <v>202435.39913185529</v>
      </c>
      <c r="M11" s="240">
        <f t="shared" si="9"/>
        <v>236044.37404707106</v>
      </c>
      <c r="N11" s="240">
        <f t="shared" si="9"/>
        <v>101685.16965782702</v>
      </c>
      <c r="O11" s="240">
        <f t="shared" si="9"/>
        <v>203230.11283947798</v>
      </c>
      <c r="P11" s="240">
        <f t="shared" si="9"/>
        <v>200038.44663472951</v>
      </c>
      <c r="Q11" s="240">
        <f t="shared" si="9"/>
        <v>210009.61832811256</v>
      </c>
      <c r="R11" s="240">
        <f t="shared" si="9"/>
        <v>182177.71867508406</v>
      </c>
      <c r="S11" s="169">
        <f>SUM(S6:S10)</f>
        <v>246250.10176142002</v>
      </c>
      <c r="T11" s="170">
        <f t="shared" ref="T11:AK11" si="10">SUM(T6:T10)</f>
        <v>439366.2061722806</v>
      </c>
      <c r="U11" s="170">
        <f t="shared" si="10"/>
        <v>668043.52831863216</v>
      </c>
      <c r="V11" s="170">
        <f t="shared" si="10"/>
        <v>830281.76610981312</v>
      </c>
      <c r="W11" s="170">
        <f t="shared" si="10"/>
        <v>1026080.6980234438</v>
      </c>
      <c r="X11" s="170">
        <f t="shared" si="10"/>
        <v>1228516.097155299</v>
      </c>
      <c r="Y11" s="170">
        <f t="shared" si="10"/>
        <v>1464560.47120237</v>
      </c>
      <c r="Z11" s="170">
        <f t="shared" si="10"/>
        <v>1566245.6408601971</v>
      </c>
      <c r="AA11" s="170">
        <f t="shared" si="10"/>
        <v>1769475.7536996752</v>
      </c>
      <c r="AB11" s="170">
        <f t="shared" si="10"/>
        <v>1969514.2003344046</v>
      </c>
      <c r="AC11" s="170">
        <f t="shared" si="10"/>
        <v>2179523.8186625172</v>
      </c>
      <c r="AD11" s="171">
        <f t="shared" si="10"/>
        <v>2361701.5373376012</v>
      </c>
      <c r="AE11" s="241">
        <f t="shared" si="10"/>
        <v>668043.52831863216</v>
      </c>
      <c r="AF11" s="241">
        <f t="shared" si="10"/>
        <v>560472.56883666688</v>
      </c>
      <c r="AG11" s="241">
        <f t="shared" si="10"/>
        <v>540959.65654437616</v>
      </c>
      <c r="AH11" s="241">
        <f t="shared" si="10"/>
        <v>592225.78363792598</v>
      </c>
      <c r="AI11" s="241">
        <f t="shared" si="10"/>
        <v>1228516.097155299</v>
      </c>
      <c r="AJ11" s="241">
        <f t="shared" si="10"/>
        <v>1133185.4401823021</v>
      </c>
      <c r="AK11" s="241">
        <f t="shared" si="10"/>
        <v>2361701.5373376012</v>
      </c>
      <c r="AL11" s="173">
        <f t="shared" si="8"/>
        <v>0</v>
      </c>
    </row>
    <row r="12" spans="1:38" ht="24" customHeight="1">
      <c r="A12" s="166" t="s">
        <v>50</v>
      </c>
      <c r="B12" s="444" t="s">
        <v>50</v>
      </c>
      <c r="C12" s="33" t="s">
        <v>51</v>
      </c>
      <c r="D12" s="34"/>
      <c r="E12" s="34"/>
      <c r="F12" s="35"/>
      <c r="G12" s="242">
        <v>-1638.7130153099997</v>
      </c>
      <c r="H12" s="243">
        <v>-2920.2468217119999</v>
      </c>
      <c r="I12" s="243">
        <v>-3493.9759585620004</v>
      </c>
      <c r="J12" s="243">
        <v>-3498.7605420879995</v>
      </c>
      <c r="K12" s="243">
        <v>-1584.6246397710001</v>
      </c>
      <c r="L12" s="243">
        <v>-2775.3376386975001</v>
      </c>
      <c r="M12" s="243">
        <v>-2637.9858337710007</v>
      </c>
      <c r="N12" s="243">
        <v>-885.95545634399991</v>
      </c>
      <c r="O12" s="243">
        <v>-2432.6959156165003</v>
      </c>
      <c r="P12" s="243">
        <v>-2657.5783441094995</v>
      </c>
      <c r="Q12" s="243">
        <v>-2495.32476081</v>
      </c>
      <c r="R12" s="243">
        <v>-2570.7630257010001</v>
      </c>
      <c r="S12" s="176">
        <f>G12</f>
        <v>-1638.7130153099997</v>
      </c>
      <c r="T12" s="177">
        <f>SUM($G12:H12)</f>
        <v>-4558.9598370219992</v>
      </c>
      <c r="U12" s="177">
        <f>SUM($G12:I12)</f>
        <v>-8052.9357955839996</v>
      </c>
      <c r="V12" s="177">
        <f>SUM($G12:J12)</f>
        <v>-11551.696337672</v>
      </c>
      <c r="W12" s="177">
        <f>SUM($G12:K12)</f>
        <v>-13136.320977443</v>
      </c>
      <c r="X12" s="177">
        <f>SUM($G12:L12)</f>
        <v>-15911.658616140499</v>
      </c>
      <c r="Y12" s="177">
        <f>SUM($G12:M12)</f>
        <v>-18549.644449911499</v>
      </c>
      <c r="Z12" s="177">
        <f>SUM($G12:N12)</f>
        <v>-19435.599906255498</v>
      </c>
      <c r="AA12" s="177">
        <f>SUM($G12:O12)</f>
        <v>-21868.295821871998</v>
      </c>
      <c r="AB12" s="177">
        <f>SUM($G12:P12)</f>
        <v>-24525.874165981499</v>
      </c>
      <c r="AC12" s="177">
        <f>SUM($G12:Q12)</f>
        <v>-27021.198926791498</v>
      </c>
      <c r="AD12" s="178">
        <f>SUM($G12:R12)</f>
        <v>-29591.961952492496</v>
      </c>
      <c r="AE12" s="244">
        <f>U12</f>
        <v>-8052.9357955839996</v>
      </c>
      <c r="AF12" s="244">
        <f>X12-AE12</f>
        <v>-7858.7228205564998</v>
      </c>
      <c r="AG12" s="244">
        <f>AA12-AF12-AE12</f>
        <v>-5956.6372057314975</v>
      </c>
      <c r="AH12" s="244">
        <f>AD12-AG12-AF12-AE12</f>
        <v>-7723.6661306204978</v>
      </c>
      <c r="AI12" s="244">
        <f>$AE12+$AF12</f>
        <v>-15911.658616140499</v>
      </c>
      <c r="AJ12" s="244">
        <f>$AG12+$AH12</f>
        <v>-13680.303336351995</v>
      </c>
      <c r="AK12" s="244">
        <f>$AI12+$AJ12</f>
        <v>-29591.961952492493</v>
      </c>
      <c r="AL12" s="173">
        <f t="shared" si="8"/>
        <v>0</v>
      </c>
    </row>
    <row r="13" spans="1:38" ht="24" customHeight="1">
      <c r="A13" s="166" t="s">
        <v>52</v>
      </c>
      <c r="B13" s="444" t="s">
        <v>52</v>
      </c>
      <c r="C13" s="49" t="s">
        <v>53</v>
      </c>
      <c r="D13" s="34"/>
      <c r="E13" s="34"/>
      <c r="F13" s="35"/>
      <c r="G13" s="239">
        <f t="shared" ref="G13:AK13" si="11">SUM(G11:G12)</f>
        <v>244611.38874611002</v>
      </c>
      <c r="H13" s="240">
        <f t="shared" si="11"/>
        <v>190195.85758914854</v>
      </c>
      <c r="I13" s="240">
        <f t="shared" si="11"/>
        <v>225183.34618778952</v>
      </c>
      <c r="J13" s="240">
        <f t="shared" si="11"/>
        <v>158739.47724909295</v>
      </c>
      <c r="K13" s="240">
        <f t="shared" si="11"/>
        <v>194214.30727385965</v>
      </c>
      <c r="L13" s="240">
        <f t="shared" si="11"/>
        <v>199660.06149315779</v>
      </c>
      <c r="M13" s="240">
        <f t="shared" si="11"/>
        <v>233406.38821330006</v>
      </c>
      <c r="N13" s="240">
        <f t="shared" si="11"/>
        <v>100799.21420148302</v>
      </c>
      <c r="O13" s="240">
        <f t="shared" si="11"/>
        <v>200797.41692386148</v>
      </c>
      <c r="P13" s="240">
        <f t="shared" si="11"/>
        <v>197380.86829062001</v>
      </c>
      <c r="Q13" s="240">
        <f t="shared" si="11"/>
        <v>207514.29356730255</v>
      </c>
      <c r="R13" s="240">
        <f t="shared" si="11"/>
        <v>179606.95564938308</v>
      </c>
      <c r="S13" s="169">
        <f t="shared" si="11"/>
        <v>244611.38874611002</v>
      </c>
      <c r="T13" s="170">
        <f t="shared" si="11"/>
        <v>434807.24633525859</v>
      </c>
      <c r="U13" s="170">
        <f t="shared" si="11"/>
        <v>659990.59252304817</v>
      </c>
      <c r="V13" s="170">
        <f t="shared" si="11"/>
        <v>818730.06977214117</v>
      </c>
      <c r="W13" s="170">
        <f t="shared" si="11"/>
        <v>1012944.3770460008</v>
      </c>
      <c r="X13" s="170">
        <f t="shared" si="11"/>
        <v>1212604.4385391586</v>
      </c>
      <c r="Y13" s="170">
        <f t="shared" si="11"/>
        <v>1446010.8267524585</v>
      </c>
      <c r="Z13" s="170">
        <f t="shared" si="11"/>
        <v>1546810.0409539416</v>
      </c>
      <c r="AA13" s="170">
        <f t="shared" si="11"/>
        <v>1747607.4578778031</v>
      </c>
      <c r="AB13" s="170">
        <f t="shared" si="11"/>
        <v>1944988.3261684231</v>
      </c>
      <c r="AC13" s="170">
        <f t="shared" si="11"/>
        <v>2152502.6197357257</v>
      </c>
      <c r="AD13" s="171">
        <f t="shared" si="11"/>
        <v>2332109.5753851086</v>
      </c>
      <c r="AE13" s="241">
        <f t="shared" si="11"/>
        <v>659990.59252304817</v>
      </c>
      <c r="AF13" s="241">
        <f t="shared" si="11"/>
        <v>552613.84601611039</v>
      </c>
      <c r="AG13" s="241">
        <f t="shared" si="11"/>
        <v>535003.01933864469</v>
      </c>
      <c r="AH13" s="241">
        <f t="shared" si="11"/>
        <v>584502.11750730546</v>
      </c>
      <c r="AI13" s="241">
        <f t="shared" si="11"/>
        <v>1212604.4385391586</v>
      </c>
      <c r="AJ13" s="241">
        <f t="shared" si="11"/>
        <v>1119505.13684595</v>
      </c>
      <c r="AK13" s="241">
        <f t="shared" si="11"/>
        <v>2332109.5753851086</v>
      </c>
      <c r="AL13" s="173">
        <f t="shared" si="8"/>
        <v>0</v>
      </c>
    </row>
    <row r="14" spans="1:38" ht="24" customHeight="1">
      <c r="A14" s="166" t="s">
        <v>54</v>
      </c>
      <c r="B14" s="444" t="s">
        <v>54</v>
      </c>
      <c r="C14" s="33" t="s">
        <v>55</v>
      </c>
      <c r="D14" s="34"/>
      <c r="E14" s="34"/>
      <c r="F14" s="35"/>
      <c r="G14" s="242">
        <v>-124127.126201954</v>
      </c>
      <c r="H14" s="243">
        <v>-105676.76107029351</v>
      </c>
      <c r="I14" s="243">
        <v>-133924.78743173002</v>
      </c>
      <c r="J14" s="243">
        <v>-93281.212011681491</v>
      </c>
      <c r="K14" s="243">
        <v>-118085.72069700059</v>
      </c>
      <c r="L14" s="243">
        <v>-125791.21236833895</v>
      </c>
      <c r="M14" s="243">
        <v>-144909.60599356648</v>
      </c>
      <c r="N14" s="243">
        <v>-70434.0122148105</v>
      </c>
      <c r="O14" s="243">
        <v>-120524.46195015898</v>
      </c>
      <c r="P14" s="243">
        <v>-123840.84735801451</v>
      </c>
      <c r="Q14" s="243">
        <v>-120639.8432925477</v>
      </c>
      <c r="R14" s="243">
        <v>-121554.87000075159</v>
      </c>
      <c r="S14" s="176">
        <f>G14</f>
        <v>-124127.126201954</v>
      </c>
      <c r="T14" s="177">
        <f>SUM($G14:H14)</f>
        <v>-229803.88727224752</v>
      </c>
      <c r="U14" s="177">
        <f>SUM($G14:I14)</f>
        <v>-363728.67470397754</v>
      </c>
      <c r="V14" s="177">
        <f>SUM($G14:J14)</f>
        <v>-457009.88671565906</v>
      </c>
      <c r="W14" s="177">
        <f>SUM($G14:K14)</f>
        <v>-575095.60741265968</v>
      </c>
      <c r="X14" s="177">
        <f>SUM($G14:L14)</f>
        <v>-700886.81978099863</v>
      </c>
      <c r="Y14" s="177">
        <f>SUM($G14:M14)</f>
        <v>-845796.42577456508</v>
      </c>
      <c r="Z14" s="177">
        <f>SUM($G14:N14)</f>
        <v>-916230.43798937555</v>
      </c>
      <c r="AA14" s="177">
        <f>SUM($G14:O14)</f>
        <v>-1036754.8999395345</v>
      </c>
      <c r="AB14" s="177">
        <f>SUM($G14:P14)</f>
        <v>-1160595.7472975489</v>
      </c>
      <c r="AC14" s="177">
        <f>SUM($G14:Q14)</f>
        <v>-1281235.5905900965</v>
      </c>
      <c r="AD14" s="178">
        <f>SUM($G14:R14)</f>
        <v>-1402790.4605908482</v>
      </c>
      <c r="AE14" s="244">
        <f>U14</f>
        <v>-363728.67470397754</v>
      </c>
      <c r="AF14" s="244">
        <f>X14-AE14</f>
        <v>-337158.14507702109</v>
      </c>
      <c r="AG14" s="244">
        <f>AA14-AF14-AE14</f>
        <v>-335868.08015853586</v>
      </c>
      <c r="AH14" s="244">
        <f>AD14-AG14-AF14-AE14</f>
        <v>-366035.56065131375</v>
      </c>
      <c r="AI14" s="244">
        <f>$AE14+$AF14</f>
        <v>-700886.81978099863</v>
      </c>
      <c r="AJ14" s="244">
        <f>$AG14+$AH14</f>
        <v>-701903.6408098496</v>
      </c>
      <c r="AK14" s="244">
        <f>$AI14+$AJ14</f>
        <v>-1402790.4605908482</v>
      </c>
      <c r="AL14" s="173">
        <f t="shared" si="8"/>
        <v>0</v>
      </c>
    </row>
    <row r="15" spans="1:38" ht="24" customHeight="1">
      <c r="A15" s="166" t="s">
        <v>56</v>
      </c>
      <c r="B15" s="444" t="s">
        <v>56</v>
      </c>
      <c r="C15" s="49" t="s">
        <v>57</v>
      </c>
      <c r="D15" s="34"/>
      <c r="E15" s="34"/>
      <c r="F15" s="35"/>
      <c r="G15" s="239">
        <f t="shared" ref="G15:AK15" si="12">SUM(G13:G14)</f>
        <v>120484.26254415602</v>
      </c>
      <c r="H15" s="240">
        <f t="shared" si="12"/>
        <v>84519.096518855033</v>
      </c>
      <c r="I15" s="240">
        <f t="shared" si="12"/>
        <v>91258.558756059501</v>
      </c>
      <c r="J15" s="240">
        <f t="shared" si="12"/>
        <v>65458.265237411455</v>
      </c>
      <c r="K15" s="240">
        <f t="shared" si="12"/>
        <v>76128.586576859059</v>
      </c>
      <c r="L15" s="240">
        <f t="shared" si="12"/>
        <v>73868.849124818837</v>
      </c>
      <c r="M15" s="240">
        <f t="shared" si="12"/>
        <v>88496.782219733577</v>
      </c>
      <c r="N15" s="240">
        <f t="shared" si="12"/>
        <v>30365.201986672517</v>
      </c>
      <c r="O15" s="240">
        <f t="shared" si="12"/>
        <v>80272.954973702508</v>
      </c>
      <c r="P15" s="240">
        <f t="shared" si="12"/>
        <v>73540.020932605505</v>
      </c>
      <c r="Q15" s="240">
        <f t="shared" si="12"/>
        <v>86874.450274754854</v>
      </c>
      <c r="R15" s="240">
        <f t="shared" si="12"/>
        <v>58052.085648631488</v>
      </c>
      <c r="S15" s="169">
        <f t="shared" si="12"/>
        <v>120484.26254415602</v>
      </c>
      <c r="T15" s="170">
        <f t="shared" si="12"/>
        <v>205003.35906301107</v>
      </c>
      <c r="U15" s="170">
        <f t="shared" si="12"/>
        <v>296261.91781907063</v>
      </c>
      <c r="V15" s="170">
        <f t="shared" si="12"/>
        <v>361720.18305648211</v>
      </c>
      <c r="W15" s="170">
        <f t="shared" si="12"/>
        <v>437848.76963334111</v>
      </c>
      <c r="X15" s="170">
        <f t="shared" si="12"/>
        <v>511717.61875815992</v>
      </c>
      <c r="Y15" s="170">
        <f t="shared" si="12"/>
        <v>600214.40097789338</v>
      </c>
      <c r="Z15" s="170">
        <f t="shared" si="12"/>
        <v>630579.60296456609</v>
      </c>
      <c r="AA15" s="170">
        <f t="shared" si="12"/>
        <v>710852.55793826864</v>
      </c>
      <c r="AB15" s="170">
        <f t="shared" si="12"/>
        <v>784392.57887087413</v>
      </c>
      <c r="AC15" s="170">
        <f t="shared" si="12"/>
        <v>871267.02914562915</v>
      </c>
      <c r="AD15" s="171">
        <f t="shared" si="12"/>
        <v>929319.11479426036</v>
      </c>
      <c r="AE15" s="241">
        <f t="shared" si="12"/>
        <v>296261.91781907063</v>
      </c>
      <c r="AF15" s="241">
        <f t="shared" si="12"/>
        <v>215455.70093908929</v>
      </c>
      <c r="AG15" s="241">
        <f t="shared" si="12"/>
        <v>199134.93918010883</v>
      </c>
      <c r="AH15" s="241">
        <f t="shared" si="12"/>
        <v>218466.55685599172</v>
      </c>
      <c r="AI15" s="241">
        <f t="shared" si="12"/>
        <v>511717.61875815992</v>
      </c>
      <c r="AJ15" s="241">
        <f t="shared" si="12"/>
        <v>417601.49603610043</v>
      </c>
      <c r="AK15" s="241">
        <f t="shared" si="12"/>
        <v>929319.11479426036</v>
      </c>
      <c r="AL15" s="173">
        <f t="shared" si="8"/>
        <v>0</v>
      </c>
    </row>
    <row r="16" spans="1:38" ht="24" customHeight="1">
      <c r="A16" s="166" t="s">
        <v>58</v>
      </c>
      <c r="B16" s="444" t="s">
        <v>58</v>
      </c>
      <c r="C16" s="33" t="s">
        <v>59</v>
      </c>
      <c r="D16" s="34"/>
      <c r="E16" s="34"/>
      <c r="F16" s="35"/>
      <c r="G16" s="239">
        <v>0</v>
      </c>
      <c r="H16" s="240">
        <v>0</v>
      </c>
      <c r="I16" s="240">
        <v>0</v>
      </c>
      <c r="J16" s="240">
        <v>0</v>
      </c>
      <c r="K16" s="240">
        <v>0</v>
      </c>
      <c r="L16" s="240">
        <v>0</v>
      </c>
      <c r="M16" s="240">
        <v>0</v>
      </c>
      <c r="N16" s="240">
        <v>0</v>
      </c>
      <c r="O16" s="240">
        <v>0</v>
      </c>
      <c r="P16" s="240">
        <v>0</v>
      </c>
      <c r="Q16" s="240">
        <v>0</v>
      </c>
      <c r="R16" s="240">
        <v>0</v>
      </c>
      <c r="S16" s="169">
        <f>G16</f>
        <v>0</v>
      </c>
      <c r="T16" s="170">
        <f>SUM($G16:H16)</f>
        <v>0</v>
      </c>
      <c r="U16" s="170">
        <f>SUM($G16:I16)</f>
        <v>0</v>
      </c>
      <c r="V16" s="170">
        <f>SUM($G16:J16)</f>
        <v>0</v>
      </c>
      <c r="W16" s="170">
        <f>SUM($G16:K16)</f>
        <v>0</v>
      </c>
      <c r="X16" s="170">
        <f>SUM($G16:L16)</f>
        <v>0</v>
      </c>
      <c r="Y16" s="170">
        <f>SUM($G16:M16)</f>
        <v>0</v>
      </c>
      <c r="Z16" s="170">
        <f>SUM($G16:N16)</f>
        <v>0</v>
      </c>
      <c r="AA16" s="170">
        <f>SUM($G16:O16)</f>
        <v>0</v>
      </c>
      <c r="AB16" s="170">
        <f>SUM($G16:P16)</f>
        <v>0</v>
      </c>
      <c r="AC16" s="170">
        <f>SUM($G16:Q16)</f>
        <v>0</v>
      </c>
      <c r="AD16" s="171">
        <f>SUM($G16:R16)</f>
        <v>0</v>
      </c>
      <c r="AE16" s="241">
        <f>U16</f>
        <v>0</v>
      </c>
      <c r="AF16" s="241">
        <f>X16-AE16</f>
        <v>0</v>
      </c>
      <c r="AG16" s="241">
        <f>AA16-AF16-AE16</f>
        <v>0</v>
      </c>
      <c r="AH16" s="241">
        <f>AD16-AG16-AF16-AE16</f>
        <v>0</v>
      </c>
      <c r="AI16" s="241">
        <f>$AE16+$AF16</f>
        <v>0</v>
      </c>
      <c r="AJ16" s="241">
        <f>$AG16+$AH16</f>
        <v>0</v>
      </c>
      <c r="AK16" s="241">
        <f>$AI16+$AJ16</f>
        <v>0</v>
      </c>
      <c r="AL16" s="173">
        <f t="shared" si="8"/>
        <v>0</v>
      </c>
    </row>
    <row r="17" spans="1:38" ht="24" customHeight="1">
      <c r="A17" s="166" t="s">
        <v>60</v>
      </c>
      <c r="B17" s="444" t="s">
        <v>60</v>
      </c>
      <c r="C17" s="33" t="s">
        <v>61</v>
      </c>
      <c r="D17" s="34"/>
      <c r="E17" s="34"/>
      <c r="F17" s="35"/>
      <c r="G17" s="242">
        <v>0</v>
      </c>
      <c r="H17" s="243">
        <v>0</v>
      </c>
      <c r="I17" s="243">
        <v>0</v>
      </c>
      <c r="J17" s="243">
        <v>0</v>
      </c>
      <c r="K17" s="243">
        <v>0</v>
      </c>
      <c r="L17" s="243">
        <v>0</v>
      </c>
      <c r="M17" s="243">
        <v>0</v>
      </c>
      <c r="N17" s="243">
        <v>0</v>
      </c>
      <c r="O17" s="243">
        <v>0</v>
      </c>
      <c r="P17" s="243">
        <v>0</v>
      </c>
      <c r="Q17" s="243">
        <v>0</v>
      </c>
      <c r="R17" s="243">
        <v>0</v>
      </c>
      <c r="S17" s="176">
        <f>G17</f>
        <v>0</v>
      </c>
      <c r="T17" s="177">
        <f>SUM($G17:H17)</f>
        <v>0</v>
      </c>
      <c r="U17" s="177">
        <f>SUM($G17:I17)</f>
        <v>0</v>
      </c>
      <c r="V17" s="177">
        <f>SUM($G17:J17)</f>
        <v>0</v>
      </c>
      <c r="W17" s="177">
        <f>SUM($G17:K17)</f>
        <v>0</v>
      </c>
      <c r="X17" s="177">
        <f>SUM($G17:L17)</f>
        <v>0</v>
      </c>
      <c r="Y17" s="177">
        <f>SUM($G17:M17)</f>
        <v>0</v>
      </c>
      <c r="Z17" s="177">
        <f>SUM($G17:N17)</f>
        <v>0</v>
      </c>
      <c r="AA17" s="177">
        <f>SUM($G17:O17)</f>
        <v>0</v>
      </c>
      <c r="AB17" s="177">
        <f>SUM($G17:P17)</f>
        <v>0</v>
      </c>
      <c r="AC17" s="177">
        <f>SUM($G17:Q17)</f>
        <v>0</v>
      </c>
      <c r="AD17" s="178">
        <f>SUM($G17:R17)</f>
        <v>0</v>
      </c>
      <c r="AE17" s="244">
        <f>U17</f>
        <v>0</v>
      </c>
      <c r="AF17" s="244">
        <f>X17-AE17</f>
        <v>0</v>
      </c>
      <c r="AG17" s="244">
        <f>AA17-AF17-AE17</f>
        <v>0</v>
      </c>
      <c r="AH17" s="244">
        <f>AD17-AG17-AF17-AE17</f>
        <v>0</v>
      </c>
      <c r="AI17" s="244">
        <f>$AE17+$AF17</f>
        <v>0</v>
      </c>
      <c r="AJ17" s="244">
        <f>$AG17+$AH17</f>
        <v>0</v>
      </c>
      <c r="AK17" s="244">
        <f>$AI17+$AJ17</f>
        <v>0</v>
      </c>
      <c r="AL17" s="173">
        <f t="shared" si="8"/>
        <v>0</v>
      </c>
    </row>
    <row r="18" spans="1:38" ht="24" customHeight="1">
      <c r="A18" s="166" t="s">
        <v>62</v>
      </c>
      <c r="B18" s="444" t="s">
        <v>62</v>
      </c>
      <c r="C18" s="49" t="s">
        <v>63</v>
      </c>
      <c r="D18" s="34"/>
      <c r="E18" s="34"/>
      <c r="F18" s="35"/>
      <c r="G18" s="245">
        <f t="shared" ref="G18:AK18" si="13">SUM(G15:G17)</f>
        <v>120484.26254415602</v>
      </c>
      <c r="H18" s="246">
        <f t="shared" si="13"/>
        <v>84519.096518855033</v>
      </c>
      <c r="I18" s="246">
        <f t="shared" si="13"/>
        <v>91258.558756059501</v>
      </c>
      <c r="J18" s="246">
        <f t="shared" si="13"/>
        <v>65458.265237411455</v>
      </c>
      <c r="K18" s="246">
        <f t="shared" si="13"/>
        <v>76128.586576859059</v>
      </c>
      <c r="L18" s="246">
        <f t="shared" si="13"/>
        <v>73868.849124818837</v>
      </c>
      <c r="M18" s="246">
        <f t="shared" si="13"/>
        <v>88496.782219733577</v>
      </c>
      <c r="N18" s="246">
        <f t="shared" si="13"/>
        <v>30365.201986672517</v>
      </c>
      <c r="O18" s="246">
        <f t="shared" si="13"/>
        <v>80272.954973702508</v>
      </c>
      <c r="P18" s="246">
        <f t="shared" si="13"/>
        <v>73540.020932605505</v>
      </c>
      <c r="Q18" s="246">
        <f t="shared" si="13"/>
        <v>86874.450274754854</v>
      </c>
      <c r="R18" s="246">
        <f t="shared" si="13"/>
        <v>58052.085648631488</v>
      </c>
      <c r="S18" s="169">
        <f t="shared" si="13"/>
        <v>120484.26254415602</v>
      </c>
      <c r="T18" s="170">
        <f t="shared" si="13"/>
        <v>205003.35906301107</v>
      </c>
      <c r="U18" s="170">
        <f t="shared" si="13"/>
        <v>296261.91781907063</v>
      </c>
      <c r="V18" s="170">
        <f t="shared" si="13"/>
        <v>361720.18305648211</v>
      </c>
      <c r="W18" s="170">
        <f t="shared" si="13"/>
        <v>437848.76963334111</v>
      </c>
      <c r="X18" s="170">
        <f t="shared" si="13"/>
        <v>511717.61875815992</v>
      </c>
      <c r="Y18" s="170">
        <f t="shared" si="13"/>
        <v>600214.40097789338</v>
      </c>
      <c r="Z18" s="170">
        <f t="shared" si="13"/>
        <v>630579.60296456609</v>
      </c>
      <c r="AA18" s="170">
        <f t="shared" si="13"/>
        <v>710852.55793826864</v>
      </c>
      <c r="AB18" s="170">
        <f t="shared" si="13"/>
        <v>784392.57887087413</v>
      </c>
      <c r="AC18" s="170">
        <f t="shared" si="13"/>
        <v>871267.02914562915</v>
      </c>
      <c r="AD18" s="171">
        <f t="shared" si="13"/>
        <v>929319.11479426036</v>
      </c>
      <c r="AE18" s="241">
        <f t="shared" si="13"/>
        <v>296261.91781907063</v>
      </c>
      <c r="AF18" s="241">
        <f t="shared" si="13"/>
        <v>215455.70093908929</v>
      </c>
      <c r="AG18" s="241">
        <f t="shared" si="13"/>
        <v>199134.93918010883</v>
      </c>
      <c r="AH18" s="241">
        <f t="shared" si="13"/>
        <v>218466.55685599172</v>
      </c>
      <c r="AI18" s="241">
        <f t="shared" si="13"/>
        <v>511717.61875815992</v>
      </c>
      <c r="AJ18" s="241">
        <f t="shared" si="13"/>
        <v>417601.49603610043</v>
      </c>
      <c r="AK18" s="241">
        <f t="shared" si="13"/>
        <v>929319.11479426036</v>
      </c>
      <c r="AL18" s="173">
        <f t="shared" si="8"/>
        <v>0</v>
      </c>
    </row>
    <row r="19" spans="1:38" ht="24" customHeight="1">
      <c r="A19" s="166" t="s">
        <v>64</v>
      </c>
      <c r="B19" s="444" t="s">
        <v>64</v>
      </c>
      <c r="C19" s="33" t="s">
        <v>65</v>
      </c>
      <c r="D19" s="34"/>
      <c r="E19" s="34"/>
      <c r="F19" s="35"/>
      <c r="G19" s="239">
        <v>-4558.6399068399996</v>
      </c>
      <c r="H19" s="240">
        <v>-4417.3539119974994</v>
      </c>
      <c r="I19" s="240">
        <v>-4363.8893028270004</v>
      </c>
      <c r="J19" s="240">
        <v>-4367.4123229324987</v>
      </c>
      <c r="K19" s="240">
        <v>-4011.1450534014998</v>
      </c>
      <c r="L19" s="240">
        <v>-4069.697763615</v>
      </c>
      <c r="M19" s="240">
        <v>-4055.1549362830001</v>
      </c>
      <c r="N19" s="240">
        <v>-4761.7481950034989</v>
      </c>
      <c r="O19" s="240">
        <v>-6361.0610749980005</v>
      </c>
      <c r="P19" s="240">
        <v>-5189.413073691001</v>
      </c>
      <c r="Q19" s="240">
        <v>-5132.4487114125004</v>
      </c>
      <c r="R19" s="240">
        <v>-5104.434274866001</v>
      </c>
      <c r="S19" s="169">
        <f>G19</f>
        <v>-4558.6399068399996</v>
      </c>
      <c r="T19" s="170">
        <f>SUM($G19:H19)</f>
        <v>-8975.9938188374981</v>
      </c>
      <c r="U19" s="170">
        <f>SUM($G19:I19)</f>
        <v>-13339.883121664498</v>
      </c>
      <c r="V19" s="170">
        <f>SUM($G19:J19)</f>
        <v>-17707.295444596995</v>
      </c>
      <c r="W19" s="170">
        <f>SUM($G19:K19)</f>
        <v>-21718.440497998494</v>
      </c>
      <c r="X19" s="170">
        <f>SUM($G19:L19)</f>
        <v>-25788.138261613494</v>
      </c>
      <c r="Y19" s="170">
        <f>SUM($G19:M19)</f>
        <v>-29843.293197896495</v>
      </c>
      <c r="Z19" s="170">
        <f>SUM($G19:N19)</f>
        <v>-34605.041392899991</v>
      </c>
      <c r="AA19" s="170">
        <f>SUM($G19:O19)</f>
        <v>-40966.102467897988</v>
      </c>
      <c r="AB19" s="170">
        <f>SUM($G19:P19)</f>
        <v>-46155.515541588989</v>
      </c>
      <c r="AC19" s="170">
        <f>SUM($G19:Q19)</f>
        <v>-51287.96425300149</v>
      </c>
      <c r="AD19" s="171">
        <f>SUM($G19:R19)</f>
        <v>-56392.398527867488</v>
      </c>
      <c r="AE19" s="241">
        <f>U19</f>
        <v>-13339.883121664498</v>
      </c>
      <c r="AF19" s="241">
        <f>X19-AE19</f>
        <v>-12448.255139948997</v>
      </c>
      <c r="AG19" s="241">
        <f>AA19-AF19-AE19</f>
        <v>-15177.964206284494</v>
      </c>
      <c r="AH19" s="241">
        <f>AD19-AG19-AF19-AE19</f>
        <v>-15426.2960599695</v>
      </c>
      <c r="AI19" s="241">
        <f>$AE19+$AF19</f>
        <v>-25788.138261613494</v>
      </c>
      <c r="AJ19" s="241">
        <f>$AG19+$AH19</f>
        <v>-30604.260266253994</v>
      </c>
      <c r="AK19" s="241">
        <f>$AI19+$AJ19</f>
        <v>-56392.398527867488</v>
      </c>
      <c r="AL19" s="173">
        <f t="shared" si="8"/>
        <v>0</v>
      </c>
    </row>
    <row r="20" spans="1:38" ht="24" customHeight="1">
      <c r="A20" s="166" t="s">
        <v>66</v>
      </c>
      <c r="B20" s="444" t="s">
        <v>66</v>
      </c>
      <c r="C20" s="33" t="s">
        <v>67</v>
      </c>
      <c r="D20" s="34"/>
      <c r="E20" s="34"/>
      <c r="F20" s="35"/>
      <c r="G20" s="239">
        <v>-20300.592545592001</v>
      </c>
      <c r="H20" s="240">
        <v>-20637.611161476496</v>
      </c>
      <c r="I20" s="240">
        <v>-20460.220052275999</v>
      </c>
      <c r="J20" s="240">
        <v>-20682.771343277</v>
      </c>
      <c r="K20" s="240">
        <v>-18822.437541441501</v>
      </c>
      <c r="L20" s="240">
        <v>-19071.55803738</v>
      </c>
      <c r="M20" s="240">
        <v>-19442.789806603505</v>
      </c>
      <c r="N20" s="240">
        <v>-18389.287536019499</v>
      </c>
      <c r="O20" s="240">
        <v>-15685.061989045</v>
      </c>
      <c r="P20" s="240">
        <v>-18780.645283473503</v>
      </c>
      <c r="Q20" s="240">
        <v>-18402.611135842497</v>
      </c>
      <c r="R20" s="240">
        <v>-13066.274620972998</v>
      </c>
      <c r="S20" s="169">
        <f>G20</f>
        <v>-20300.592545592001</v>
      </c>
      <c r="T20" s="170">
        <f>SUM($G20:H20)</f>
        <v>-40938.203707068496</v>
      </c>
      <c r="U20" s="170">
        <f>SUM($G20:I20)</f>
        <v>-61398.4237593445</v>
      </c>
      <c r="V20" s="170">
        <f>SUM($G20:J20)</f>
        <v>-82081.195102621496</v>
      </c>
      <c r="W20" s="170">
        <f>SUM($G20:K20)</f>
        <v>-100903.63264406299</v>
      </c>
      <c r="X20" s="170">
        <f>SUM($G20:L20)</f>
        <v>-119975.190681443</v>
      </c>
      <c r="Y20" s="170">
        <f>SUM($G20:M20)</f>
        <v>-139417.98048804651</v>
      </c>
      <c r="Z20" s="170">
        <f>SUM($G20:N20)</f>
        <v>-157807.268024066</v>
      </c>
      <c r="AA20" s="170">
        <f>SUM($G20:O20)</f>
        <v>-173492.330013111</v>
      </c>
      <c r="AB20" s="170">
        <f>SUM($G20:P20)</f>
        <v>-192272.97529658451</v>
      </c>
      <c r="AC20" s="170">
        <f>SUM($G20:Q20)</f>
        <v>-210675.58643242699</v>
      </c>
      <c r="AD20" s="171">
        <f>SUM($G20:R20)</f>
        <v>-223741.8610534</v>
      </c>
      <c r="AE20" s="241">
        <f>U20</f>
        <v>-61398.4237593445</v>
      </c>
      <c r="AF20" s="241">
        <f>X20-AE20</f>
        <v>-58576.766922098497</v>
      </c>
      <c r="AG20" s="241">
        <f>AA20-AF20-AE20</f>
        <v>-53517.139331668004</v>
      </c>
      <c r="AH20" s="241">
        <f>AD20-AG20-AF20-AE20</f>
        <v>-50249.531040289003</v>
      </c>
      <c r="AI20" s="241">
        <f>$AE20+$AF20</f>
        <v>-119975.190681443</v>
      </c>
      <c r="AJ20" s="241">
        <f>$AG20+$AH20</f>
        <v>-103766.67037195701</v>
      </c>
      <c r="AK20" s="241">
        <f>$AI20+$AJ20</f>
        <v>-223741.8610534</v>
      </c>
      <c r="AL20" s="173">
        <f t="shared" si="8"/>
        <v>0</v>
      </c>
    </row>
    <row r="21" spans="1:38" ht="24" customHeight="1">
      <c r="A21" s="166" t="s">
        <v>68</v>
      </c>
      <c r="B21" s="444" t="s">
        <v>68</v>
      </c>
      <c r="C21" s="33" t="s">
        <v>69</v>
      </c>
      <c r="D21" s="34"/>
      <c r="E21" s="34"/>
      <c r="F21" s="35"/>
      <c r="G21" s="242">
        <v>0</v>
      </c>
      <c r="H21" s="243">
        <v>0</v>
      </c>
      <c r="I21" s="243">
        <v>0</v>
      </c>
      <c r="J21" s="243">
        <v>0</v>
      </c>
      <c r="K21" s="243">
        <v>0</v>
      </c>
      <c r="L21" s="243">
        <v>0</v>
      </c>
      <c r="M21" s="243">
        <v>0</v>
      </c>
      <c r="N21" s="243">
        <v>0</v>
      </c>
      <c r="O21" s="243">
        <v>0</v>
      </c>
      <c r="P21" s="243">
        <v>0</v>
      </c>
      <c r="Q21" s="243">
        <v>0</v>
      </c>
      <c r="R21" s="243">
        <v>0</v>
      </c>
      <c r="S21" s="176">
        <f>G21</f>
        <v>0</v>
      </c>
      <c r="T21" s="177">
        <f>SUM($G21:H21)</f>
        <v>0</v>
      </c>
      <c r="U21" s="177">
        <f>SUM($G21:I21)</f>
        <v>0</v>
      </c>
      <c r="V21" s="177">
        <f>SUM($G21:J21)</f>
        <v>0</v>
      </c>
      <c r="W21" s="177">
        <f>SUM($G21:K21)</f>
        <v>0</v>
      </c>
      <c r="X21" s="177">
        <f>SUM($G21:L21)</f>
        <v>0</v>
      </c>
      <c r="Y21" s="177">
        <f>SUM($G21:M21)</f>
        <v>0</v>
      </c>
      <c r="Z21" s="177">
        <f>SUM($G21:N21)</f>
        <v>0</v>
      </c>
      <c r="AA21" s="177">
        <f>SUM($G21:O21)</f>
        <v>0</v>
      </c>
      <c r="AB21" s="177">
        <f>SUM($G21:P21)</f>
        <v>0</v>
      </c>
      <c r="AC21" s="177">
        <f>SUM($G21:Q21)</f>
        <v>0</v>
      </c>
      <c r="AD21" s="178">
        <f>SUM($G21:R21)</f>
        <v>0</v>
      </c>
      <c r="AE21" s="244">
        <f>U21</f>
        <v>0</v>
      </c>
      <c r="AF21" s="244">
        <f>X21-AE21</f>
        <v>0</v>
      </c>
      <c r="AG21" s="244">
        <f>AA21-AF21-AE21</f>
        <v>0</v>
      </c>
      <c r="AH21" s="244">
        <f>AD21-AG21-AF21-AE21</f>
        <v>0</v>
      </c>
      <c r="AI21" s="244">
        <f>$AE21+$AF21</f>
        <v>0</v>
      </c>
      <c r="AJ21" s="244">
        <f>$AG21+$AH21</f>
        <v>0</v>
      </c>
      <c r="AK21" s="244">
        <f>$AI21+$AJ21</f>
        <v>0</v>
      </c>
      <c r="AL21" s="173">
        <f t="shared" si="8"/>
        <v>0</v>
      </c>
    </row>
    <row r="22" spans="1:38" ht="24" customHeight="1">
      <c r="A22" s="166" t="s">
        <v>70</v>
      </c>
      <c r="B22" s="444" t="s">
        <v>70</v>
      </c>
      <c r="C22" s="49" t="s">
        <v>71</v>
      </c>
      <c r="D22" s="34"/>
      <c r="E22" s="34"/>
      <c r="F22" s="35"/>
      <c r="G22" s="239">
        <f t="shared" ref="G22:AK22" si="14">SUM(G18:G21)</f>
        <v>95625.030091724009</v>
      </c>
      <c r="H22" s="240">
        <f t="shared" si="14"/>
        <v>59464.131445381034</v>
      </c>
      <c r="I22" s="240">
        <f t="shared" si="14"/>
        <v>66434.44940095651</v>
      </c>
      <c r="J22" s="240">
        <f t="shared" si="14"/>
        <v>40408.081571201954</v>
      </c>
      <c r="K22" s="240">
        <f t="shared" si="14"/>
        <v>53295.00398201606</v>
      </c>
      <c r="L22" s="240">
        <f t="shared" si="14"/>
        <v>50727.593323823836</v>
      </c>
      <c r="M22" s="240">
        <f t="shared" si="14"/>
        <v>64998.837476847075</v>
      </c>
      <c r="N22" s="240">
        <f t="shared" si="14"/>
        <v>7214.1662556495176</v>
      </c>
      <c r="O22" s="240">
        <f t="shared" si="14"/>
        <v>58226.831909659508</v>
      </c>
      <c r="P22" s="240">
        <f t="shared" si="14"/>
        <v>49569.962575441001</v>
      </c>
      <c r="Q22" s="240">
        <f t="shared" si="14"/>
        <v>63339.390427499849</v>
      </c>
      <c r="R22" s="240">
        <f t="shared" si="14"/>
        <v>39881.376752792494</v>
      </c>
      <c r="S22" s="169">
        <f t="shared" si="14"/>
        <v>95625.030091724009</v>
      </c>
      <c r="T22" s="170">
        <f t="shared" si="14"/>
        <v>155089.16153710507</v>
      </c>
      <c r="U22" s="170">
        <f t="shared" si="14"/>
        <v>221523.61093806161</v>
      </c>
      <c r="V22" s="170">
        <f t="shared" si="14"/>
        <v>261931.69250926358</v>
      </c>
      <c r="W22" s="170">
        <f t="shared" si="14"/>
        <v>315226.69649127964</v>
      </c>
      <c r="X22" s="170">
        <f t="shared" si="14"/>
        <v>365954.2898151034</v>
      </c>
      <c r="Y22" s="170">
        <f t="shared" si="14"/>
        <v>430953.1272919504</v>
      </c>
      <c r="Z22" s="170">
        <f t="shared" si="14"/>
        <v>438167.29354760004</v>
      </c>
      <c r="AA22" s="170">
        <f t="shared" si="14"/>
        <v>496394.12545725959</v>
      </c>
      <c r="AB22" s="170">
        <f t="shared" si="14"/>
        <v>545964.08803270059</v>
      </c>
      <c r="AC22" s="170">
        <f t="shared" si="14"/>
        <v>609303.4784602006</v>
      </c>
      <c r="AD22" s="171">
        <f t="shared" si="14"/>
        <v>649184.85521299287</v>
      </c>
      <c r="AE22" s="241">
        <f t="shared" si="14"/>
        <v>221523.61093806161</v>
      </c>
      <c r="AF22" s="241">
        <f t="shared" si="14"/>
        <v>144430.67887704179</v>
      </c>
      <c r="AG22" s="241">
        <f t="shared" si="14"/>
        <v>130439.83564215634</v>
      </c>
      <c r="AH22" s="241">
        <f t="shared" si="14"/>
        <v>152790.72975573322</v>
      </c>
      <c r="AI22" s="241">
        <f t="shared" si="14"/>
        <v>365954.2898151034</v>
      </c>
      <c r="AJ22" s="241">
        <f t="shared" si="14"/>
        <v>283230.56539788941</v>
      </c>
      <c r="AK22" s="241">
        <f t="shared" si="14"/>
        <v>649184.85521299287</v>
      </c>
      <c r="AL22" s="173">
        <f t="shared" si="8"/>
        <v>0</v>
      </c>
    </row>
    <row r="23" spans="1:38" ht="24" customHeight="1">
      <c r="A23" s="166" t="s">
        <v>72</v>
      </c>
      <c r="B23" s="444" t="s">
        <v>72</v>
      </c>
      <c r="C23" s="33" t="s">
        <v>73</v>
      </c>
      <c r="D23" s="34"/>
      <c r="E23" s="34"/>
      <c r="F23" s="35"/>
      <c r="G23" s="239">
        <v>-24693.907868714999</v>
      </c>
      <c r="H23" s="240">
        <v>-24152.477160241502</v>
      </c>
      <c r="I23" s="240">
        <v>-22147.247511682497</v>
      </c>
      <c r="J23" s="240">
        <v>-24486.913218020498</v>
      </c>
      <c r="K23" s="240">
        <v>-23625.481949917499</v>
      </c>
      <c r="L23" s="240">
        <v>-25025.973046222505</v>
      </c>
      <c r="M23" s="240">
        <v>-26461.479457089998</v>
      </c>
      <c r="N23" s="240">
        <v>-25202.700104563497</v>
      </c>
      <c r="O23" s="240">
        <v>-22856.116816717498</v>
      </c>
      <c r="P23" s="240">
        <v>-23584.347974295495</v>
      </c>
      <c r="Q23" s="240">
        <v>-23484.134746150001</v>
      </c>
      <c r="R23" s="240">
        <v>-7187.8168509800034</v>
      </c>
      <c r="S23" s="169">
        <f>G23</f>
        <v>-24693.907868714999</v>
      </c>
      <c r="T23" s="170">
        <f>SUM($G23:H23)</f>
        <v>-48846.385028956502</v>
      </c>
      <c r="U23" s="170">
        <f>SUM($G23:I23)</f>
        <v>-70993.632540638995</v>
      </c>
      <c r="V23" s="170">
        <f>SUM($G23:J23)</f>
        <v>-95480.545758659486</v>
      </c>
      <c r="W23" s="170">
        <f>SUM($G23:K23)</f>
        <v>-119106.02770857699</v>
      </c>
      <c r="X23" s="170">
        <f>SUM($G23:L23)</f>
        <v>-144132.00075479949</v>
      </c>
      <c r="Y23" s="170">
        <f>SUM($G23:M23)</f>
        <v>-170593.48021188949</v>
      </c>
      <c r="Z23" s="170">
        <f>SUM($G23:N23)</f>
        <v>-195796.18031645298</v>
      </c>
      <c r="AA23" s="170">
        <f>SUM($G23:O23)</f>
        <v>-218652.29713317048</v>
      </c>
      <c r="AB23" s="170">
        <f>SUM($G23:P23)</f>
        <v>-242236.64510746597</v>
      </c>
      <c r="AC23" s="170">
        <f>SUM($G23:Q23)</f>
        <v>-265720.77985361597</v>
      </c>
      <c r="AD23" s="171">
        <f>SUM($G23:R23)</f>
        <v>-272908.59670459596</v>
      </c>
      <c r="AE23" s="241">
        <f>U23</f>
        <v>-70993.632540638995</v>
      </c>
      <c r="AF23" s="241">
        <f>X23-AE23</f>
        <v>-73138.368214160495</v>
      </c>
      <c r="AG23" s="241">
        <f>AA23-AF23-AE23</f>
        <v>-74520.296378370986</v>
      </c>
      <c r="AH23" s="241">
        <f>AD23-AG23-AF23-AE23</f>
        <v>-54256.299571425479</v>
      </c>
      <c r="AI23" s="241">
        <f>$AE23+$AF23</f>
        <v>-144132.00075479949</v>
      </c>
      <c r="AJ23" s="241">
        <f>$AG23+$AH23</f>
        <v>-128776.59594979646</v>
      </c>
      <c r="AK23" s="241">
        <f>$AI23+$AJ23</f>
        <v>-272908.59670459596</v>
      </c>
      <c r="AL23" s="173">
        <f t="shared" si="8"/>
        <v>0</v>
      </c>
    </row>
    <row r="24" spans="1:38" ht="24" customHeight="1">
      <c r="A24" s="166" t="s">
        <v>74</v>
      </c>
      <c r="B24" s="444" t="s">
        <v>74</v>
      </c>
      <c r="C24" s="52" t="s">
        <v>75</v>
      </c>
      <c r="D24" s="53"/>
      <c r="E24" s="53"/>
      <c r="F24" s="54"/>
      <c r="G24" s="239">
        <v>-12613.134307377</v>
      </c>
      <c r="H24" s="240">
        <v>-11691.597908216498</v>
      </c>
      <c r="I24" s="240">
        <v>-12216.148292414004</v>
      </c>
      <c r="J24" s="240">
        <v>-13037.103907807499</v>
      </c>
      <c r="K24" s="240">
        <v>-11766.384218257997</v>
      </c>
      <c r="L24" s="240">
        <v>-12755.490507510001</v>
      </c>
      <c r="M24" s="240">
        <v>-18884.506241086503</v>
      </c>
      <c r="N24" s="240">
        <v>-11216.486317017003</v>
      </c>
      <c r="O24" s="240">
        <v>-12643.719816718998</v>
      </c>
      <c r="P24" s="240">
        <v>-12919.2397362595</v>
      </c>
      <c r="Q24" s="240">
        <v>-13457.481195497503</v>
      </c>
      <c r="R24" s="240">
        <v>-12124.394708240003</v>
      </c>
      <c r="S24" s="169">
        <f>G24</f>
        <v>-12613.134307377</v>
      </c>
      <c r="T24" s="170">
        <f>SUM($G24:H24)</f>
        <v>-24304.732215593496</v>
      </c>
      <c r="U24" s="170">
        <f>SUM($G24:I24)</f>
        <v>-36520.880508007496</v>
      </c>
      <c r="V24" s="170">
        <f>SUM($G24:J24)</f>
        <v>-49557.984415814994</v>
      </c>
      <c r="W24" s="170">
        <f>SUM($G24:K24)</f>
        <v>-61324.368634072991</v>
      </c>
      <c r="X24" s="170">
        <f>SUM($G24:L24)</f>
        <v>-74079.859141582987</v>
      </c>
      <c r="Y24" s="170">
        <f>SUM($G24:M24)</f>
        <v>-92964.365382669494</v>
      </c>
      <c r="Z24" s="170">
        <f>SUM($G24:N24)</f>
        <v>-104180.85169968649</v>
      </c>
      <c r="AA24" s="170">
        <f>SUM($G24:O24)</f>
        <v>-116824.57151640549</v>
      </c>
      <c r="AB24" s="170">
        <f>SUM($G24:P24)</f>
        <v>-129743.81125266498</v>
      </c>
      <c r="AC24" s="170">
        <f>SUM($G24:Q24)</f>
        <v>-143201.29244816248</v>
      </c>
      <c r="AD24" s="171">
        <f>SUM($G24:R24)</f>
        <v>-155325.68715640248</v>
      </c>
      <c r="AE24" s="241">
        <f>U24</f>
        <v>-36520.880508007496</v>
      </c>
      <c r="AF24" s="241">
        <f>X24-AE24</f>
        <v>-37558.978633575491</v>
      </c>
      <c r="AG24" s="241">
        <f>AA24-AF24-AE24</f>
        <v>-42744.712374822499</v>
      </c>
      <c r="AH24" s="241">
        <f>AD24-AG24-AF24-AE24</f>
        <v>-38501.115639996991</v>
      </c>
      <c r="AI24" s="241">
        <f>$AE24+$AF24</f>
        <v>-74079.859141582987</v>
      </c>
      <c r="AJ24" s="241">
        <f>$AG24+$AH24</f>
        <v>-81245.82801481949</v>
      </c>
      <c r="AK24" s="241">
        <f>$AI24+$AJ24</f>
        <v>-155325.68715640248</v>
      </c>
      <c r="AL24" s="173">
        <f t="shared" si="8"/>
        <v>0</v>
      </c>
    </row>
    <row r="25" spans="1:38" ht="24" customHeight="1">
      <c r="A25" s="166" t="s">
        <v>76</v>
      </c>
      <c r="B25" s="444" t="s">
        <v>76</v>
      </c>
      <c r="C25" s="33" t="s">
        <v>77</v>
      </c>
      <c r="D25" s="34"/>
      <c r="E25" s="34"/>
      <c r="F25" s="35"/>
      <c r="G25" s="239">
        <v>-117.724512035</v>
      </c>
      <c r="H25" s="240">
        <v>-166.65930009599998</v>
      </c>
      <c r="I25" s="240">
        <v>-327.85226995750008</v>
      </c>
      <c r="J25" s="240">
        <v>-372.77105274749999</v>
      </c>
      <c r="K25" s="240">
        <v>-945.90718875699986</v>
      </c>
      <c r="L25" s="240">
        <v>-1371.9472457624997</v>
      </c>
      <c r="M25" s="240">
        <v>-1082.1868097030003</v>
      </c>
      <c r="N25" s="240">
        <v>-1163.1870660300003</v>
      </c>
      <c r="O25" s="240">
        <v>-841.64030815949991</v>
      </c>
      <c r="P25" s="240">
        <v>-143.15859435150003</v>
      </c>
      <c r="Q25" s="240">
        <v>-152.99750386250014</v>
      </c>
      <c r="R25" s="240">
        <v>-248.24439589100029</v>
      </c>
      <c r="S25" s="169">
        <f>G25</f>
        <v>-117.724512035</v>
      </c>
      <c r="T25" s="170">
        <f>SUM($G25:H25)</f>
        <v>-284.38381213100001</v>
      </c>
      <c r="U25" s="170">
        <f>SUM($G25:I25)</f>
        <v>-612.2360820885001</v>
      </c>
      <c r="V25" s="170">
        <f>SUM($G25:J25)</f>
        <v>-985.00713483600009</v>
      </c>
      <c r="W25" s="170">
        <f>SUM($G25:K25)</f>
        <v>-1930.9143235930001</v>
      </c>
      <c r="X25" s="170">
        <f>SUM($G25:L25)</f>
        <v>-3302.8615693554998</v>
      </c>
      <c r="Y25" s="170">
        <f>SUM($G25:M25)</f>
        <v>-4385.0483790585004</v>
      </c>
      <c r="Z25" s="170">
        <f>SUM($G25:N25)</f>
        <v>-5548.2354450885005</v>
      </c>
      <c r="AA25" s="170">
        <f>SUM($G25:O25)</f>
        <v>-6389.8757532480004</v>
      </c>
      <c r="AB25" s="170">
        <f>SUM($G25:P25)</f>
        <v>-6533.0343475995005</v>
      </c>
      <c r="AC25" s="170">
        <f>SUM($G25:Q25)</f>
        <v>-6686.0318514620003</v>
      </c>
      <c r="AD25" s="171">
        <f>SUM($G25:R25)</f>
        <v>-6934.2762473530001</v>
      </c>
      <c r="AE25" s="241">
        <f>U25</f>
        <v>-612.2360820885001</v>
      </c>
      <c r="AF25" s="241">
        <f>X25-AE25</f>
        <v>-2690.6254872669997</v>
      </c>
      <c r="AG25" s="241">
        <f>AA25-AF25-AE25</f>
        <v>-3087.0141838925006</v>
      </c>
      <c r="AH25" s="241">
        <f>AD25-AG25-AF25-AE25</f>
        <v>-544.40049410499978</v>
      </c>
      <c r="AI25" s="241">
        <f>$AE25+$AF25</f>
        <v>-3302.8615693554998</v>
      </c>
      <c r="AJ25" s="241">
        <f>$AG25+$AH25</f>
        <v>-3631.4146779975003</v>
      </c>
      <c r="AK25" s="241">
        <f>$AI25+$AJ25</f>
        <v>-6934.2762473530001</v>
      </c>
      <c r="AL25" s="173">
        <f t="shared" si="8"/>
        <v>0</v>
      </c>
    </row>
    <row r="26" spans="1:38" ht="24" customHeight="1">
      <c r="A26" s="166" t="s">
        <v>78</v>
      </c>
      <c r="B26" s="444" t="s">
        <v>78</v>
      </c>
      <c r="C26" s="33" t="s">
        <v>79</v>
      </c>
      <c r="D26" s="34"/>
      <c r="E26" s="34"/>
      <c r="F26" s="35"/>
      <c r="G26" s="239">
        <v>470.067171116</v>
      </c>
      <c r="H26" s="240">
        <v>375.94216945649998</v>
      </c>
      <c r="I26" s="240">
        <v>567.39220846800015</v>
      </c>
      <c r="J26" s="240">
        <v>460.48679241150001</v>
      </c>
      <c r="K26" s="240">
        <v>454.90586680500002</v>
      </c>
      <c r="L26" s="240">
        <v>12737.079384472501</v>
      </c>
      <c r="M26" s="240">
        <v>462.85933219500009</v>
      </c>
      <c r="N26" s="240">
        <v>1400.8050354900001</v>
      </c>
      <c r="O26" s="240">
        <v>513.14070040500008</v>
      </c>
      <c r="P26" s="240">
        <v>855.54854888999989</v>
      </c>
      <c r="Q26" s="240">
        <v>475.01691768249998</v>
      </c>
      <c r="R26" s="240">
        <v>539.06629364545427</v>
      </c>
      <c r="S26" s="176">
        <f>G26</f>
        <v>470.067171116</v>
      </c>
      <c r="T26" s="177">
        <f>SUM($G26:H26)</f>
        <v>846.00934057249992</v>
      </c>
      <c r="U26" s="177">
        <f>SUM($G26:I26)</f>
        <v>1413.4015490405</v>
      </c>
      <c r="V26" s="177">
        <f>SUM($G26:J26)</f>
        <v>1873.8883414520001</v>
      </c>
      <c r="W26" s="177">
        <f>SUM($G26:K26)</f>
        <v>2328.7942082570003</v>
      </c>
      <c r="X26" s="177">
        <f>SUM($G26:L26)</f>
        <v>15065.873592729502</v>
      </c>
      <c r="Y26" s="177">
        <f>SUM($G26:M26)</f>
        <v>15528.732924924501</v>
      </c>
      <c r="Z26" s="177">
        <f>SUM($G26:N26)</f>
        <v>16929.537960414502</v>
      </c>
      <c r="AA26" s="177">
        <f>SUM($G26:O26)</f>
        <v>17442.678660819503</v>
      </c>
      <c r="AB26" s="177">
        <f>SUM($G26:P26)</f>
        <v>18298.227209709505</v>
      </c>
      <c r="AC26" s="177">
        <f>SUM($G26:Q26)</f>
        <v>18773.244127392005</v>
      </c>
      <c r="AD26" s="178">
        <f>SUM($G26:R26)</f>
        <v>19312.310421037459</v>
      </c>
      <c r="AE26" s="244">
        <f>U26</f>
        <v>1413.4015490405</v>
      </c>
      <c r="AF26" s="244">
        <f>X26-AE26</f>
        <v>13652.472043689002</v>
      </c>
      <c r="AG26" s="244">
        <f>AA26-AF26-AE26</f>
        <v>2376.8050680900014</v>
      </c>
      <c r="AH26" s="244">
        <f>AD26-AG26-AF26-AE26</f>
        <v>1869.6317602179552</v>
      </c>
      <c r="AI26" s="244">
        <f>$AE26+$AF26</f>
        <v>15065.873592729502</v>
      </c>
      <c r="AJ26" s="244">
        <f>$AG26+$AH26</f>
        <v>4246.4368283079566</v>
      </c>
      <c r="AK26" s="244">
        <f>$AI26+$AJ26</f>
        <v>19312.310421037459</v>
      </c>
      <c r="AL26" s="173">
        <f t="shared" si="8"/>
        <v>0</v>
      </c>
    </row>
    <row r="27" spans="1:38" ht="24" customHeight="1">
      <c r="A27" s="166" t="s">
        <v>80</v>
      </c>
      <c r="B27" s="444" t="s">
        <v>80</v>
      </c>
      <c r="C27" s="49" t="s">
        <v>81</v>
      </c>
      <c r="D27" s="55"/>
      <c r="E27" s="55"/>
      <c r="F27" s="56"/>
      <c r="G27" s="247">
        <f t="shared" ref="G27:AK27" si="15">SUM(G22:G26)</f>
        <v>58670.330574713014</v>
      </c>
      <c r="H27" s="248">
        <f t="shared" si="15"/>
        <v>23829.339246283536</v>
      </c>
      <c r="I27" s="248">
        <f t="shared" si="15"/>
        <v>32310.593535370514</v>
      </c>
      <c r="J27" s="248">
        <f t="shared" si="15"/>
        <v>2971.7801850379569</v>
      </c>
      <c r="K27" s="248">
        <f t="shared" si="15"/>
        <v>17412.136491888563</v>
      </c>
      <c r="L27" s="248">
        <f t="shared" si="15"/>
        <v>24311.261908801331</v>
      </c>
      <c r="M27" s="248">
        <f t="shared" si="15"/>
        <v>19033.524301162572</v>
      </c>
      <c r="N27" s="248">
        <f t="shared" si="15"/>
        <v>-28967.402196470983</v>
      </c>
      <c r="O27" s="248">
        <f t="shared" si="15"/>
        <v>22398.495668468513</v>
      </c>
      <c r="P27" s="248">
        <f t="shared" si="15"/>
        <v>13778.764819424505</v>
      </c>
      <c r="Q27" s="248">
        <f t="shared" si="15"/>
        <v>26719.79389967235</v>
      </c>
      <c r="R27" s="248">
        <f t="shared" si="15"/>
        <v>20859.987091326941</v>
      </c>
      <c r="S27" s="169">
        <f t="shared" si="15"/>
        <v>58670.330574713014</v>
      </c>
      <c r="T27" s="170">
        <f t="shared" si="15"/>
        <v>82499.669820996583</v>
      </c>
      <c r="U27" s="170">
        <f t="shared" si="15"/>
        <v>114810.26335636713</v>
      </c>
      <c r="V27" s="170">
        <f t="shared" si="15"/>
        <v>117782.04354140509</v>
      </c>
      <c r="W27" s="170">
        <f t="shared" si="15"/>
        <v>135194.18003329364</v>
      </c>
      <c r="X27" s="170">
        <f t="shared" si="15"/>
        <v>159505.44194209491</v>
      </c>
      <c r="Y27" s="170">
        <f t="shared" si="15"/>
        <v>178538.9662432574</v>
      </c>
      <c r="Z27" s="170">
        <f t="shared" si="15"/>
        <v>149571.56404678657</v>
      </c>
      <c r="AA27" s="170">
        <f t="shared" si="15"/>
        <v>171970.05971525513</v>
      </c>
      <c r="AB27" s="170">
        <f t="shared" si="15"/>
        <v>185748.82453467965</v>
      </c>
      <c r="AC27" s="170">
        <f t="shared" si="15"/>
        <v>212468.61843435216</v>
      </c>
      <c r="AD27" s="171">
        <f t="shared" si="15"/>
        <v>233328.6055256789</v>
      </c>
      <c r="AE27" s="241">
        <f t="shared" si="15"/>
        <v>114810.26335636713</v>
      </c>
      <c r="AF27" s="241">
        <f t="shared" si="15"/>
        <v>44695.178585727808</v>
      </c>
      <c r="AG27" s="241">
        <f t="shared" si="15"/>
        <v>12464.617773160353</v>
      </c>
      <c r="AH27" s="241">
        <f t="shared" si="15"/>
        <v>61358.545810423704</v>
      </c>
      <c r="AI27" s="241">
        <f t="shared" si="15"/>
        <v>159505.44194209491</v>
      </c>
      <c r="AJ27" s="241">
        <f t="shared" si="15"/>
        <v>73823.163583583912</v>
      </c>
      <c r="AK27" s="241">
        <f t="shared" si="15"/>
        <v>233328.6055256789</v>
      </c>
      <c r="AL27" s="173">
        <f t="shared" si="8"/>
        <v>0</v>
      </c>
    </row>
    <row r="28" spans="1:38" ht="24" customHeight="1">
      <c r="A28" s="166" t="s">
        <v>82</v>
      </c>
      <c r="B28" s="444" t="s">
        <v>82</v>
      </c>
      <c r="C28" s="33" t="s">
        <v>83</v>
      </c>
      <c r="D28" s="34"/>
      <c r="E28" s="34"/>
      <c r="F28" s="35"/>
      <c r="G28" s="242">
        <v>-4646.0219790760002</v>
      </c>
      <c r="H28" s="243">
        <v>-4374.2796699865003</v>
      </c>
      <c r="I28" s="243">
        <v>-4419.0217928370002</v>
      </c>
      <c r="J28" s="243">
        <v>-4225.9086090049996</v>
      </c>
      <c r="K28" s="243">
        <v>-4354.3140771779999</v>
      </c>
      <c r="L28" s="243">
        <v>-4247.2264957725001</v>
      </c>
      <c r="M28" s="243">
        <v>-4656.2655047970011</v>
      </c>
      <c r="N28" s="243">
        <v>-4024.5013917959996</v>
      </c>
      <c r="O28" s="243">
        <v>-4736.9869133994998</v>
      </c>
      <c r="P28" s="243">
        <v>-4782.9429416055118</v>
      </c>
      <c r="Q28" s="243">
        <v>-4310.2970408975107</v>
      </c>
      <c r="R28" s="243">
        <v>-4717.629660614999</v>
      </c>
      <c r="S28" s="176">
        <f>G28</f>
        <v>-4646.0219790760002</v>
      </c>
      <c r="T28" s="177">
        <f>SUM($G28:H28)</f>
        <v>-9020.3016490625014</v>
      </c>
      <c r="U28" s="177">
        <f>SUM($G28:I28)</f>
        <v>-13439.323441899502</v>
      </c>
      <c r="V28" s="177">
        <f>SUM($G28:J28)</f>
        <v>-17665.232050904502</v>
      </c>
      <c r="W28" s="177">
        <f>SUM($G28:K28)</f>
        <v>-22019.546128082504</v>
      </c>
      <c r="X28" s="177">
        <f>SUM($G28:L28)</f>
        <v>-26266.772623855002</v>
      </c>
      <c r="Y28" s="177">
        <f>SUM($G28:M28)</f>
        <v>-30923.038128652002</v>
      </c>
      <c r="Z28" s="177">
        <f>SUM($G28:N28)</f>
        <v>-34947.539520448001</v>
      </c>
      <c r="AA28" s="177">
        <f>SUM($G28:O28)</f>
        <v>-39684.526433847503</v>
      </c>
      <c r="AB28" s="177">
        <f>SUM($G28:P28)</f>
        <v>-44467.469375453016</v>
      </c>
      <c r="AC28" s="177">
        <f>SUM($G28:Q28)</f>
        <v>-48777.766416350525</v>
      </c>
      <c r="AD28" s="178">
        <f>SUM($G28:R28)</f>
        <v>-53495.396076965524</v>
      </c>
      <c r="AE28" s="244">
        <f>U28</f>
        <v>-13439.323441899502</v>
      </c>
      <c r="AF28" s="244">
        <f>X28-AE28</f>
        <v>-12827.449181955501</v>
      </c>
      <c r="AG28" s="244">
        <f>AA28-AF28-AE28</f>
        <v>-13417.7538099925</v>
      </c>
      <c r="AH28" s="244">
        <f>AD28-AG28-AF28-AE28</f>
        <v>-13810.869643118021</v>
      </c>
      <c r="AI28" s="244">
        <f>$AE28+$AF28</f>
        <v>-26266.772623855002</v>
      </c>
      <c r="AJ28" s="244">
        <f>$AG28+$AH28</f>
        <v>-27228.623453110522</v>
      </c>
      <c r="AK28" s="244">
        <f>$AI28+$AJ28</f>
        <v>-53495.396076965524</v>
      </c>
      <c r="AL28" s="173">
        <f t="shared" si="8"/>
        <v>0</v>
      </c>
    </row>
    <row r="29" spans="1:38" ht="24" customHeight="1">
      <c r="A29" s="166" t="s">
        <v>84</v>
      </c>
      <c r="B29" s="444" t="s">
        <v>84</v>
      </c>
      <c r="C29" s="49" t="s">
        <v>85</v>
      </c>
      <c r="D29" s="34"/>
      <c r="E29" s="34"/>
      <c r="F29" s="35"/>
      <c r="G29" s="247">
        <f t="shared" ref="G29:AK29" si="16">SUM(G27:G28)</f>
        <v>54024.308595637012</v>
      </c>
      <c r="H29" s="248">
        <f t="shared" si="16"/>
        <v>19455.059576297037</v>
      </c>
      <c r="I29" s="248">
        <f t="shared" si="16"/>
        <v>27891.571742533513</v>
      </c>
      <c r="J29" s="248">
        <f t="shared" si="16"/>
        <v>-1254.1284239670426</v>
      </c>
      <c r="K29" s="248">
        <f t="shared" si="16"/>
        <v>13057.822414710563</v>
      </c>
      <c r="L29" s="248">
        <f t="shared" si="16"/>
        <v>20064.035413028832</v>
      </c>
      <c r="M29" s="248">
        <f t="shared" si="16"/>
        <v>14377.258796365571</v>
      </c>
      <c r="N29" s="248">
        <f t="shared" si="16"/>
        <v>-32991.903588266985</v>
      </c>
      <c r="O29" s="248">
        <f t="shared" si="16"/>
        <v>17661.508755069015</v>
      </c>
      <c r="P29" s="248">
        <f t="shared" si="16"/>
        <v>8995.821877818993</v>
      </c>
      <c r="Q29" s="248">
        <f t="shared" si="16"/>
        <v>22409.496858774837</v>
      </c>
      <c r="R29" s="248">
        <f t="shared" si="16"/>
        <v>16142.357430711942</v>
      </c>
      <c r="S29" s="184">
        <f t="shared" si="16"/>
        <v>54024.308595637012</v>
      </c>
      <c r="T29" s="185">
        <f t="shared" si="16"/>
        <v>73479.368171934082</v>
      </c>
      <c r="U29" s="185">
        <f t="shared" si="16"/>
        <v>101370.93991446763</v>
      </c>
      <c r="V29" s="185">
        <f t="shared" si="16"/>
        <v>100116.81149050058</v>
      </c>
      <c r="W29" s="185">
        <f t="shared" si="16"/>
        <v>113174.63390521114</v>
      </c>
      <c r="X29" s="185">
        <f t="shared" si="16"/>
        <v>133238.6693182399</v>
      </c>
      <c r="Y29" s="185">
        <f t="shared" si="16"/>
        <v>147615.9281146054</v>
      </c>
      <c r="Z29" s="185">
        <f t="shared" si="16"/>
        <v>114624.02452633857</v>
      </c>
      <c r="AA29" s="185">
        <f t="shared" si="16"/>
        <v>132285.53328140764</v>
      </c>
      <c r="AB29" s="185">
        <f t="shared" si="16"/>
        <v>141281.35515922663</v>
      </c>
      <c r="AC29" s="185">
        <f t="shared" si="16"/>
        <v>163690.85201800163</v>
      </c>
      <c r="AD29" s="186">
        <f t="shared" si="16"/>
        <v>179833.20944871337</v>
      </c>
      <c r="AE29" s="249">
        <f t="shared" si="16"/>
        <v>101370.93991446763</v>
      </c>
      <c r="AF29" s="249">
        <f t="shared" si="16"/>
        <v>31867.729403772308</v>
      </c>
      <c r="AG29" s="249">
        <f t="shared" si="16"/>
        <v>-953.13603683214751</v>
      </c>
      <c r="AH29" s="249">
        <f t="shared" si="16"/>
        <v>47547.676167305683</v>
      </c>
      <c r="AI29" s="249">
        <f t="shared" si="16"/>
        <v>133238.6693182399</v>
      </c>
      <c r="AJ29" s="249">
        <f t="shared" si="16"/>
        <v>46594.54013047339</v>
      </c>
      <c r="AK29" s="249">
        <f t="shared" si="16"/>
        <v>179833.20944871337</v>
      </c>
      <c r="AL29" s="173">
        <f t="shared" si="8"/>
        <v>0</v>
      </c>
    </row>
    <row r="30" spans="1:38" ht="24" customHeight="1">
      <c r="A30" s="166" t="s">
        <v>86</v>
      </c>
      <c r="B30" s="444" t="s">
        <v>86</v>
      </c>
      <c r="C30" s="63" t="s">
        <v>87</v>
      </c>
      <c r="D30" s="34"/>
      <c r="E30" s="34"/>
      <c r="F30" s="35"/>
      <c r="G30" s="250">
        <v>-8991.4124810280009</v>
      </c>
      <c r="H30" s="251">
        <v>-5426.7168118169993</v>
      </c>
      <c r="I30" s="251">
        <v>-7202.4822727310002</v>
      </c>
      <c r="J30" s="251">
        <v>171.05088426950013</v>
      </c>
      <c r="K30" s="251">
        <v>-3522.3068804594991</v>
      </c>
      <c r="L30" s="251">
        <v>-2141.7634127850001</v>
      </c>
      <c r="M30" s="251">
        <v>-4043.5635368025</v>
      </c>
      <c r="N30" s="251">
        <v>7750.2771921764997</v>
      </c>
      <c r="O30" s="251">
        <v>-3750.5070432484999</v>
      </c>
      <c r="P30" s="251">
        <v>-8296.3931847159984</v>
      </c>
      <c r="Q30" s="251">
        <v>-6578.9757594474995</v>
      </c>
      <c r="R30" s="251">
        <v>9122.6894449939991</v>
      </c>
      <c r="S30" s="176">
        <f>G30</f>
        <v>-8991.4124810280009</v>
      </c>
      <c r="T30" s="177">
        <f>SUM($G30:H30)</f>
        <v>-14418.129292845</v>
      </c>
      <c r="U30" s="177">
        <f>SUM($G30:I30)</f>
        <v>-21620.611565576</v>
      </c>
      <c r="V30" s="177">
        <f>SUM($G30:J30)</f>
        <v>-21449.560681306499</v>
      </c>
      <c r="W30" s="177">
        <f>SUM($G30:K30)</f>
        <v>-24971.867561765997</v>
      </c>
      <c r="X30" s="177">
        <f>SUM($G30:L30)</f>
        <v>-27113.630974550997</v>
      </c>
      <c r="Y30" s="177">
        <f>SUM($G30:M30)</f>
        <v>-31157.194511353497</v>
      </c>
      <c r="Z30" s="177">
        <f>SUM($G30:N30)</f>
        <v>-23406.917319176995</v>
      </c>
      <c r="AA30" s="177">
        <f>SUM($G30:O30)</f>
        <v>-27157.424362425496</v>
      </c>
      <c r="AB30" s="177">
        <f>SUM($G30:P30)</f>
        <v>-35453.817547141494</v>
      </c>
      <c r="AC30" s="177">
        <f>SUM($G30:Q30)</f>
        <v>-42032.793306588996</v>
      </c>
      <c r="AD30" s="178">
        <f>SUM($G30:R30)</f>
        <v>-32910.103861594995</v>
      </c>
      <c r="AE30" s="244">
        <f>U30</f>
        <v>-21620.611565576</v>
      </c>
      <c r="AF30" s="244">
        <f>X30-AE30</f>
        <v>-5493.0194089749966</v>
      </c>
      <c r="AG30" s="244">
        <f>AA30-AF30-AE30</f>
        <v>-43.793387874498876</v>
      </c>
      <c r="AH30" s="244">
        <f>AD30-AG30-AF30-AE30</f>
        <v>-5752.6794991695024</v>
      </c>
      <c r="AI30" s="244">
        <f>$AE30+$AF30</f>
        <v>-27113.630974550997</v>
      </c>
      <c r="AJ30" s="244">
        <f>$AG30+$AH30</f>
        <v>-5796.4728870440013</v>
      </c>
      <c r="AK30" s="244">
        <f>$AI30+$AJ30</f>
        <v>-32910.103861594995</v>
      </c>
      <c r="AL30" s="173">
        <f t="shared" si="8"/>
        <v>0</v>
      </c>
    </row>
    <row r="31" spans="1:38" ht="24" customHeight="1">
      <c r="A31" s="166" t="s">
        <v>88</v>
      </c>
      <c r="B31" s="444" t="s">
        <v>88</v>
      </c>
      <c r="C31" s="49" t="s">
        <v>89</v>
      </c>
      <c r="D31" s="34"/>
      <c r="E31" s="34"/>
      <c r="F31" s="35"/>
      <c r="G31" s="239">
        <f>SUM(G29:G30)</f>
        <v>45032.896114609015</v>
      </c>
      <c r="H31" s="240">
        <f t="shared" ref="H31:AK33" si="17">SUM(H29:H30)</f>
        <v>14028.342764480038</v>
      </c>
      <c r="I31" s="240">
        <f t="shared" si="17"/>
        <v>20689.089469802515</v>
      </c>
      <c r="J31" s="240">
        <f t="shared" si="17"/>
        <v>-1083.0775396975425</v>
      </c>
      <c r="K31" s="240">
        <f t="shared" si="17"/>
        <v>9535.5155342510643</v>
      </c>
      <c r="L31" s="240">
        <f t="shared" si="17"/>
        <v>17922.272000243833</v>
      </c>
      <c r="M31" s="240">
        <f t="shared" si="17"/>
        <v>10333.695259563072</v>
      </c>
      <c r="N31" s="240">
        <f t="shared" si="17"/>
        <v>-25241.626396090483</v>
      </c>
      <c r="O31" s="240">
        <f t="shared" si="17"/>
        <v>13911.001711820514</v>
      </c>
      <c r="P31" s="240">
        <f t="shared" si="17"/>
        <v>699.42869310299466</v>
      </c>
      <c r="Q31" s="240">
        <f t="shared" si="17"/>
        <v>15830.521099327338</v>
      </c>
      <c r="R31" s="240">
        <f t="shared" si="17"/>
        <v>25265.046875705943</v>
      </c>
      <c r="S31" s="169">
        <f t="shared" si="17"/>
        <v>45032.896114609015</v>
      </c>
      <c r="T31" s="170">
        <f t="shared" si="17"/>
        <v>59061.238879089084</v>
      </c>
      <c r="U31" s="170">
        <f t="shared" si="17"/>
        <v>79750.328348891635</v>
      </c>
      <c r="V31" s="170">
        <f t="shared" si="17"/>
        <v>78667.250809194084</v>
      </c>
      <c r="W31" s="170">
        <f t="shared" si="17"/>
        <v>88202.766343445139</v>
      </c>
      <c r="X31" s="170">
        <f t="shared" si="17"/>
        <v>106125.03834368891</v>
      </c>
      <c r="Y31" s="170">
        <f t="shared" si="17"/>
        <v>116458.73360325189</v>
      </c>
      <c r="Z31" s="170">
        <f t="shared" si="17"/>
        <v>91217.107207161578</v>
      </c>
      <c r="AA31" s="170">
        <f t="shared" si="17"/>
        <v>105128.10891898215</v>
      </c>
      <c r="AB31" s="170">
        <f t="shared" si="17"/>
        <v>105827.53761208514</v>
      </c>
      <c r="AC31" s="170">
        <f t="shared" si="17"/>
        <v>121658.05871141264</v>
      </c>
      <c r="AD31" s="171">
        <f t="shared" si="17"/>
        <v>146923.10558711836</v>
      </c>
      <c r="AE31" s="241">
        <f t="shared" si="17"/>
        <v>79750.328348891635</v>
      </c>
      <c r="AF31" s="241">
        <f t="shared" si="17"/>
        <v>26374.709994797311</v>
      </c>
      <c r="AG31" s="241">
        <f t="shared" si="17"/>
        <v>-996.92942470664639</v>
      </c>
      <c r="AH31" s="241">
        <f t="shared" si="17"/>
        <v>41794.996668136184</v>
      </c>
      <c r="AI31" s="241">
        <f t="shared" si="17"/>
        <v>106125.03834368891</v>
      </c>
      <c r="AJ31" s="241">
        <f t="shared" si="17"/>
        <v>40798.067243429388</v>
      </c>
      <c r="AK31" s="241">
        <f t="shared" si="17"/>
        <v>146923.10558711836</v>
      </c>
      <c r="AL31" s="173">
        <f t="shared" si="8"/>
        <v>0</v>
      </c>
    </row>
    <row r="32" spans="1:38" ht="24" customHeight="1">
      <c r="A32" s="166" t="s">
        <v>90</v>
      </c>
      <c r="B32" s="444" t="s">
        <v>90</v>
      </c>
      <c r="C32" s="33" t="s">
        <v>91</v>
      </c>
      <c r="D32" s="34"/>
      <c r="E32" s="34"/>
      <c r="F32" s="35"/>
      <c r="G32" s="242"/>
      <c r="H32" s="243"/>
      <c r="I32" s="243"/>
      <c r="J32" s="243"/>
      <c r="K32" s="243"/>
      <c r="L32" s="243"/>
      <c r="M32" s="243"/>
      <c r="N32" s="243"/>
      <c r="O32" s="243"/>
      <c r="P32" s="243"/>
      <c r="Q32" s="243"/>
      <c r="R32" s="243"/>
      <c r="S32" s="176">
        <f>G32</f>
        <v>0</v>
      </c>
      <c r="T32" s="177">
        <f>SUM($G32:H32)</f>
        <v>0</v>
      </c>
      <c r="U32" s="177">
        <f>SUM($G32:I32)</f>
        <v>0</v>
      </c>
      <c r="V32" s="177">
        <f>SUM($G32:J32)</f>
        <v>0</v>
      </c>
      <c r="W32" s="177">
        <f>SUM($G32:K32)</f>
        <v>0</v>
      </c>
      <c r="X32" s="177">
        <f>SUM($G32:L32)</f>
        <v>0</v>
      </c>
      <c r="Y32" s="177">
        <f>SUM($G32:M32)</f>
        <v>0</v>
      </c>
      <c r="Z32" s="177">
        <f>SUM($G32:N32)</f>
        <v>0</v>
      </c>
      <c r="AA32" s="177">
        <f>SUM($G32:O32)</f>
        <v>0</v>
      </c>
      <c r="AB32" s="177">
        <f>SUM($G32:P32)</f>
        <v>0</v>
      </c>
      <c r="AC32" s="177">
        <f>SUM($G32:Q32)</f>
        <v>0</v>
      </c>
      <c r="AD32" s="178">
        <f>SUM($G32:R32)</f>
        <v>0</v>
      </c>
      <c r="AE32" s="244">
        <f>U32</f>
        <v>0</v>
      </c>
      <c r="AF32" s="244">
        <f>X32-AE32</f>
        <v>0</v>
      </c>
      <c r="AG32" s="244">
        <f>AA32-AF32-AE32</f>
        <v>0</v>
      </c>
      <c r="AH32" s="244">
        <f>AD32-AG32-AF32-AE32</f>
        <v>0</v>
      </c>
      <c r="AI32" s="244">
        <f>$AE32+$AF32</f>
        <v>0</v>
      </c>
      <c r="AJ32" s="244">
        <f>$AG32+$AH32</f>
        <v>0</v>
      </c>
      <c r="AK32" s="244">
        <f>$AI32+$AJ32</f>
        <v>0</v>
      </c>
      <c r="AL32" s="173">
        <f t="shared" si="8"/>
        <v>0</v>
      </c>
    </row>
    <row r="33" spans="1:38" ht="24" customHeight="1">
      <c r="A33" s="166" t="s">
        <v>92</v>
      </c>
      <c r="B33" s="444" t="s">
        <v>92</v>
      </c>
      <c r="C33" s="49" t="s">
        <v>93</v>
      </c>
      <c r="D33" s="34"/>
      <c r="E33" s="34"/>
      <c r="F33" s="35"/>
      <c r="G33" s="239">
        <f>SUM(G31:G32)</f>
        <v>45032.896114609015</v>
      </c>
      <c r="H33" s="240">
        <f t="shared" ref="H33:R33" si="18">SUM(H31:H32)</f>
        <v>14028.342764480038</v>
      </c>
      <c r="I33" s="240">
        <f t="shared" si="18"/>
        <v>20689.089469802515</v>
      </c>
      <c r="J33" s="240">
        <f t="shared" si="18"/>
        <v>-1083.0775396975425</v>
      </c>
      <c r="K33" s="240">
        <f t="shared" si="18"/>
        <v>9535.5155342510643</v>
      </c>
      <c r="L33" s="240">
        <f t="shared" si="18"/>
        <v>17922.272000243833</v>
      </c>
      <c r="M33" s="240">
        <f t="shared" si="18"/>
        <v>10333.695259563072</v>
      </c>
      <c r="N33" s="240">
        <f t="shared" si="18"/>
        <v>-25241.626396090483</v>
      </c>
      <c r="O33" s="240">
        <f t="shared" si="18"/>
        <v>13911.001711820514</v>
      </c>
      <c r="P33" s="240">
        <f t="shared" si="18"/>
        <v>699.42869310299466</v>
      </c>
      <c r="Q33" s="240">
        <f t="shared" si="18"/>
        <v>15830.521099327338</v>
      </c>
      <c r="R33" s="240">
        <f t="shared" si="18"/>
        <v>25265.046875705943</v>
      </c>
      <c r="S33" s="169">
        <f t="shared" si="17"/>
        <v>45032.896114609015</v>
      </c>
      <c r="T33" s="170">
        <f t="shared" si="17"/>
        <v>59061.238879089084</v>
      </c>
      <c r="U33" s="170">
        <f t="shared" si="17"/>
        <v>79750.328348891635</v>
      </c>
      <c r="V33" s="170">
        <f t="shared" si="17"/>
        <v>78667.250809194084</v>
      </c>
      <c r="W33" s="170">
        <f t="shared" si="17"/>
        <v>88202.766343445139</v>
      </c>
      <c r="X33" s="170">
        <f t="shared" si="17"/>
        <v>106125.03834368891</v>
      </c>
      <c r="Y33" s="170">
        <f t="shared" si="17"/>
        <v>116458.73360325189</v>
      </c>
      <c r="Z33" s="170">
        <f t="shared" si="17"/>
        <v>91217.107207161578</v>
      </c>
      <c r="AA33" s="170">
        <f t="shared" si="17"/>
        <v>105128.10891898215</v>
      </c>
      <c r="AB33" s="170">
        <f t="shared" si="17"/>
        <v>105827.53761208514</v>
      </c>
      <c r="AC33" s="170">
        <f t="shared" si="17"/>
        <v>121658.05871141264</v>
      </c>
      <c r="AD33" s="171">
        <f t="shared" si="17"/>
        <v>146923.10558711836</v>
      </c>
      <c r="AE33" s="241">
        <f t="shared" si="17"/>
        <v>79750.328348891635</v>
      </c>
      <c r="AF33" s="241">
        <f t="shared" si="17"/>
        <v>26374.709994797311</v>
      </c>
      <c r="AG33" s="241">
        <f t="shared" si="17"/>
        <v>-996.92942470664639</v>
      </c>
      <c r="AH33" s="241">
        <f t="shared" si="17"/>
        <v>41794.996668136184</v>
      </c>
      <c r="AI33" s="241">
        <f t="shared" si="17"/>
        <v>106125.03834368891</v>
      </c>
      <c r="AJ33" s="241">
        <f t="shared" si="17"/>
        <v>40798.067243429388</v>
      </c>
      <c r="AK33" s="241">
        <f t="shared" si="17"/>
        <v>146923.10558711836</v>
      </c>
      <c r="AL33" s="173">
        <f t="shared" si="8"/>
        <v>0</v>
      </c>
    </row>
    <row r="34" spans="1:38" ht="24" customHeight="1">
      <c r="A34" s="166" t="s">
        <v>94</v>
      </c>
      <c r="B34" s="444" t="s">
        <v>94</v>
      </c>
      <c r="C34" s="33" t="s">
        <v>95</v>
      </c>
      <c r="D34" s="34"/>
      <c r="E34" s="34"/>
      <c r="F34" s="35"/>
      <c r="G34" s="239"/>
      <c r="H34" s="240"/>
      <c r="I34" s="240"/>
      <c r="J34" s="240"/>
      <c r="K34" s="240"/>
      <c r="L34" s="240"/>
      <c r="M34" s="240"/>
      <c r="N34" s="240"/>
      <c r="O34" s="240"/>
      <c r="P34" s="240"/>
      <c r="Q34" s="240"/>
      <c r="R34" s="240"/>
      <c r="S34" s="169">
        <f>G34</f>
        <v>0</v>
      </c>
      <c r="T34" s="170">
        <f>SUM($G34:H34)</f>
        <v>0</v>
      </c>
      <c r="U34" s="170">
        <f>SUM($G34:I34)</f>
        <v>0</v>
      </c>
      <c r="V34" s="170">
        <f>SUM($G34:J34)</f>
        <v>0</v>
      </c>
      <c r="W34" s="170">
        <f>SUM($G34:K34)</f>
        <v>0</v>
      </c>
      <c r="X34" s="170">
        <f>SUM($G34:L34)</f>
        <v>0</v>
      </c>
      <c r="Y34" s="170">
        <f>SUM($G34:M34)</f>
        <v>0</v>
      </c>
      <c r="Z34" s="170">
        <f>SUM($G34:N34)</f>
        <v>0</v>
      </c>
      <c r="AA34" s="170">
        <f>SUM($G34:O34)</f>
        <v>0</v>
      </c>
      <c r="AB34" s="170">
        <f>SUM($G34:P34)</f>
        <v>0</v>
      </c>
      <c r="AC34" s="170">
        <f>SUM($G34:Q34)</f>
        <v>0</v>
      </c>
      <c r="AD34" s="171">
        <f>SUM($G34:R34)</f>
        <v>0</v>
      </c>
      <c r="AE34" s="241">
        <f>U34</f>
        <v>0</v>
      </c>
      <c r="AF34" s="241">
        <f>X34-AE34</f>
        <v>0</v>
      </c>
      <c r="AG34" s="241">
        <f>AA34-AF34-AE34</f>
        <v>0</v>
      </c>
      <c r="AH34" s="241">
        <f>AD34-AG34-AF34-AE34</f>
        <v>0</v>
      </c>
      <c r="AI34" s="241">
        <f>$AE34+$AF34</f>
        <v>0</v>
      </c>
      <c r="AJ34" s="241">
        <f>$AG34+$AH34</f>
        <v>0</v>
      </c>
      <c r="AK34" s="241">
        <f>$AI34+$AJ34</f>
        <v>0</v>
      </c>
      <c r="AL34" s="173">
        <f t="shared" si="8"/>
        <v>0</v>
      </c>
    </row>
    <row r="35" spans="1:38" ht="24" customHeight="1" thickBot="1">
      <c r="A35" s="166" t="s">
        <v>96</v>
      </c>
      <c r="B35" s="444" t="s">
        <v>96</v>
      </c>
      <c r="C35" s="66" t="s">
        <v>97</v>
      </c>
      <c r="D35" s="67"/>
      <c r="E35" s="67"/>
      <c r="F35" s="68"/>
      <c r="G35" s="252">
        <f t="shared" ref="G35:AK35" si="19">SUM(G33:G34)</f>
        <v>45032.896114609015</v>
      </c>
      <c r="H35" s="253">
        <f t="shared" si="19"/>
        <v>14028.342764480038</v>
      </c>
      <c r="I35" s="253">
        <f t="shared" si="19"/>
        <v>20689.089469802515</v>
      </c>
      <c r="J35" s="253">
        <f t="shared" si="19"/>
        <v>-1083.0775396975425</v>
      </c>
      <c r="K35" s="253">
        <f t="shared" si="19"/>
        <v>9535.5155342510643</v>
      </c>
      <c r="L35" s="253">
        <f t="shared" si="19"/>
        <v>17922.272000243833</v>
      </c>
      <c r="M35" s="253">
        <f t="shared" si="19"/>
        <v>10333.695259563072</v>
      </c>
      <c r="N35" s="253">
        <f t="shared" si="19"/>
        <v>-25241.626396090483</v>
      </c>
      <c r="O35" s="253">
        <f t="shared" si="19"/>
        <v>13911.001711820514</v>
      </c>
      <c r="P35" s="253">
        <f t="shared" si="19"/>
        <v>699.42869310299466</v>
      </c>
      <c r="Q35" s="253">
        <f t="shared" si="19"/>
        <v>15830.521099327338</v>
      </c>
      <c r="R35" s="253">
        <f t="shared" si="19"/>
        <v>25265.046875705943</v>
      </c>
      <c r="S35" s="192">
        <f t="shared" si="19"/>
        <v>45032.896114609015</v>
      </c>
      <c r="T35" s="193">
        <f t="shared" si="19"/>
        <v>59061.238879089084</v>
      </c>
      <c r="U35" s="193">
        <f t="shared" si="19"/>
        <v>79750.328348891635</v>
      </c>
      <c r="V35" s="193">
        <f t="shared" si="19"/>
        <v>78667.250809194084</v>
      </c>
      <c r="W35" s="193">
        <f t="shared" si="19"/>
        <v>88202.766343445139</v>
      </c>
      <c r="X35" s="193">
        <f t="shared" si="19"/>
        <v>106125.03834368891</v>
      </c>
      <c r="Y35" s="193">
        <f t="shared" si="19"/>
        <v>116458.73360325189</v>
      </c>
      <c r="Z35" s="193">
        <f t="shared" si="19"/>
        <v>91217.107207161578</v>
      </c>
      <c r="AA35" s="193">
        <f t="shared" si="19"/>
        <v>105128.10891898215</v>
      </c>
      <c r="AB35" s="193">
        <f t="shared" si="19"/>
        <v>105827.53761208514</v>
      </c>
      <c r="AC35" s="193">
        <f t="shared" si="19"/>
        <v>121658.05871141264</v>
      </c>
      <c r="AD35" s="194">
        <f t="shared" si="19"/>
        <v>146923.10558711836</v>
      </c>
      <c r="AE35" s="254">
        <f t="shared" si="19"/>
        <v>79750.328348891635</v>
      </c>
      <c r="AF35" s="254">
        <f t="shared" si="19"/>
        <v>26374.709994797311</v>
      </c>
      <c r="AG35" s="254">
        <f t="shared" si="19"/>
        <v>-996.92942470664639</v>
      </c>
      <c r="AH35" s="254">
        <f t="shared" si="19"/>
        <v>41794.996668136184</v>
      </c>
      <c r="AI35" s="254">
        <f t="shared" si="19"/>
        <v>106125.03834368891</v>
      </c>
      <c r="AJ35" s="254">
        <f t="shared" si="19"/>
        <v>40798.067243429388</v>
      </c>
      <c r="AK35" s="254">
        <f t="shared" si="19"/>
        <v>146923.10558711836</v>
      </c>
      <c r="AL35" s="173">
        <f t="shared" si="8"/>
        <v>0</v>
      </c>
    </row>
    <row r="36" spans="1:38" ht="24" customHeight="1" thickTop="1">
      <c r="A36" s="166" t="s">
        <v>98</v>
      </c>
      <c r="B36" s="444" t="s">
        <v>98</v>
      </c>
      <c r="C36" s="75" t="s">
        <v>99</v>
      </c>
      <c r="D36" s="76"/>
      <c r="E36" s="76"/>
      <c r="F36" s="77"/>
      <c r="G36" s="255">
        <v>91057321</v>
      </c>
      <c r="H36" s="256">
        <v>73920740.5</v>
      </c>
      <c r="I36" s="256">
        <v>101111828.5</v>
      </c>
      <c r="J36" s="256">
        <v>80514487</v>
      </c>
      <c r="K36" s="256">
        <v>82263878</v>
      </c>
      <c r="L36" s="256">
        <v>73761487</v>
      </c>
      <c r="M36" s="256">
        <v>107460399</v>
      </c>
      <c r="N36" s="256">
        <v>47480169</v>
      </c>
      <c r="O36" s="256">
        <v>87913648</v>
      </c>
      <c r="P36" s="256">
        <v>86438509</v>
      </c>
      <c r="Q36" s="256">
        <v>68159585.5</v>
      </c>
      <c r="R36" s="256">
        <v>66699856</v>
      </c>
      <c r="S36" s="196">
        <f>G36</f>
        <v>91057321</v>
      </c>
      <c r="T36" s="197">
        <f>SUM($G36:H36)</f>
        <v>164978061.5</v>
      </c>
      <c r="U36" s="197">
        <f>SUM($G36:I36)</f>
        <v>266089890</v>
      </c>
      <c r="V36" s="197">
        <f>SUM($G36:J36)</f>
        <v>346604377</v>
      </c>
      <c r="W36" s="197">
        <f>SUM($G36:K36)</f>
        <v>428868255</v>
      </c>
      <c r="X36" s="197">
        <f>SUM($G36:L36)</f>
        <v>502629742</v>
      </c>
      <c r="Y36" s="197">
        <f>SUM($G36:M36)</f>
        <v>610090141</v>
      </c>
      <c r="Z36" s="197">
        <f>SUM($G36:N36)</f>
        <v>657570310</v>
      </c>
      <c r="AA36" s="197">
        <f>SUM($G36:O36)</f>
        <v>745483958</v>
      </c>
      <c r="AB36" s="197">
        <f>SUM($G36:P36)</f>
        <v>831922467</v>
      </c>
      <c r="AC36" s="197">
        <f>SUM($G36:Q36)</f>
        <v>900082052.5</v>
      </c>
      <c r="AD36" s="198">
        <f>SUM($G36:R36)</f>
        <v>966781908.5</v>
      </c>
      <c r="AE36" s="257">
        <f>U36</f>
        <v>266089890</v>
      </c>
      <c r="AF36" s="257">
        <f>X36-AE36</f>
        <v>236539852</v>
      </c>
      <c r="AG36" s="257">
        <f>AA36-AF36-AE36</f>
        <v>242854216</v>
      </c>
      <c r="AH36" s="257">
        <f>AD36-AG36-AF36-AE36</f>
        <v>221297950.5</v>
      </c>
      <c r="AI36" s="257">
        <f>$AE36+$AF36</f>
        <v>502629742</v>
      </c>
      <c r="AJ36" s="257">
        <f>$AG36+$AH36</f>
        <v>464152166.5</v>
      </c>
      <c r="AK36" s="257">
        <f>$AI36+$AJ36</f>
        <v>966781908.5</v>
      </c>
    </row>
    <row r="37" spans="1:38" ht="24" customHeight="1">
      <c r="A37" s="166" t="s">
        <v>100</v>
      </c>
      <c r="B37" s="444" t="s">
        <v>100</v>
      </c>
      <c r="C37" s="83" t="s">
        <v>101</v>
      </c>
      <c r="D37" s="84"/>
      <c r="E37" s="84"/>
      <c r="F37" s="85"/>
      <c r="G37" s="258">
        <v>74499524</v>
      </c>
      <c r="H37" s="259">
        <v>81897837</v>
      </c>
      <c r="I37" s="259">
        <v>88664324</v>
      </c>
      <c r="J37" s="259">
        <v>69953223</v>
      </c>
      <c r="K37" s="259">
        <v>76934648</v>
      </c>
      <c r="L37" s="259">
        <v>48820604</v>
      </c>
      <c r="M37" s="259">
        <v>50025499</v>
      </c>
      <c r="N37" s="259">
        <v>15354152</v>
      </c>
      <c r="O37" s="259">
        <v>50964698</v>
      </c>
      <c r="P37" s="259">
        <v>44139411</v>
      </c>
      <c r="Q37" s="259">
        <v>45170709</v>
      </c>
      <c r="R37" s="259">
        <v>30130483</v>
      </c>
      <c r="S37" s="200">
        <f>G37</f>
        <v>74499524</v>
      </c>
      <c r="T37" s="201">
        <f>SUM($G37:H37)</f>
        <v>156397361</v>
      </c>
      <c r="U37" s="201">
        <f>SUM($G37:I37)</f>
        <v>245061685</v>
      </c>
      <c r="V37" s="201">
        <f>SUM($G37:J37)</f>
        <v>315014908</v>
      </c>
      <c r="W37" s="201">
        <f>SUM($G37:K37)</f>
        <v>391949556</v>
      </c>
      <c r="X37" s="201">
        <f>SUM($G37:L37)</f>
        <v>440770160</v>
      </c>
      <c r="Y37" s="201">
        <f>SUM($G37:M37)</f>
        <v>490795659</v>
      </c>
      <c r="Z37" s="201">
        <f>SUM($G37:N37)</f>
        <v>506149811</v>
      </c>
      <c r="AA37" s="201">
        <f>SUM($G37:O37)</f>
        <v>557114509</v>
      </c>
      <c r="AB37" s="201">
        <f>SUM($G37:P37)</f>
        <v>601253920</v>
      </c>
      <c r="AC37" s="201">
        <f>SUM($G37:Q37)</f>
        <v>646424629</v>
      </c>
      <c r="AD37" s="202">
        <f>SUM($G37:R37)</f>
        <v>676555112</v>
      </c>
      <c r="AE37" s="260">
        <f>U37</f>
        <v>245061685</v>
      </c>
      <c r="AF37" s="260">
        <f>X37-AE37</f>
        <v>195708475</v>
      </c>
      <c r="AG37" s="260">
        <f>AA37-AF37-AE37</f>
        <v>116344349</v>
      </c>
      <c r="AH37" s="260">
        <f>AD37-AG37-AF37-AE37</f>
        <v>119440603</v>
      </c>
      <c r="AI37" s="260">
        <f>$AE37+$AF37</f>
        <v>440770160</v>
      </c>
      <c r="AJ37" s="260">
        <f>$AG37+$AH37</f>
        <v>235784952</v>
      </c>
      <c r="AK37" s="260">
        <f>$AI37+$AJ37</f>
        <v>676555112</v>
      </c>
    </row>
    <row r="38" spans="1:38" ht="24" customHeight="1">
      <c r="A38" s="166" t="s">
        <v>102</v>
      </c>
      <c r="B38" s="444" t="s">
        <v>102</v>
      </c>
      <c r="C38" s="83" t="s">
        <v>103</v>
      </c>
      <c r="D38" s="91"/>
      <c r="E38" s="91"/>
      <c r="F38" s="92"/>
      <c r="G38" s="261">
        <f t="shared" ref="G38:R38" si="20">IF(G36=0,0,(G11*1000)/G36)</f>
        <v>2.704341606551548</v>
      </c>
      <c r="H38" s="262">
        <f t="shared" si="20"/>
        <v>2.6124752417876622</v>
      </c>
      <c r="I38" s="262">
        <f t="shared" si="20"/>
        <v>2.2616277990299771</v>
      </c>
      <c r="J38" s="262">
        <f t="shared" si="20"/>
        <v>2.0150192075518158</v>
      </c>
      <c r="K38" s="262">
        <f t="shared" si="20"/>
        <v>2.3801325280778847</v>
      </c>
      <c r="L38" s="262">
        <f t="shared" si="20"/>
        <v>2.7444593020725745</v>
      </c>
      <c r="M38" s="262">
        <f t="shared" si="20"/>
        <v>2.1965707948569135</v>
      </c>
      <c r="N38" s="262">
        <f t="shared" si="20"/>
        <v>2.1416345349955899</v>
      </c>
      <c r="O38" s="262">
        <f t="shared" si="20"/>
        <v>2.3117015100940641</v>
      </c>
      <c r="P38" s="262">
        <f t="shared" si="20"/>
        <v>2.3142283335165987</v>
      </c>
      <c r="Q38" s="262">
        <f t="shared" si="20"/>
        <v>3.0811457667698483</v>
      </c>
      <c r="R38" s="262">
        <f t="shared" si="20"/>
        <v>2.7313060267339115</v>
      </c>
      <c r="S38" s="200">
        <f>IFERROR(SUMPRODUCT($G36:G36,$G38:G38)/SUM($G36:G36),0)</f>
        <v>2.704341606551548</v>
      </c>
      <c r="T38" s="200">
        <f>IFERROR(SUMPRODUCT($G36:H36,$G38:H38)/SUM($G36:H36),0)</f>
        <v>2.6631795899255404</v>
      </c>
      <c r="U38" s="200">
        <f>IFERROR(SUMPRODUCT($G36:I36,$G38:I38)/SUM($G36:I36),0)</f>
        <v>2.5105934250964292</v>
      </c>
      <c r="V38" s="200">
        <f>IFERROR(SUMPRODUCT($G36:J36,$G38:J38)/SUM($G36:J36),0)</f>
        <v>2.395473978996558</v>
      </c>
      <c r="W38" s="200">
        <f>IFERROR(SUMPRODUCT($G36:K36,$G38:K38)/SUM($G36:K36),0)</f>
        <v>2.3925312402137195</v>
      </c>
      <c r="X38" s="200">
        <f>IFERROR(SUMPRODUCT($G36:L36,$G38:L38)/SUM($G36:L36),0)</f>
        <v>2.4441770840439023</v>
      </c>
      <c r="Y38" s="200">
        <f>IFERROR(SUMPRODUCT($G36:M36,$G38:M38)/SUM($G36:M36),0)</f>
        <v>2.400564068781387</v>
      </c>
      <c r="Z38" s="200">
        <f>IFERROR(SUMPRODUCT($G36:N36,$G38:N38)/SUM($G36:N36),0)</f>
        <v>2.3818679417873918</v>
      </c>
      <c r="AA38" s="200">
        <f>IFERROR(SUMPRODUCT($G36:O36,$G38:O38)/SUM($G36:O36),0)</f>
        <v>2.3735933345190441</v>
      </c>
      <c r="AB38" s="200">
        <f>IFERROR(SUMPRODUCT($G36:P36,$G38:P38)/SUM($G36:P36),0)</f>
        <v>2.3674251849895103</v>
      </c>
      <c r="AC38" s="200">
        <f>IFERROR(SUMPRODUCT($G36:Q36,$G38:Q38)/SUM($G36:Q36),0)</f>
        <v>2.4214723675567535</v>
      </c>
      <c r="AD38" s="200">
        <f>IFERROR(SUMPRODUCT($G36:R36,$G38:R38)/SUM($G36:R36),0)</f>
        <v>2.4428482955394495</v>
      </c>
      <c r="AE38" s="260">
        <f>IFERROR(SUMPRODUCT($G36:I36,$G38:I38)/SUM($G36:I36),0)</f>
        <v>2.5105934250964292</v>
      </c>
      <c r="AF38" s="260">
        <f>IFERROR(SUMPRODUCT($J36:L36,$J38:L38)/SUM($J36:L36),0)</f>
        <v>2.3694635981959902</v>
      </c>
      <c r="AG38" s="260">
        <f>IFERROR(SUMPRODUCT($M36:O36,$M38:O38)/SUM($M36:O36),0)</f>
        <v>2.2275077841118316</v>
      </c>
      <c r="AH38" s="260">
        <f>IFERROR(SUMPRODUCT($P36:R36,$P38:R38)/SUM($P36:R36),0)</f>
        <v>2.6761467166770081</v>
      </c>
      <c r="AI38" s="260">
        <f>IFERROR(SUMPRODUCT($G36:L36,$G38:L38)/SUM($G36:L36),0)</f>
        <v>2.4441770840439023</v>
      </c>
      <c r="AJ38" s="260">
        <f>IFERROR(SUMPRODUCT($M36:R36,$M38:R38)/SUM($M36:R36),0)</f>
        <v>2.4414093522976201</v>
      </c>
      <c r="AK38" s="260">
        <f>IFERROR(SUMPRODUCT($G36:R36,$G38:R38)/SUM($G36:R36),0)</f>
        <v>2.4428482955394495</v>
      </c>
    </row>
    <row r="39" spans="1:38" ht="24" customHeight="1">
      <c r="A39" s="166" t="s">
        <v>104</v>
      </c>
      <c r="B39" s="444" t="s">
        <v>104</v>
      </c>
      <c r="C39" s="83" t="s">
        <v>105</v>
      </c>
      <c r="D39" s="91"/>
      <c r="E39" s="91"/>
      <c r="F39" s="92"/>
      <c r="G39" s="261">
        <f t="shared" ref="G39:R39" si="21">IF(G36=0,0,(G18*1000)/G36)</f>
        <v>1.3231694192294108</v>
      </c>
      <c r="H39" s="262">
        <f t="shared" si="21"/>
        <v>1.1433745921262117</v>
      </c>
      <c r="I39" s="262">
        <f t="shared" si="21"/>
        <v>0.90255077086316859</v>
      </c>
      <c r="J39" s="262">
        <f t="shared" si="21"/>
        <v>0.81299984234404243</v>
      </c>
      <c r="K39" s="262">
        <f t="shared" si="21"/>
        <v>0.9254193751583053</v>
      </c>
      <c r="L39" s="262">
        <f t="shared" si="21"/>
        <v>1.0014555309170874</v>
      </c>
      <c r="M39" s="262">
        <f t="shared" si="21"/>
        <v>0.82352925396948862</v>
      </c>
      <c r="N39" s="262">
        <f t="shared" si="21"/>
        <v>0.63953441249698406</v>
      </c>
      <c r="O39" s="262">
        <f t="shared" si="21"/>
        <v>0.91308865915452064</v>
      </c>
      <c r="P39" s="262">
        <f t="shared" si="21"/>
        <v>0.85077845260618168</v>
      </c>
      <c r="Q39" s="262">
        <f t="shared" si="21"/>
        <v>1.2745742163404861</v>
      </c>
      <c r="R39" s="262">
        <f t="shared" si="21"/>
        <v>0.87034799068578939</v>
      </c>
      <c r="S39" s="200">
        <f>IFERROR(SUMPRODUCT($G36:G36,$G39:G39)/SUM($G36:G36),0)</f>
        <v>1.3231694192294108</v>
      </c>
      <c r="T39" s="200">
        <f>IFERROR(SUMPRODUCT($G36:H36,$G39:H39)/SUM($G36:H36),0)</f>
        <v>1.2426098185364547</v>
      </c>
      <c r="U39" s="200">
        <f>IFERROR(SUMPRODUCT($G36:I36,$G39:I39)/SUM($G36:I36),0)</f>
        <v>1.1133903577436579</v>
      </c>
      <c r="V39" s="200">
        <f>IFERROR(SUMPRODUCT($G36:J36,$G39:J39)/SUM($G36:J36),0)</f>
        <v>1.0436111228234202</v>
      </c>
      <c r="W39" s="200">
        <f>IFERROR(SUMPRODUCT($G36:K36,$G39:K39)/SUM($G36:K36),0)</f>
        <v>1.020940031183565</v>
      </c>
      <c r="X39" s="200">
        <f>IFERROR(SUMPRODUCT($G36:L36,$G39:L39)/SUM($G36:L36),0)</f>
        <v>1.0180806585817994</v>
      </c>
      <c r="Y39" s="200">
        <f>IFERROR(SUMPRODUCT($G36:M36,$G39:M39)/SUM($G36:M36),0)</f>
        <v>0.98381265429741382</v>
      </c>
      <c r="Z39" s="200">
        <f>IFERROR(SUMPRODUCT($G36:N36,$G39:N39)/SUM($G36:N36),0)</f>
        <v>0.9589538842843528</v>
      </c>
      <c r="AA39" s="200">
        <f>IFERROR(SUMPRODUCT($G36:O36,$G39:O39)/SUM($G36:O36),0)</f>
        <v>0.95354507673828248</v>
      </c>
      <c r="AB39" s="200">
        <f>IFERROR(SUMPRODUCT($G36:P36,$G39:P39)/SUM($G36:P36),0)</f>
        <v>0.94286740650180567</v>
      </c>
      <c r="AC39" s="200">
        <f>IFERROR(SUMPRODUCT($G36:Q36,$G39:Q39)/SUM($G36:Q36),0)</f>
        <v>0.96798622606201667</v>
      </c>
      <c r="AD39" s="200">
        <f>IFERROR(SUMPRODUCT($G36:R36,$G39:R39)/SUM($G36:R36),0)</f>
        <v>0.96125000542897554</v>
      </c>
      <c r="AE39" s="260">
        <f>IFERROR(SUMPRODUCT($G36:I36,$G39:I39)/SUM($G36:I36),0)</f>
        <v>1.1133903577436579</v>
      </c>
      <c r="AF39" s="260">
        <f>IFERROR(SUMPRODUCT($J36:L36,$J39:L39)/SUM($J36:L36),0)</f>
        <v>0.91086427558553373</v>
      </c>
      <c r="AG39" s="260">
        <f>IFERROR(SUMPRODUCT($M36:O36,$M39:O39)/SUM($M36:O36),0)</f>
        <v>0.81997727879720483</v>
      </c>
      <c r="AH39" s="260">
        <f>IFERROR(SUMPRODUCT($P36:R36,$P39:R39)/SUM($P36:R36),0)</f>
        <v>0.98720551348256536</v>
      </c>
      <c r="AI39" s="260">
        <f>IFERROR(SUMPRODUCT($G36:L36,$G39:L39)/SUM($G36:L36),0)</f>
        <v>1.0180806585817994</v>
      </c>
      <c r="AJ39" s="260">
        <f>IFERROR(SUMPRODUCT($M36:R36,$M39:R39)/SUM($M36:R36),0)</f>
        <v>0.89970816938134546</v>
      </c>
      <c r="AK39" s="260">
        <f>IFERROR(SUMPRODUCT($G36:R36,$G39:R39)/SUM($G36:R36),0)</f>
        <v>0.96125000542897554</v>
      </c>
    </row>
    <row r="40" spans="1:38" ht="24" customHeight="1">
      <c r="A40" s="166" t="s">
        <v>106</v>
      </c>
      <c r="B40" s="444" t="s">
        <v>106</v>
      </c>
      <c r="C40" s="95" t="s">
        <v>107</v>
      </c>
      <c r="D40" s="96"/>
      <c r="E40" s="96"/>
      <c r="F40" s="97"/>
      <c r="G40" s="263">
        <f t="shared" ref="G40:AK40" si="22">IFERROR(G$18*100/G$11,0)</f>
        <v>48.927599088217825</v>
      </c>
      <c r="H40" s="264">
        <f t="shared" si="22"/>
        <v>43.765949389201651</v>
      </c>
      <c r="I40" s="264">
        <f t="shared" si="22"/>
        <v>39.907131104873976</v>
      </c>
      <c r="J40" s="264">
        <f t="shared" si="22"/>
        <v>40.347002117752091</v>
      </c>
      <c r="K40" s="264">
        <f t="shared" si="22"/>
        <v>38.881001971165155</v>
      </c>
      <c r="L40" s="264">
        <f t="shared" si="22"/>
        <v>36.490084956290048</v>
      </c>
      <c r="M40" s="264">
        <f t="shared" si="22"/>
        <v>37.49158715474654</v>
      </c>
      <c r="N40" s="264">
        <f t="shared" si="22"/>
        <v>29.861977010858251</v>
      </c>
      <c r="O40" s="264">
        <f t="shared" si="22"/>
        <v>39.498553561846606</v>
      </c>
      <c r="P40" s="264">
        <f t="shared" si="22"/>
        <v>36.762943409018611</v>
      </c>
      <c r="Q40" s="264">
        <f t="shared" si="22"/>
        <v>41.366891176872144</v>
      </c>
      <c r="R40" s="264">
        <f t="shared" si="22"/>
        <v>31.865634321707592</v>
      </c>
      <c r="S40" s="265">
        <f t="shared" si="22"/>
        <v>48.927599088217825</v>
      </c>
      <c r="T40" s="266">
        <f t="shared" si="22"/>
        <v>46.658881858252627</v>
      </c>
      <c r="U40" s="266">
        <f t="shared" si="22"/>
        <v>44.347696708434334</v>
      </c>
      <c r="V40" s="266">
        <f t="shared" si="22"/>
        <v>43.565955296269983</v>
      </c>
      <c r="W40" s="266">
        <f t="shared" si="22"/>
        <v>42.671962397965039</v>
      </c>
      <c r="X40" s="266">
        <f t="shared" si="22"/>
        <v>41.653310033386788</v>
      </c>
      <c r="Y40" s="266">
        <f t="shared" si="22"/>
        <v>40.982561852507963</v>
      </c>
      <c r="Z40" s="266">
        <f t="shared" si="22"/>
        <v>40.260581515058242</v>
      </c>
      <c r="AA40" s="266">
        <f t="shared" si="22"/>
        <v>40.173060097150014</v>
      </c>
      <c r="AB40" s="266">
        <f t="shared" si="22"/>
        <v>39.826703394049751</v>
      </c>
      <c r="AC40" s="266">
        <f t="shared" si="22"/>
        <v>39.97510931907545</v>
      </c>
      <c r="AD40" s="267">
        <f t="shared" si="22"/>
        <v>39.349557939565159</v>
      </c>
      <c r="AE40" s="268">
        <f t="shared" si="22"/>
        <v>44.347696708434334</v>
      </c>
      <c r="AF40" s="268">
        <f t="shared" si="22"/>
        <v>38.441792322913393</v>
      </c>
      <c r="AG40" s="268">
        <f t="shared" si="22"/>
        <v>36.811421474971553</v>
      </c>
      <c r="AH40" s="268">
        <f t="shared" si="22"/>
        <v>36.889065436157608</v>
      </c>
      <c r="AI40" s="268">
        <f t="shared" si="22"/>
        <v>41.653310033386788</v>
      </c>
      <c r="AJ40" s="268">
        <f t="shared" si="22"/>
        <v>36.851999789983047</v>
      </c>
      <c r="AK40" s="268">
        <f t="shared" si="22"/>
        <v>39.349557939565159</v>
      </c>
    </row>
    <row r="41" spans="1:38" ht="24" customHeight="1">
      <c r="A41" s="166" t="s">
        <v>108</v>
      </c>
      <c r="B41" s="444" t="s">
        <v>108</v>
      </c>
      <c r="C41" s="83" t="s">
        <v>109</v>
      </c>
      <c r="D41" s="104"/>
      <c r="E41" s="104"/>
      <c r="F41" s="105"/>
      <c r="G41" s="269">
        <v>65804.126306665028</v>
      </c>
      <c r="H41" s="270">
        <v>29994.452061665572</v>
      </c>
      <c r="I41" s="270">
        <v>38264.256424084509</v>
      </c>
      <c r="J41" s="270">
        <v>8958.3640607089601</v>
      </c>
      <c r="K41" s="270">
        <v>23008.143985785551</v>
      </c>
      <c r="L41" s="270">
        <v>17802.57255198884</v>
      </c>
      <c r="M41" s="270">
        <v>24860.982838231073</v>
      </c>
      <c r="N41" s="270">
        <v>-22034.189177174976</v>
      </c>
      <c r="O41" s="270">
        <v>35077.225106077516</v>
      </c>
      <c r="P41" s="270">
        <v>22990.531550934506</v>
      </c>
      <c r="Q41" s="270">
        <v>35778.04441811236</v>
      </c>
      <c r="R41" s="270">
        <v>30729.713414665926</v>
      </c>
      <c r="S41" s="200">
        <f>G41</f>
        <v>65804.126306665028</v>
      </c>
      <c r="T41" s="201">
        <f>SUM($G41:H41)</f>
        <v>95798.578368330607</v>
      </c>
      <c r="U41" s="201">
        <f>SUM($G41:I41)</f>
        <v>134062.83479241512</v>
      </c>
      <c r="V41" s="201">
        <f>SUM($G41:J41)</f>
        <v>143021.19885312408</v>
      </c>
      <c r="W41" s="201">
        <f>SUM($G41:K41)</f>
        <v>166029.34283890962</v>
      </c>
      <c r="X41" s="201">
        <f>SUM($G41:L41)</f>
        <v>183831.91539089847</v>
      </c>
      <c r="Y41" s="201">
        <f>SUM($G41:M41)</f>
        <v>208692.89822912955</v>
      </c>
      <c r="Z41" s="201">
        <f>SUM($G41:N41)</f>
        <v>186658.70905195459</v>
      </c>
      <c r="AA41" s="201">
        <f>SUM($G41:O41)</f>
        <v>221735.93415803212</v>
      </c>
      <c r="AB41" s="201">
        <f>SUM($G41:P41)</f>
        <v>244726.46570896663</v>
      </c>
      <c r="AC41" s="201">
        <f>SUM($G41:Q41)</f>
        <v>280504.51012707897</v>
      </c>
      <c r="AD41" s="202">
        <f>SUM($G41:R41)</f>
        <v>311234.22354174493</v>
      </c>
      <c r="AE41" s="260">
        <f>U41</f>
        <v>134062.83479241512</v>
      </c>
      <c r="AF41" s="260">
        <f>X41-AE41</f>
        <v>49769.080598483357</v>
      </c>
      <c r="AG41" s="260">
        <f>AA41-AF41-AE41</f>
        <v>37904.018767133646</v>
      </c>
      <c r="AH41" s="260">
        <f>AD41-AG41-AF41-AE41</f>
        <v>89498.289383712807</v>
      </c>
      <c r="AI41" s="260">
        <f>$AE41+$AF41</f>
        <v>183831.91539089847</v>
      </c>
      <c r="AJ41" s="260">
        <f>$AG41+$AH41</f>
        <v>127402.30815084645</v>
      </c>
      <c r="AK41" s="260">
        <f>$AI41+$AJ41</f>
        <v>311234.22354174493</v>
      </c>
      <c r="AL41" s="173">
        <f t="shared" si="8"/>
        <v>0</v>
      </c>
    </row>
    <row r="42" spans="1:38" ht="24" customHeight="1">
      <c r="A42" s="166" t="s">
        <v>110</v>
      </c>
      <c r="B42" s="444" t="s">
        <v>110</v>
      </c>
      <c r="C42" s="83" t="s">
        <v>111</v>
      </c>
      <c r="D42" s="84"/>
      <c r="E42" s="84"/>
      <c r="F42" s="85"/>
      <c r="G42" s="271">
        <f t="shared" ref="G42:AK42" si="23">IF(G11=0,0,G41*100/G11)</f>
        <v>26.722476797357633</v>
      </c>
      <c r="H42" s="272">
        <f t="shared" si="23"/>
        <v>15.531823279663636</v>
      </c>
      <c r="I42" s="272">
        <f t="shared" si="23"/>
        <v>16.732860112641916</v>
      </c>
      <c r="J42" s="272">
        <f t="shared" si="23"/>
        <v>5.5217340761796194</v>
      </c>
      <c r="K42" s="272">
        <f t="shared" si="23"/>
        <v>11.750903726040105</v>
      </c>
      <c r="L42" s="272">
        <f t="shared" si="23"/>
        <v>8.7941993486985073</v>
      </c>
      <c r="M42" s="272">
        <f t="shared" si="23"/>
        <v>10.532334413220708</v>
      </c>
      <c r="N42" s="272">
        <f t="shared" si="23"/>
        <v>-21.6690292707585</v>
      </c>
      <c r="O42" s="272">
        <f t="shared" si="23"/>
        <v>17.259856138437215</v>
      </c>
      <c r="P42" s="272">
        <f t="shared" si="23"/>
        <v>11.493056428755043</v>
      </c>
      <c r="Q42" s="272">
        <f t="shared" si="23"/>
        <v>17.036383715632418</v>
      </c>
      <c r="R42" s="272">
        <f t="shared" si="23"/>
        <v>16.86798673194097</v>
      </c>
      <c r="S42" s="273">
        <f t="shared" si="23"/>
        <v>26.722476797357633</v>
      </c>
      <c r="T42" s="274">
        <f t="shared" si="23"/>
        <v>21.803811267807625</v>
      </c>
      <c r="U42" s="274">
        <f t="shared" si="23"/>
        <v>20.067978972842031</v>
      </c>
      <c r="V42" s="274">
        <f t="shared" si="23"/>
        <v>17.225622034701903</v>
      </c>
      <c r="W42" s="274">
        <f t="shared" si="23"/>
        <v>16.180924478818742</v>
      </c>
      <c r="X42" s="274">
        <f t="shared" si="23"/>
        <v>14.96373680544944</v>
      </c>
      <c r="Y42" s="274">
        <f t="shared" si="23"/>
        <v>14.24952416323223</v>
      </c>
      <c r="Z42" s="274">
        <f t="shared" si="23"/>
        <v>11.91758841540589</v>
      </c>
      <c r="AA42" s="274">
        <f t="shared" si="23"/>
        <v>12.531165442330572</v>
      </c>
      <c r="AB42" s="274">
        <f t="shared" si="23"/>
        <v>12.425727403611226</v>
      </c>
      <c r="AC42" s="274">
        <f t="shared" si="23"/>
        <v>12.869990578915209</v>
      </c>
      <c r="AD42" s="275">
        <f t="shared" si="23"/>
        <v>13.17838933587714</v>
      </c>
      <c r="AE42" s="276">
        <f t="shared" si="23"/>
        <v>20.067978972842031</v>
      </c>
      <c r="AF42" s="276">
        <f t="shared" si="23"/>
        <v>8.8798423626307894</v>
      </c>
      <c r="AG42" s="276">
        <f t="shared" si="23"/>
        <v>7.0068106389416656</v>
      </c>
      <c r="AH42" s="276">
        <f t="shared" si="23"/>
        <v>15.112190630057086</v>
      </c>
      <c r="AI42" s="276">
        <f t="shared" si="23"/>
        <v>14.96373680544944</v>
      </c>
      <c r="AJ42" s="276">
        <f t="shared" si="23"/>
        <v>11.242847254580902</v>
      </c>
      <c r="AK42" s="276">
        <f t="shared" si="23"/>
        <v>13.17838933587714</v>
      </c>
    </row>
    <row r="43" spans="1:38" ht="24" customHeight="1">
      <c r="A43" s="166" t="s">
        <v>112</v>
      </c>
      <c r="B43" s="444" t="s">
        <v>112</v>
      </c>
      <c r="C43" s="114" t="s">
        <v>113</v>
      </c>
      <c r="D43" s="96"/>
      <c r="E43" s="96"/>
      <c r="F43" s="97"/>
      <c r="G43" s="258">
        <v>4242700</v>
      </c>
      <c r="H43" s="259">
        <v>4242700</v>
      </c>
      <c r="I43" s="259">
        <v>4242700</v>
      </c>
      <c r="J43" s="259">
        <v>4242700</v>
      </c>
      <c r="K43" s="259">
        <v>4242700</v>
      </c>
      <c r="L43" s="259">
        <v>4242700</v>
      </c>
      <c r="M43" s="259">
        <v>4242700</v>
      </c>
      <c r="N43" s="259">
        <v>4242700</v>
      </c>
      <c r="O43" s="259">
        <v>4242700</v>
      </c>
      <c r="P43" s="259">
        <v>4242700</v>
      </c>
      <c r="Q43" s="259">
        <v>4242700</v>
      </c>
      <c r="R43" s="259">
        <v>4242700</v>
      </c>
      <c r="S43" s="176">
        <f>IFERROR(SUM($G$43:G43)/COUNT($G$43:G43),0)</f>
        <v>4242700</v>
      </c>
      <c r="T43" s="176">
        <f>IFERROR(SUM($G$43:H43)/COUNT($G$43:H43),0)</f>
        <v>4242700</v>
      </c>
      <c r="U43" s="176">
        <f>IFERROR(SUM($G$43:I43)/COUNT($G$43:I43),0)</f>
        <v>4242700</v>
      </c>
      <c r="V43" s="176">
        <f>IFERROR(SUM($G$43:J43)/COUNT($G$43:J43),0)</f>
        <v>4242700</v>
      </c>
      <c r="W43" s="176">
        <f>IFERROR(SUM($G$43:K43)/COUNT($G$43:K43),0)</f>
        <v>4242700</v>
      </c>
      <c r="X43" s="176">
        <f>IFERROR(SUM($G$43:L43)/COUNT($G$43:L43),0)</f>
        <v>4242700</v>
      </c>
      <c r="Y43" s="176">
        <f>IFERROR(SUM($G$43:M43)/COUNT($G$43:M43),0)</f>
        <v>4242700</v>
      </c>
      <c r="Z43" s="176">
        <f>IFERROR(SUM($G$43:N43)/COUNT($G$43:N43),0)</f>
        <v>4242700</v>
      </c>
      <c r="AA43" s="176">
        <f>IFERROR(SUM($G$43:O43)/COUNT($G$43:O43),0)</f>
        <v>4242700</v>
      </c>
      <c r="AB43" s="176">
        <f>IFERROR(SUM($G$43:P43)/COUNT($G$43:P43),0)</f>
        <v>4242700</v>
      </c>
      <c r="AC43" s="176">
        <f>IFERROR(SUM($G$43:Q43)/COUNT($G$43:Q43),0)</f>
        <v>4242700</v>
      </c>
      <c r="AD43" s="176">
        <f>IFERROR(SUM($G$43:R43)/COUNT($G$43:R43),0)</f>
        <v>4242700</v>
      </c>
      <c r="AE43" s="244">
        <f>IFERROR(SUM($G$43:I43)/COUNT($G$43:I43),0)</f>
        <v>4242700</v>
      </c>
      <c r="AF43" s="244">
        <f>IFERROR(SUM($J$43:L43)/COUNT($J$43:L43),0)</f>
        <v>4242700</v>
      </c>
      <c r="AG43" s="244">
        <f>IFERROR(SUM($M$43:O43)/COUNT($M$43:O43),0)</f>
        <v>4242700</v>
      </c>
      <c r="AH43" s="244">
        <f>IFERROR(SUM($P$43:R43)/COUNT($P$43:R43),0)</f>
        <v>4242700</v>
      </c>
      <c r="AI43" s="244">
        <f>IFERROR(SUM($G$43:L43)/COUNT($G$43:L43),0)</f>
        <v>4242700</v>
      </c>
      <c r="AJ43" s="244">
        <f>IFERROR(SUM($M$43:R43)/COUNT($M$43:R43),0)</f>
        <v>4242700</v>
      </c>
      <c r="AK43" s="244">
        <f>IFERROR(SUM($G$43:R43)/COUNT($G$43:R43),0)</f>
        <v>4242700</v>
      </c>
    </row>
    <row r="44" spans="1:38" ht="24" customHeight="1">
      <c r="A44" s="166" t="s">
        <v>114</v>
      </c>
      <c r="B44" s="444" t="s">
        <v>114</v>
      </c>
      <c r="C44" s="83" t="s">
        <v>115</v>
      </c>
      <c r="D44" s="84"/>
      <c r="E44" s="84"/>
      <c r="F44" s="85"/>
      <c r="G44" s="271">
        <f t="shared" ref="G44:R44" si="24">IFERROR(G$41*100*12/G$43,0)</f>
        <v>18.611957378084249</v>
      </c>
      <c r="H44" s="272">
        <f t="shared" si="24"/>
        <v>8.4835935781456815</v>
      </c>
      <c r="I44" s="272">
        <f t="shared" si="24"/>
        <v>10.822614775709198</v>
      </c>
      <c r="J44" s="272">
        <f t="shared" si="24"/>
        <v>2.5337725676693501</v>
      </c>
      <c r="K44" s="272">
        <f t="shared" si="24"/>
        <v>6.5075948765980778</v>
      </c>
      <c r="L44" s="272">
        <f t="shared" si="24"/>
        <v>5.0352575158240294</v>
      </c>
      <c r="M44" s="272">
        <f t="shared" si="24"/>
        <v>7.0316495170238973</v>
      </c>
      <c r="N44" s="272">
        <f t="shared" si="24"/>
        <v>-6.2321227078534829</v>
      </c>
      <c r="O44" s="272">
        <f t="shared" si="24"/>
        <v>9.9211987949402545</v>
      </c>
      <c r="P44" s="272">
        <f t="shared" si="24"/>
        <v>6.5026133973935014</v>
      </c>
      <c r="Q44" s="272">
        <f t="shared" si="24"/>
        <v>10.119417658975378</v>
      </c>
      <c r="R44" s="272">
        <f t="shared" si="24"/>
        <v>8.691553986282111</v>
      </c>
      <c r="S44" s="274">
        <f>IFERROR(S$41*100*(12/1)/S$43,0)</f>
        <v>18.611957378084249</v>
      </c>
      <c r="T44" s="274">
        <f>IFERROR(T$41*100*(12/2)/T$43,0)</f>
        <v>13.547775478114964</v>
      </c>
      <c r="U44" s="274">
        <f>IFERROR(U$41*100*(12/3)/U$43,0)</f>
        <v>12.639388577313042</v>
      </c>
      <c r="V44" s="274">
        <f>IFERROR(V$41*100*(12/4)/V$43,0)</f>
        <v>10.11298457490212</v>
      </c>
      <c r="W44" s="274">
        <f>IFERROR(W$41*100*(12/5)/W$43,0)</f>
        <v>9.3919066352413108</v>
      </c>
      <c r="X44" s="274">
        <f>IFERROR(X$41*100*(12/6)/X$43,0)</f>
        <v>8.6657984486717652</v>
      </c>
      <c r="Y44" s="274">
        <f>IFERROR(Y$41*100*(12/7)/Y$43,0)</f>
        <v>8.4323486012934978</v>
      </c>
      <c r="Z44" s="274">
        <f>IFERROR(Z$41*100*(12/8)/Z$43,0)</f>
        <v>6.5992896876501259</v>
      </c>
      <c r="AA44" s="274">
        <f>IFERROR(AA$41*100*(12/9)/AA$43,0)</f>
        <v>6.9683906995712519</v>
      </c>
      <c r="AB44" s="274">
        <f>IFERROR(AB$41*100*(12/10)/AB$43,0)</f>
        <v>6.9218129693534767</v>
      </c>
      <c r="AC44" s="274">
        <f>IFERROR(AC$41*100*(12/11)/AC$43,0)</f>
        <v>7.2125043047736481</v>
      </c>
      <c r="AD44" s="274">
        <f>IFERROR(AD$41*100*(12/12)/AD$43,0)</f>
        <v>7.335758444899354</v>
      </c>
      <c r="AE44" s="276">
        <f>IFERROR(AE$41*100*(12/3)/AE$43,0)</f>
        <v>12.639388577313042</v>
      </c>
      <c r="AF44" s="276">
        <f>IFERROR(AF$41*100*(12/3)/AF$43,0)</f>
        <v>4.6922083200304856</v>
      </c>
      <c r="AG44" s="276">
        <f>IFERROR(AG$41*100*(12/3)/AG$43,0)</f>
        <v>3.5735752013702258</v>
      </c>
      <c r="AH44" s="276">
        <f>IFERROR(AH$41*100*(12/3)/AH$43,0)</f>
        <v>8.437861680883664</v>
      </c>
      <c r="AI44" s="276">
        <f>IFERROR(AI$41*100*(12/6)/AI$43,0)</f>
        <v>8.6657984486717652</v>
      </c>
      <c r="AJ44" s="276">
        <f>IFERROR(AJ$41*100*(12/6)/AJ$43,0)</f>
        <v>6.0057184411269455</v>
      </c>
      <c r="AK44" s="276">
        <f>IFERROR(AK$41*100*(12/12)/AK$43,0)</f>
        <v>7.335758444899354</v>
      </c>
    </row>
    <row r="45" spans="1:38" ht="24" customHeight="1">
      <c r="A45" s="166" t="s">
        <v>116</v>
      </c>
      <c r="B45" s="444" t="s">
        <v>116</v>
      </c>
      <c r="C45" s="83" t="s">
        <v>117</v>
      </c>
      <c r="D45" s="84"/>
      <c r="E45" s="84"/>
      <c r="F45" s="85"/>
      <c r="G45" s="277">
        <v>1634362.8927920146</v>
      </c>
      <c r="H45" s="278">
        <v>1567774.1536172088</v>
      </c>
      <c r="I45" s="278">
        <v>1651489.142304586</v>
      </c>
      <c r="J45" s="278">
        <v>1546156.0691239724</v>
      </c>
      <c r="K45" s="278">
        <v>1588800.1327526234</v>
      </c>
      <c r="L45" s="278">
        <v>1579890.1907465504</v>
      </c>
      <c r="M45" s="278">
        <v>1628357.0077624668</v>
      </c>
      <c r="N45" s="278">
        <v>1422956.5062899985</v>
      </c>
      <c r="O45" s="278">
        <v>1495918</v>
      </c>
      <c r="P45" s="278">
        <v>1508297.6874787663</v>
      </c>
      <c r="Q45" s="278">
        <v>1464359.8686202185</v>
      </c>
      <c r="R45" s="278">
        <v>1362769.8012289361</v>
      </c>
      <c r="S45" s="273"/>
      <c r="T45" s="274"/>
      <c r="U45" s="274"/>
      <c r="V45" s="274"/>
      <c r="W45" s="274"/>
      <c r="X45" s="274"/>
      <c r="Y45" s="274"/>
      <c r="Z45" s="274"/>
      <c r="AA45" s="274"/>
      <c r="AB45" s="274"/>
      <c r="AC45" s="274"/>
      <c r="AD45" s="275"/>
      <c r="AE45" s="276"/>
      <c r="AF45" s="276"/>
      <c r="AG45" s="276"/>
      <c r="AH45" s="276"/>
      <c r="AI45" s="276"/>
      <c r="AJ45" s="276"/>
      <c r="AK45" s="276"/>
    </row>
    <row r="46" spans="1:38" ht="24" customHeight="1">
      <c r="A46" s="166" t="s">
        <v>118</v>
      </c>
      <c r="B46" s="444" t="s">
        <v>118</v>
      </c>
      <c r="C46" s="83" t="s">
        <v>119</v>
      </c>
      <c r="D46" s="84"/>
      <c r="E46" s="84"/>
      <c r="F46" s="85"/>
      <c r="G46" s="271">
        <f>IFERROR(G$41*100*12/G$45,0)</f>
        <v>48.315433442753118</v>
      </c>
      <c r="H46" s="272">
        <f t="shared" ref="H46:R46" si="25">IFERROR(H$41*100*12/H$45,0)</f>
        <v>22.958244585773986</v>
      </c>
      <c r="I46" s="272">
        <f t="shared" si="25"/>
        <v>27.803457214878176</v>
      </c>
      <c r="J46" s="272">
        <f t="shared" si="25"/>
        <v>6.9527501702603365</v>
      </c>
      <c r="K46" s="272">
        <f t="shared" si="25"/>
        <v>17.377750803122265</v>
      </c>
      <c r="L46" s="272">
        <f t="shared" si="25"/>
        <v>13.521880943062152</v>
      </c>
      <c r="M46" s="272">
        <f t="shared" si="25"/>
        <v>18.321031115204402</v>
      </c>
      <c r="N46" s="272">
        <f t="shared" si="25"/>
        <v>-18.581753479976914</v>
      </c>
      <c r="O46" s="272">
        <f t="shared" si="25"/>
        <v>28.138353925344184</v>
      </c>
      <c r="P46" s="272">
        <f t="shared" si="25"/>
        <v>18.291241901482927</v>
      </c>
      <c r="Q46" s="272">
        <f t="shared" si="25"/>
        <v>29.319058942928237</v>
      </c>
      <c r="R46" s="272">
        <f t="shared" si="25"/>
        <v>27.059343452096538</v>
      </c>
      <c r="S46" s="274">
        <f>IFERROR(S$41*100*(12/1)/S$45,0)</f>
        <v>0</v>
      </c>
      <c r="T46" s="274">
        <f>IFERROR(T$41*100*(12/2)/T$45,0)</f>
        <v>0</v>
      </c>
      <c r="U46" s="274">
        <f>IFERROR(U$41*100*(12/3)/U$45,0)</f>
        <v>0</v>
      </c>
      <c r="V46" s="274">
        <f>IFERROR(V$41*100*(12/4)/V$45,0)</f>
        <v>0</v>
      </c>
      <c r="W46" s="274">
        <f>IFERROR(W$41*100*(12/5)/W$45,0)</f>
        <v>0</v>
      </c>
      <c r="X46" s="274">
        <f>IFERROR(X$41*100*(12/6)/X$45,0)</f>
        <v>0</v>
      </c>
      <c r="Y46" s="274">
        <f>IFERROR(Y$41*100*(12/7)/Y$45,0)</f>
        <v>0</v>
      </c>
      <c r="Z46" s="274">
        <f>IFERROR(Z$41*100*(12/8)/Z$45,0)</f>
        <v>0</v>
      </c>
      <c r="AA46" s="274">
        <f>IFERROR(AA$41*100*(12/9)/AA$45,0)</f>
        <v>0</v>
      </c>
      <c r="AB46" s="274">
        <f>IFERROR(AB$41*100*(12/10)/AB$45,0)</f>
        <v>0</v>
      </c>
      <c r="AC46" s="274">
        <f>IFERROR(AC$41*100*(12/11)/AC$45,0)</f>
        <v>0</v>
      </c>
      <c r="AD46" s="274">
        <f>IFERROR(AD$41*100*(12/12)/AD$45,0)</f>
        <v>0</v>
      </c>
      <c r="AE46" s="276">
        <f>IFERROR(AE$41*100*(12/3)/AE$45,0)</f>
        <v>0</v>
      </c>
      <c r="AF46" s="276">
        <f>IFERROR(AF$41*100*(12/3)/AF$45,0)</f>
        <v>0</v>
      </c>
      <c r="AG46" s="276">
        <f>IFERROR(AG$41*100*(12/3)/AG$45,0)</f>
        <v>0</v>
      </c>
      <c r="AH46" s="276">
        <f>IFERROR(AH$41*100*(12/3)/AH$45,0)</f>
        <v>0</v>
      </c>
      <c r="AI46" s="276">
        <f>IFERROR(AI$41*100*(12/6)/AI$45,0)</f>
        <v>0</v>
      </c>
      <c r="AJ46" s="276">
        <f>IFERROR(AJ$41*100*(12/6)/AJ$45,0)</f>
        <v>0</v>
      </c>
      <c r="AK46" s="276">
        <f>IFERROR(AK$41*100*(12/12)/AK$45,0)</f>
        <v>0</v>
      </c>
    </row>
    <row r="47" spans="1:38" ht="24" customHeight="1">
      <c r="A47" s="166" t="s">
        <v>120</v>
      </c>
      <c r="B47" s="444" t="s">
        <v>120</v>
      </c>
      <c r="C47" s="114" t="s">
        <v>121</v>
      </c>
      <c r="D47" s="96"/>
      <c r="E47" s="96"/>
      <c r="F47" s="97"/>
      <c r="G47" s="258">
        <f>G41</f>
        <v>65804.126306665028</v>
      </c>
      <c r="H47" s="259">
        <f t="shared" ref="H47:R47" si="26">H41</f>
        <v>29994.452061665572</v>
      </c>
      <c r="I47" s="259">
        <f t="shared" si="26"/>
        <v>38264.256424084509</v>
      </c>
      <c r="J47" s="259">
        <f t="shared" si="26"/>
        <v>8958.3640607089601</v>
      </c>
      <c r="K47" s="259">
        <f t="shared" si="26"/>
        <v>23008.143985785551</v>
      </c>
      <c r="L47" s="259">
        <f t="shared" si="26"/>
        <v>17802.57255198884</v>
      </c>
      <c r="M47" s="259">
        <f t="shared" si="26"/>
        <v>24860.982838231073</v>
      </c>
      <c r="N47" s="259">
        <f t="shared" si="26"/>
        <v>-22034.189177174976</v>
      </c>
      <c r="O47" s="259">
        <f t="shared" si="26"/>
        <v>35077.225106077516</v>
      </c>
      <c r="P47" s="259">
        <f t="shared" si="26"/>
        <v>22990.531550934506</v>
      </c>
      <c r="Q47" s="259">
        <f t="shared" si="26"/>
        <v>35778.04441811236</v>
      </c>
      <c r="R47" s="259">
        <f t="shared" si="26"/>
        <v>30729.713414665926</v>
      </c>
      <c r="S47" s="176">
        <f>G47</f>
        <v>65804.126306665028</v>
      </c>
      <c r="T47" s="177">
        <f>SUM($G47:H47)</f>
        <v>95798.578368330607</v>
      </c>
      <c r="U47" s="177">
        <f>SUM($G47:I47)</f>
        <v>134062.83479241512</v>
      </c>
      <c r="V47" s="177">
        <f>SUM($G47:J47)</f>
        <v>143021.19885312408</v>
      </c>
      <c r="W47" s="177">
        <f>SUM($G47:K47)</f>
        <v>166029.34283890962</v>
      </c>
      <c r="X47" s="177">
        <f>SUM($G47:L47)</f>
        <v>183831.91539089847</v>
      </c>
      <c r="Y47" s="177">
        <f>SUM($G47:M47)</f>
        <v>208692.89822912955</v>
      </c>
      <c r="Z47" s="177">
        <f>SUM($G47:N47)</f>
        <v>186658.70905195459</v>
      </c>
      <c r="AA47" s="177">
        <f>SUM($G47:O47)</f>
        <v>221735.93415803212</v>
      </c>
      <c r="AB47" s="177">
        <f>SUM($G47:P47)</f>
        <v>244726.46570896663</v>
      </c>
      <c r="AC47" s="177">
        <f>SUM($G47:Q47)</f>
        <v>280504.51012707897</v>
      </c>
      <c r="AD47" s="178">
        <f>SUM($G47:R47)</f>
        <v>311234.22354174493</v>
      </c>
      <c r="AE47" s="260">
        <f>U47</f>
        <v>134062.83479241512</v>
      </c>
      <c r="AF47" s="260">
        <f>X47-AE47</f>
        <v>49769.080598483357</v>
      </c>
      <c r="AG47" s="260">
        <f>AA47-AF47-AE47</f>
        <v>37904.018767133646</v>
      </c>
      <c r="AH47" s="260">
        <f>AD47-AG47-AF47-AE47</f>
        <v>89498.289383712807</v>
      </c>
      <c r="AI47" s="260">
        <f>$AE47+$AF47</f>
        <v>183831.91539089847</v>
      </c>
      <c r="AJ47" s="260">
        <f>$AG47+$AH47</f>
        <v>127402.30815084645</v>
      </c>
      <c r="AK47" s="260">
        <f>$AI47+$AJ47</f>
        <v>311234.22354174493</v>
      </c>
      <c r="AL47" s="173">
        <f t="shared" si="8"/>
        <v>0</v>
      </c>
    </row>
    <row r="48" spans="1:38" ht="24" customHeight="1">
      <c r="A48" s="166" t="s">
        <v>122</v>
      </c>
      <c r="B48" s="444" t="s">
        <v>122</v>
      </c>
      <c r="C48" s="116" t="s">
        <v>123</v>
      </c>
      <c r="D48" s="117"/>
      <c r="E48" s="117"/>
      <c r="F48" s="118"/>
      <c r="G48" s="271">
        <f t="shared" ref="G48:AK48" si="27">IF(G11=0,0,G35*100/G11)</f>
        <v>18.287462946203874</v>
      </c>
      <c r="H48" s="272">
        <f t="shared" si="27"/>
        <v>7.2642014021960071</v>
      </c>
      <c r="I48" s="272">
        <f t="shared" si="27"/>
        <v>9.0472851770415943</v>
      </c>
      <c r="J48" s="272">
        <f t="shared" si="27"/>
        <v>-0.66758463013607583</v>
      </c>
      <c r="K48" s="272">
        <f t="shared" si="27"/>
        <v>4.8700549288273436</v>
      </c>
      <c r="L48" s="272">
        <f t="shared" si="27"/>
        <v>8.8533290507013795</v>
      </c>
      <c r="M48" s="272">
        <f t="shared" si="27"/>
        <v>4.3778612819225113</v>
      </c>
      <c r="N48" s="272">
        <f t="shared" si="27"/>
        <v>-24.823311482912548</v>
      </c>
      <c r="O48" s="272">
        <f t="shared" si="27"/>
        <v>6.8449510347948124</v>
      </c>
      <c r="P48" s="272">
        <f t="shared" si="27"/>
        <v>0.34964713277350745</v>
      </c>
      <c r="Q48" s="272">
        <f t="shared" si="27"/>
        <v>7.537998128540103</v>
      </c>
      <c r="R48" s="272">
        <f t="shared" si="27"/>
        <v>13.8683517718028</v>
      </c>
      <c r="S48" s="273">
        <f t="shared" si="27"/>
        <v>18.287462946203874</v>
      </c>
      <c r="T48" s="274">
        <f t="shared" si="27"/>
        <v>13.442371773110489</v>
      </c>
      <c r="U48" s="274">
        <f t="shared" si="27"/>
        <v>11.937894009633107</v>
      </c>
      <c r="V48" s="274">
        <f t="shared" si="27"/>
        <v>9.4747655579358518</v>
      </c>
      <c r="W48" s="274">
        <f t="shared" si="27"/>
        <v>8.5960847439535293</v>
      </c>
      <c r="X48" s="274">
        <f t="shared" si="27"/>
        <v>8.6384735690014676</v>
      </c>
      <c r="Y48" s="274">
        <f t="shared" si="27"/>
        <v>7.9517873036435285</v>
      </c>
      <c r="Z48" s="274">
        <f t="shared" si="27"/>
        <v>5.8239336683525753</v>
      </c>
      <c r="AA48" s="274">
        <f t="shared" si="27"/>
        <v>5.9412008725848331</v>
      </c>
      <c r="AB48" s="274">
        <f t="shared" si="27"/>
        <v>5.3732812687573741</v>
      </c>
      <c r="AC48" s="274">
        <f t="shared" si="27"/>
        <v>5.5818641516874594</v>
      </c>
      <c r="AD48" s="275">
        <f t="shared" si="27"/>
        <v>6.2210699897645849</v>
      </c>
      <c r="AE48" s="276">
        <f t="shared" si="27"/>
        <v>11.937894009633107</v>
      </c>
      <c r="AF48" s="276">
        <f t="shared" si="27"/>
        <v>4.7057985459558571</v>
      </c>
      <c r="AG48" s="276">
        <f t="shared" si="27"/>
        <v>-0.18428905236205281</v>
      </c>
      <c r="AH48" s="276">
        <f t="shared" si="27"/>
        <v>7.0572740706083037</v>
      </c>
      <c r="AI48" s="276">
        <f t="shared" si="27"/>
        <v>8.6384735690014676</v>
      </c>
      <c r="AJ48" s="276">
        <f t="shared" si="27"/>
        <v>3.600299279954212</v>
      </c>
      <c r="AK48" s="276">
        <f t="shared" si="27"/>
        <v>6.2210699897645849</v>
      </c>
    </row>
    <row r="49" spans="1:38" ht="24" customHeight="1">
      <c r="A49" s="166" t="s">
        <v>124</v>
      </c>
      <c r="B49" s="444" t="s">
        <v>124</v>
      </c>
      <c r="C49" s="116" t="s">
        <v>125</v>
      </c>
      <c r="D49" s="117"/>
      <c r="E49" s="117"/>
      <c r="F49" s="118"/>
      <c r="G49" s="277">
        <f>G250</f>
        <v>45032.89611460903</v>
      </c>
      <c r="H49" s="278">
        <f t="shared" ref="H49:R49" si="28">H250</f>
        <v>14028.342764480038</v>
      </c>
      <c r="I49" s="278">
        <f t="shared" si="28"/>
        <v>20689.089469802515</v>
      </c>
      <c r="J49" s="278">
        <f t="shared" si="28"/>
        <v>-1083.0775396975425</v>
      </c>
      <c r="K49" s="278">
        <f t="shared" si="28"/>
        <v>9535.5155342510643</v>
      </c>
      <c r="L49" s="278">
        <f t="shared" si="28"/>
        <v>5796.6387734938307</v>
      </c>
      <c r="M49" s="278">
        <f t="shared" si="28"/>
        <v>10333.695259563072</v>
      </c>
      <c r="N49" s="278">
        <f t="shared" si="28"/>
        <v>-25241.626396090483</v>
      </c>
      <c r="O49" s="278">
        <f t="shared" si="28"/>
        <v>13911.001711820514</v>
      </c>
      <c r="P49" s="278">
        <f t="shared" si="28"/>
        <v>699.42869310299466</v>
      </c>
      <c r="Q49" s="278">
        <f t="shared" si="28"/>
        <v>15830.521099327338</v>
      </c>
      <c r="R49" s="278">
        <f t="shared" si="28"/>
        <v>25265.046875705943</v>
      </c>
      <c r="S49" s="176">
        <f t="shared" ref="S49:S50" si="29">G49</f>
        <v>45032.89611460903</v>
      </c>
      <c r="T49" s="177">
        <f>SUM($G49:H49)</f>
        <v>59061.238879089069</v>
      </c>
      <c r="U49" s="177">
        <f>SUM($G49:I49)</f>
        <v>79750.328348891577</v>
      </c>
      <c r="V49" s="177">
        <f>SUM($G49:J49)</f>
        <v>78667.25080919404</v>
      </c>
      <c r="W49" s="177">
        <f>SUM($G49:K49)</f>
        <v>88202.76634344511</v>
      </c>
      <c r="X49" s="177">
        <f>SUM($G49:L49)</f>
        <v>93999.405116938942</v>
      </c>
      <c r="Y49" s="177">
        <f>SUM($G49:M49)</f>
        <v>104333.10037650201</v>
      </c>
      <c r="Z49" s="177">
        <f>SUM($G49:N49)</f>
        <v>79091.473980411538</v>
      </c>
      <c r="AA49" s="177">
        <f>SUM($G49:O49)</f>
        <v>93002.475692232052</v>
      </c>
      <c r="AB49" s="177">
        <f>SUM($G49:P49)</f>
        <v>93701.904385335045</v>
      </c>
      <c r="AC49" s="177">
        <f>SUM($G49:Q49)</f>
        <v>109532.42548466238</v>
      </c>
      <c r="AD49" s="178">
        <f>SUM($G49:R49)</f>
        <v>134797.47236036832</v>
      </c>
      <c r="AE49" s="260">
        <f t="shared" ref="AE49:AE50" si="30">U49</f>
        <v>79750.328348891577</v>
      </c>
      <c r="AF49" s="260">
        <f t="shared" ref="AF49:AF50" si="31">X49-AE49</f>
        <v>14249.076768047365</v>
      </c>
      <c r="AG49" s="260">
        <f t="shared" ref="AG49:AG50" si="32">AA49-AF49-AE49</f>
        <v>-996.92942470689013</v>
      </c>
      <c r="AH49" s="260">
        <f t="shared" ref="AH49:AH50" si="33">AD49-AG49-AF49-AE49</f>
        <v>41794.996668136257</v>
      </c>
      <c r="AI49" s="260">
        <f t="shared" ref="AI49:AI50" si="34">$AE49+$AF49</f>
        <v>93999.405116938942</v>
      </c>
      <c r="AJ49" s="260">
        <f t="shared" ref="AJ49:AJ50" si="35">$AG49+$AH49</f>
        <v>40798.067243429366</v>
      </c>
      <c r="AK49" s="260">
        <f t="shared" ref="AK49:AK50" si="36">$AI49+$AJ49</f>
        <v>134797.47236036829</v>
      </c>
      <c r="AL49" s="173">
        <f t="shared" ref="AL49:AL50" si="37">SUM(G49:R49)-AK49</f>
        <v>0</v>
      </c>
    </row>
    <row r="50" spans="1:38" ht="24" customHeight="1">
      <c r="A50" s="166" t="s">
        <v>126</v>
      </c>
      <c r="B50" s="444" t="s">
        <v>126</v>
      </c>
      <c r="C50" s="116" t="s">
        <v>127</v>
      </c>
      <c r="D50" s="117"/>
      <c r="E50" s="117"/>
      <c r="F50" s="118"/>
      <c r="G50" s="277">
        <f>G328</f>
        <v>45032.89611460903</v>
      </c>
      <c r="H50" s="278">
        <f t="shared" ref="H50:R50" si="38">H328</f>
        <v>14028.342764480038</v>
      </c>
      <c r="I50" s="278">
        <f t="shared" si="38"/>
        <v>20689.089469802515</v>
      </c>
      <c r="J50" s="278">
        <f t="shared" si="38"/>
        <v>-1083.0775396975425</v>
      </c>
      <c r="K50" s="278">
        <f t="shared" si="38"/>
        <v>9535.5155342510643</v>
      </c>
      <c r="L50" s="278">
        <f t="shared" si="38"/>
        <v>5796.6387734938307</v>
      </c>
      <c r="M50" s="278">
        <f t="shared" si="38"/>
        <v>10333.695259563072</v>
      </c>
      <c r="N50" s="278">
        <f t="shared" si="38"/>
        <v>-25241.626396090483</v>
      </c>
      <c r="O50" s="278">
        <f t="shared" si="38"/>
        <v>13911.001711820514</v>
      </c>
      <c r="P50" s="278">
        <f t="shared" si="38"/>
        <v>699.42869310299466</v>
      </c>
      <c r="Q50" s="278">
        <f t="shared" si="38"/>
        <v>15830.521099327338</v>
      </c>
      <c r="R50" s="278">
        <f t="shared" si="38"/>
        <v>25265.046875705943</v>
      </c>
      <c r="S50" s="176">
        <f t="shared" si="29"/>
        <v>45032.89611460903</v>
      </c>
      <c r="T50" s="177">
        <f>SUM($G50:H50)</f>
        <v>59061.238879089069</v>
      </c>
      <c r="U50" s="177">
        <f>SUM($G50:I50)</f>
        <v>79750.328348891577</v>
      </c>
      <c r="V50" s="177">
        <f>SUM($G50:J50)</f>
        <v>78667.25080919404</v>
      </c>
      <c r="W50" s="177">
        <f>SUM($G50:K50)</f>
        <v>88202.76634344511</v>
      </c>
      <c r="X50" s="177">
        <f>SUM($G50:L50)</f>
        <v>93999.405116938942</v>
      </c>
      <c r="Y50" s="177">
        <f>SUM($G50:M50)</f>
        <v>104333.10037650201</v>
      </c>
      <c r="Z50" s="177">
        <f>SUM($G50:N50)</f>
        <v>79091.473980411538</v>
      </c>
      <c r="AA50" s="177">
        <f>SUM($G50:O50)</f>
        <v>93002.475692232052</v>
      </c>
      <c r="AB50" s="177">
        <f>SUM($G50:P50)</f>
        <v>93701.904385335045</v>
      </c>
      <c r="AC50" s="177">
        <f>SUM($G50:Q50)</f>
        <v>109532.42548466238</v>
      </c>
      <c r="AD50" s="178">
        <f>SUM($G50:R50)</f>
        <v>134797.47236036832</v>
      </c>
      <c r="AE50" s="260">
        <f t="shared" si="30"/>
        <v>79750.328348891577</v>
      </c>
      <c r="AF50" s="260">
        <f t="shared" si="31"/>
        <v>14249.076768047365</v>
      </c>
      <c r="AG50" s="260">
        <f t="shared" si="32"/>
        <v>-996.92942470689013</v>
      </c>
      <c r="AH50" s="260">
        <f t="shared" si="33"/>
        <v>41794.996668136257</v>
      </c>
      <c r="AI50" s="260">
        <f t="shared" si="34"/>
        <v>93999.405116938942</v>
      </c>
      <c r="AJ50" s="260">
        <f t="shared" si="35"/>
        <v>40798.067243429366</v>
      </c>
      <c r="AK50" s="260">
        <f t="shared" si="36"/>
        <v>134797.47236036829</v>
      </c>
      <c r="AL50" s="173">
        <f t="shared" si="37"/>
        <v>0</v>
      </c>
    </row>
    <row r="51" spans="1:38" ht="24" customHeight="1">
      <c r="A51" s="166" t="s">
        <v>128</v>
      </c>
      <c r="B51" s="444" t="s">
        <v>128</v>
      </c>
      <c r="C51" s="119" t="s">
        <v>129</v>
      </c>
      <c r="D51" s="84"/>
      <c r="E51" s="84"/>
      <c r="F51" s="85"/>
      <c r="G51" s="261">
        <f>-SUM(G$74,G$76,G$77)</f>
        <v>1.3631756880037575</v>
      </c>
      <c r="H51" s="262">
        <f t="shared" ref="H51:AK51" si="39">-SUM(H$74,H$76,H$77)</f>
        <v>1.429595541866812</v>
      </c>
      <c r="I51" s="262">
        <f t="shared" si="39"/>
        <v>1.3245214671568324</v>
      </c>
      <c r="J51" s="262">
        <f t="shared" si="39"/>
        <v>1.1585643216193069</v>
      </c>
      <c r="K51" s="262">
        <f t="shared" si="39"/>
        <v>1.4354504500383582</v>
      </c>
      <c r="L51" s="262">
        <f t="shared" si="39"/>
        <v>1.7053779348068046</v>
      </c>
      <c r="M51" s="262">
        <f t="shared" si="39"/>
        <v>1.3484930945916782</v>
      </c>
      <c r="N51" s="262">
        <f t="shared" si="39"/>
        <v>1.4834406384444525</v>
      </c>
      <c r="O51" s="262">
        <f t="shared" si="39"/>
        <v>1.3709414259565134</v>
      </c>
      <c r="P51" s="262">
        <f t="shared" si="39"/>
        <v>1.4327045756656274</v>
      </c>
      <c r="Q51" s="262">
        <f t="shared" si="39"/>
        <v>1.7699615161619153</v>
      </c>
      <c r="R51" s="262">
        <f t="shared" si="39"/>
        <v>1.8224157785400854</v>
      </c>
      <c r="S51" s="200">
        <f t="shared" si="39"/>
        <v>1.3631756880037575</v>
      </c>
      <c r="T51" s="201">
        <f t="shared" si="39"/>
        <v>1.3929360375727746</v>
      </c>
      <c r="U51" s="201">
        <f t="shared" si="39"/>
        <v>1.3669390998056241</v>
      </c>
      <c r="V51" s="201">
        <f t="shared" si="39"/>
        <v>1.3185346667323219</v>
      </c>
      <c r="W51" s="201">
        <f t="shared" si="39"/>
        <v>1.3409610077403833</v>
      </c>
      <c r="X51" s="201">
        <f t="shared" si="39"/>
        <v>1.3944396067612699</v>
      </c>
      <c r="Y51" s="201">
        <f t="shared" si="39"/>
        <v>1.3863466542636116</v>
      </c>
      <c r="Z51" s="201">
        <f t="shared" si="39"/>
        <v>1.3933573703918833</v>
      </c>
      <c r="AA51" s="201">
        <f t="shared" si="39"/>
        <v>1.3907138964075931</v>
      </c>
      <c r="AB51" s="201">
        <f t="shared" si="39"/>
        <v>1.3950768170533721</v>
      </c>
      <c r="AC51" s="201">
        <f t="shared" si="39"/>
        <v>1.4234653241128774</v>
      </c>
      <c r="AD51" s="218">
        <f t="shared" si="39"/>
        <v>1.4509895647171682</v>
      </c>
      <c r="AE51" s="260">
        <f t="shared" si="39"/>
        <v>1.3669390998056241</v>
      </c>
      <c r="AF51" s="260">
        <f t="shared" si="39"/>
        <v>1.4253756490767615</v>
      </c>
      <c r="AG51" s="260">
        <f t="shared" si="39"/>
        <v>1.3830028800427983</v>
      </c>
      <c r="AH51" s="260">
        <f t="shared" si="39"/>
        <v>1.6540395418226601</v>
      </c>
      <c r="AI51" s="260">
        <f t="shared" si="39"/>
        <v>1.3944396067612699</v>
      </c>
      <c r="AJ51" s="260">
        <f t="shared" si="39"/>
        <v>1.5122274363225441</v>
      </c>
      <c r="AK51" s="260">
        <f t="shared" si="39"/>
        <v>1.4509895647171682</v>
      </c>
    </row>
    <row r="52" spans="1:38" ht="24.75" customHeight="1">
      <c r="A52" s="1"/>
      <c r="B52" s="443"/>
      <c r="C52" s="121"/>
      <c r="D52" s="2"/>
      <c r="E52" s="2"/>
      <c r="F52" s="2"/>
      <c r="G52" s="219">
        <v>0</v>
      </c>
      <c r="H52" s="219">
        <v>0</v>
      </c>
      <c r="I52" s="219">
        <v>3.637978807091713E-11</v>
      </c>
      <c r="J52" s="219">
        <v>-1.8189894035458565E-12</v>
      </c>
      <c r="K52" s="219">
        <v>0</v>
      </c>
      <c r="L52" s="219">
        <v>0</v>
      </c>
      <c r="M52" s="219">
        <v>2.3646862246096134E-11</v>
      </c>
      <c r="N52" s="219">
        <v>0</v>
      </c>
      <c r="O52" s="219">
        <v>-1.4551915228366852E-11</v>
      </c>
      <c r="P52" s="219">
        <v>7.2759576141834259E-12</v>
      </c>
      <c r="Q52" s="219">
        <v>0</v>
      </c>
      <c r="R52" s="219">
        <v>0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</row>
    <row r="53" spans="1:38" s="432" customFormat="1" ht="24.75" hidden="1" customHeight="1" outlineLevel="1">
      <c r="A53" s="1"/>
      <c r="B53" s="443"/>
      <c r="C53" s="431"/>
      <c r="G53" s="219"/>
      <c r="H53" s="433"/>
      <c r="I53" s="433"/>
      <c r="J53" s="433"/>
      <c r="K53" s="433"/>
      <c r="L53" s="433"/>
      <c r="M53" s="433"/>
      <c r="N53" s="433"/>
      <c r="O53" s="433"/>
      <c r="P53" s="433"/>
      <c r="Q53" s="433"/>
      <c r="R53" s="433"/>
    </row>
    <row r="54" spans="1:38" s="432" customFormat="1" ht="24.75" hidden="1" customHeight="1" outlineLevel="1">
      <c r="A54" s="1"/>
      <c r="B54" s="443"/>
      <c r="C54" s="431"/>
      <c r="G54" s="223"/>
      <c r="H54" s="223"/>
      <c r="I54" s="223"/>
      <c r="J54" s="223"/>
      <c r="K54" s="223"/>
      <c r="L54" s="223"/>
      <c r="M54" s="223"/>
      <c r="N54" s="223"/>
      <c r="O54" s="223"/>
      <c r="P54" s="223"/>
      <c r="Q54" s="223"/>
      <c r="R54" s="223"/>
    </row>
    <row r="55" spans="1:38" s="432" customFormat="1" ht="24.75" hidden="1" customHeight="1" outlineLevel="1">
      <c r="A55" s="1"/>
      <c r="B55" s="443"/>
      <c r="C55" s="431"/>
      <c r="G55" s="223"/>
      <c r="H55" s="223"/>
      <c r="I55" s="223"/>
      <c r="J55" s="223"/>
      <c r="K55" s="223"/>
      <c r="L55" s="223"/>
      <c r="M55" s="223"/>
      <c r="N55" s="223"/>
      <c r="O55" s="223"/>
      <c r="P55" s="223"/>
      <c r="Q55" s="223"/>
      <c r="R55" s="223"/>
    </row>
    <row r="56" spans="1:38" s="432" customFormat="1" ht="24.75" hidden="1" customHeight="1" outlineLevel="1">
      <c r="A56" s="1"/>
      <c r="B56" s="443"/>
      <c r="C56" s="431"/>
      <c r="G56" s="223"/>
      <c r="H56" s="223"/>
      <c r="I56" s="223"/>
      <c r="J56" s="223"/>
      <c r="K56" s="223"/>
      <c r="L56" s="223"/>
      <c r="M56" s="223"/>
      <c r="N56" s="223"/>
      <c r="O56" s="223"/>
      <c r="P56" s="223"/>
      <c r="Q56" s="223"/>
      <c r="R56" s="223"/>
    </row>
    <row r="57" spans="1:38" s="432" customFormat="1" ht="24.75" hidden="1" customHeight="1" outlineLevel="1">
      <c r="A57" s="1"/>
      <c r="B57" s="443"/>
      <c r="C57" s="431"/>
      <c r="G57" s="223"/>
      <c r="H57" s="223"/>
      <c r="I57" s="223"/>
      <c r="J57" s="223"/>
      <c r="K57" s="223"/>
      <c r="L57" s="223"/>
      <c r="M57" s="223"/>
      <c r="N57" s="223"/>
      <c r="O57" s="223"/>
      <c r="P57" s="223"/>
      <c r="Q57" s="223"/>
      <c r="R57" s="223"/>
    </row>
    <row r="58" spans="1:38" s="432" customFormat="1" ht="24.75" hidden="1" customHeight="1" outlineLevel="1">
      <c r="A58" s="1"/>
      <c r="B58" s="443"/>
      <c r="C58" s="431"/>
      <c r="G58" s="223"/>
      <c r="H58" s="223"/>
      <c r="I58" s="223"/>
      <c r="J58" s="223"/>
      <c r="K58" s="223"/>
      <c r="L58" s="223"/>
      <c r="M58" s="223"/>
      <c r="N58" s="223"/>
      <c r="O58" s="223"/>
      <c r="P58" s="223"/>
      <c r="Q58" s="223"/>
      <c r="R58" s="223"/>
    </row>
    <row r="59" spans="1:38" s="432" customFormat="1" ht="24.75" hidden="1" customHeight="1" outlineLevel="1">
      <c r="A59" s="1"/>
      <c r="B59" s="443"/>
      <c r="C59" s="431"/>
      <c r="G59" s="223"/>
      <c r="H59" s="223"/>
      <c r="I59" s="223"/>
      <c r="J59" s="223"/>
      <c r="K59" s="223"/>
      <c r="L59" s="223"/>
      <c r="M59" s="223"/>
      <c r="N59" s="223"/>
      <c r="O59" s="223"/>
      <c r="P59" s="223"/>
      <c r="Q59" s="223"/>
      <c r="R59" s="223"/>
    </row>
    <row r="60" spans="1:38" s="432" customFormat="1" ht="24.75" hidden="1" customHeight="1" outlineLevel="1">
      <c r="A60" s="1"/>
      <c r="B60" s="443"/>
      <c r="C60" s="431"/>
      <c r="G60" s="223"/>
      <c r="H60" s="223"/>
      <c r="I60" s="223"/>
      <c r="J60" s="223"/>
      <c r="K60" s="223"/>
      <c r="L60" s="223"/>
      <c r="M60" s="223"/>
      <c r="N60" s="223"/>
      <c r="O60" s="223"/>
      <c r="P60" s="223"/>
      <c r="Q60" s="223"/>
      <c r="R60" s="223"/>
    </row>
    <row r="61" spans="1:38" ht="24.75" customHeight="1" collapsed="1">
      <c r="A61" s="1"/>
      <c r="B61" s="443"/>
      <c r="C61" s="3" t="str">
        <f>C1</f>
        <v>Deltalab</v>
      </c>
      <c r="D61" s="4"/>
      <c r="E61" s="4"/>
      <c r="F61" s="4"/>
      <c r="G61" s="127"/>
      <c r="H61" s="128"/>
      <c r="I61" s="4"/>
      <c r="J61" s="4"/>
      <c r="K61" s="4"/>
      <c r="L61" s="4"/>
      <c r="M61" s="129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130"/>
      <c r="AC61" s="131"/>
      <c r="AD61" s="434"/>
      <c r="AE61" s="4"/>
      <c r="AF61" s="4"/>
      <c r="AG61" s="4"/>
      <c r="AH61" s="4"/>
      <c r="AI61" s="4"/>
      <c r="AJ61" s="4"/>
      <c r="AK61" s="4"/>
    </row>
    <row r="62" spans="1:38" ht="24.75" customHeight="1">
      <c r="A62" s="1"/>
      <c r="B62" s="443"/>
      <c r="C62" s="7" t="str">
        <f>C2</f>
        <v xml:space="preserve">PROGRAM STATEMENT </v>
      </c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34"/>
      <c r="AE62" s="4"/>
      <c r="AF62" s="4"/>
      <c r="AG62" s="4"/>
      <c r="AH62" s="4"/>
      <c r="AI62" s="4"/>
      <c r="AJ62" s="4"/>
      <c r="AK62" s="4"/>
    </row>
    <row r="63" spans="1:38" ht="6.75" customHeight="1">
      <c r="A63" s="1"/>
      <c r="B63" s="443"/>
      <c r="C63" s="8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130"/>
      <c r="T63" s="130"/>
      <c r="U63" s="130"/>
      <c r="V63" s="130"/>
      <c r="W63" s="9"/>
      <c r="X63" s="9"/>
      <c r="Y63" s="9"/>
      <c r="Z63" s="9"/>
      <c r="AA63" s="9"/>
      <c r="AB63" s="9"/>
      <c r="AC63" s="9"/>
      <c r="AD63" s="435"/>
      <c r="AE63" s="9"/>
      <c r="AF63" s="9"/>
      <c r="AG63" s="9"/>
      <c r="AH63" s="9"/>
      <c r="AI63" s="9"/>
      <c r="AJ63" s="9"/>
      <c r="AK63" s="435"/>
    </row>
    <row r="64" spans="1:38" ht="24" customHeight="1">
      <c r="A64" s="1"/>
      <c r="B64" s="443"/>
      <c r="C64" s="11"/>
      <c r="D64" s="12"/>
      <c r="E64" s="12"/>
      <c r="F64" s="12"/>
      <c r="G64" s="14" t="s">
        <v>3</v>
      </c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5"/>
      <c r="S64" s="16" t="s"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34"/>
      <c r="AF64" s="19" t="s">
        <v>5</v>
      </c>
      <c r="AG64" s="19"/>
      <c r="AH64" s="19"/>
      <c r="AI64" s="19"/>
      <c r="AJ64" s="19"/>
      <c r="AK64" s="20"/>
    </row>
    <row r="65" spans="1:37" ht="24" customHeight="1">
      <c r="A65" s="1"/>
      <c r="B65" s="443"/>
      <c r="C65" s="21" t="s">
        <v>130</v>
      </c>
      <c r="D65" s="22"/>
      <c r="E65" s="22"/>
      <c r="F65" s="22"/>
      <c r="G65" s="135" t="s">
        <v>7</v>
      </c>
      <c r="H65" s="25" t="s">
        <v>8</v>
      </c>
      <c r="I65" s="25" t="s">
        <v>9</v>
      </c>
      <c r="J65" s="25" t="s">
        <v>10</v>
      </c>
      <c r="K65" s="25" t="s">
        <v>11</v>
      </c>
      <c r="L65" s="25" t="s">
        <v>12</v>
      </c>
      <c r="M65" s="25" t="s">
        <v>13</v>
      </c>
      <c r="N65" s="25" t="s">
        <v>14</v>
      </c>
      <c r="O65" s="25" t="s">
        <v>15</v>
      </c>
      <c r="P65" s="25" t="s">
        <v>16</v>
      </c>
      <c r="Q65" s="25" t="s">
        <v>17</v>
      </c>
      <c r="R65" s="136" t="s">
        <v>18</v>
      </c>
      <c r="S65" s="27" t="s">
        <v>7</v>
      </c>
      <c r="T65" s="28" t="s">
        <v>19</v>
      </c>
      <c r="U65" s="28" t="s">
        <v>20</v>
      </c>
      <c r="V65" s="28" t="s">
        <v>21</v>
      </c>
      <c r="W65" s="28" t="s">
        <v>22</v>
      </c>
      <c r="X65" s="28" t="s">
        <v>23</v>
      </c>
      <c r="Y65" s="28" t="s">
        <v>24</v>
      </c>
      <c r="Z65" s="28" t="s">
        <v>25</v>
      </c>
      <c r="AA65" s="28" t="s">
        <v>26</v>
      </c>
      <c r="AB65" s="28" t="s">
        <v>27</v>
      </c>
      <c r="AC65" s="28" t="s">
        <v>28</v>
      </c>
      <c r="AD65" s="29" t="s">
        <v>29</v>
      </c>
      <c r="AE65" s="30" t="s">
        <v>30</v>
      </c>
      <c r="AF65" s="30" t="s">
        <v>31</v>
      </c>
      <c r="AG65" s="30" t="s">
        <v>32</v>
      </c>
      <c r="AH65" s="30" t="s">
        <v>33</v>
      </c>
      <c r="AI65" s="30" t="s">
        <v>34</v>
      </c>
      <c r="AJ65" s="30" t="s">
        <v>35</v>
      </c>
      <c r="AK65" s="30" t="s">
        <v>36</v>
      </c>
    </row>
    <row r="66" spans="1:37" ht="24" customHeight="1">
      <c r="A66" s="166" t="s">
        <v>131</v>
      </c>
      <c r="B66" s="444" t="s">
        <v>131</v>
      </c>
      <c r="C66" s="33" t="str">
        <f t="shared" ref="C66:C95" si="40">C6</f>
        <v>Gross Sales @ Current List Price</v>
      </c>
      <c r="D66" s="34"/>
      <c r="E66" s="34"/>
      <c r="F66" s="35"/>
      <c r="G66" s="284">
        <f t="shared" ref="G66:AK66" si="41">IFERROR(G6*1000/G$36,0)</f>
        <v>2.704341606551548</v>
      </c>
      <c r="H66" s="285">
        <f t="shared" si="41"/>
        <v>2.6124752417876622</v>
      </c>
      <c r="I66" s="285">
        <f t="shared" si="41"/>
        <v>2.2616277990299771</v>
      </c>
      <c r="J66" s="285">
        <f t="shared" si="41"/>
        <v>2.0150192075518158</v>
      </c>
      <c r="K66" s="285">
        <f t="shared" si="41"/>
        <v>2.3801325280778847</v>
      </c>
      <c r="L66" s="285">
        <f t="shared" si="41"/>
        <v>2.7444593020725745</v>
      </c>
      <c r="M66" s="285">
        <f t="shared" si="41"/>
        <v>2.1965707948569135</v>
      </c>
      <c r="N66" s="285">
        <f t="shared" si="41"/>
        <v>2.1416345349955899</v>
      </c>
      <c r="O66" s="285">
        <f t="shared" si="41"/>
        <v>2.3117015100940641</v>
      </c>
      <c r="P66" s="285">
        <f t="shared" si="41"/>
        <v>2.3142283335165987</v>
      </c>
      <c r="Q66" s="285">
        <f t="shared" si="41"/>
        <v>3.0811457667698483</v>
      </c>
      <c r="R66" s="285">
        <f t="shared" si="41"/>
        <v>2.7313060267339115</v>
      </c>
      <c r="S66" s="286">
        <f t="shared" si="41"/>
        <v>2.704341606551548</v>
      </c>
      <c r="T66" s="287">
        <f t="shared" si="41"/>
        <v>2.6631795899255404</v>
      </c>
      <c r="U66" s="287">
        <f t="shared" si="41"/>
        <v>2.5105934250964292</v>
      </c>
      <c r="V66" s="287">
        <f t="shared" si="41"/>
        <v>2.395473978996558</v>
      </c>
      <c r="W66" s="287">
        <f t="shared" si="41"/>
        <v>2.3925312402137195</v>
      </c>
      <c r="X66" s="287">
        <f t="shared" si="41"/>
        <v>2.4441770840439023</v>
      </c>
      <c r="Y66" s="287">
        <f t="shared" si="41"/>
        <v>2.400564068781387</v>
      </c>
      <c r="Z66" s="287">
        <f t="shared" si="41"/>
        <v>2.3818679417873918</v>
      </c>
      <c r="AA66" s="287">
        <f t="shared" si="41"/>
        <v>2.3735933345190441</v>
      </c>
      <c r="AB66" s="287">
        <f t="shared" si="41"/>
        <v>2.3674251849895103</v>
      </c>
      <c r="AC66" s="287">
        <f t="shared" si="41"/>
        <v>2.4214723675567535</v>
      </c>
      <c r="AD66" s="288">
        <f t="shared" si="41"/>
        <v>2.4428482955394495</v>
      </c>
      <c r="AE66" s="289">
        <f t="shared" si="41"/>
        <v>2.5105934250964292</v>
      </c>
      <c r="AF66" s="289">
        <f t="shared" si="41"/>
        <v>2.3694635981959893</v>
      </c>
      <c r="AG66" s="289">
        <f t="shared" si="41"/>
        <v>2.2275077841118316</v>
      </c>
      <c r="AH66" s="289">
        <f t="shared" si="41"/>
        <v>2.6761467166770077</v>
      </c>
      <c r="AI66" s="289">
        <f t="shared" si="41"/>
        <v>2.4441770840439023</v>
      </c>
      <c r="AJ66" s="289">
        <f t="shared" si="41"/>
        <v>2.4414093522976201</v>
      </c>
      <c r="AK66" s="289">
        <f t="shared" si="41"/>
        <v>2.4428482955394495</v>
      </c>
    </row>
    <row r="67" spans="1:37" ht="24" customHeight="1">
      <c r="A67" s="166" t="s">
        <v>132</v>
      </c>
      <c r="B67" s="444" t="s">
        <v>132</v>
      </c>
      <c r="C67" s="33" t="str">
        <f t="shared" si="40"/>
        <v>Normal Sales Discounts</v>
      </c>
      <c r="D67" s="34"/>
      <c r="E67" s="34"/>
      <c r="F67" s="35"/>
      <c r="G67" s="284">
        <f t="shared" ref="G67:AK67" si="42">IFERROR(G7*1000/G$36,0)</f>
        <v>0</v>
      </c>
      <c r="H67" s="285">
        <f t="shared" si="42"/>
        <v>0</v>
      </c>
      <c r="I67" s="285">
        <f t="shared" si="42"/>
        <v>0</v>
      </c>
      <c r="J67" s="285">
        <f t="shared" si="42"/>
        <v>0</v>
      </c>
      <c r="K67" s="285">
        <f t="shared" si="42"/>
        <v>0</v>
      </c>
      <c r="L67" s="285">
        <f t="shared" si="42"/>
        <v>0</v>
      </c>
      <c r="M67" s="285">
        <f t="shared" si="42"/>
        <v>0</v>
      </c>
      <c r="N67" s="285">
        <f t="shared" si="42"/>
        <v>0</v>
      </c>
      <c r="O67" s="285">
        <f t="shared" si="42"/>
        <v>0</v>
      </c>
      <c r="P67" s="285">
        <f t="shared" si="42"/>
        <v>0</v>
      </c>
      <c r="Q67" s="285">
        <f t="shared" si="42"/>
        <v>0</v>
      </c>
      <c r="R67" s="285">
        <f t="shared" si="42"/>
        <v>0</v>
      </c>
      <c r="S67" s="286">
        <f t="shared" si="42"/>
        <v>0</v>
      </c>
      <c r="T67" s="287">
        <f t="shared" si="42"/>
        <v>0</v>
      </c>
      <c r="U67" s="287">
        <f t="shared" si="42"/>
        <v>0</v>
      </c>
      <c r="V67" s="287">
        <f t="shared" si="42"/>
        <v>0</v>
      </c>
      <c r="W67" s="287">
        <f t="shared" si="42"/>
        <v>0</v>
      </c>
      <c r="X67" s="287">
        <f t="shared" si="42"/>
        <v>0</v>
      </c>
      <c r="Y67" s="287">
        <f t="shared" si="42"/>
        <v>0</v>
      </c>
      <c r="Z67" s="287">
        <f t="shared" si="42"/>
        <v>0</v>
      </c>
      <c r="AA67" s="287">
        <f t="shared" si="42"/>
        <v>0</v>
      </c>
      <c r="AB67" s="287">
        <f t="shared" si="42"/>
        <v>0</v>
      </c>
      <c r="AC67" s="287">
        <f t="shared" si="42"/>
        <v>0</v>
      </c>
      <c r="AD67" s="288">
        <f t="shared" si="42"/>
        <v>0</v>
      </c>
      <c r="AE67" s="289">
        <f t="shared" si="42"/>
        <v>0</v>
      </c>
      <c r="AF67" s="289">
        <f t="shared" si="42"/>
        <v>0</v>
      </c>
      <c r="AG67" s="289">
        <f t="shared" si="42"/>
        <v>0</v>
      </c>
      <c r="AH67" s="289">
        <f t="shared" si="42"/>
        <v>0</v>
      </c>
      <c r="AI67" s="289">
        <f t="shared" si="42"/>
        <v>0</v>
      </c>
      <c r="AJ67" s="289">
        <f t="shared" si="42"/>
        <v>0</v>
      </c>
      <c r="AK67" s="289">
        <f t="shared" si="42"/>
        <v>0</v>
      </c>
    </row>
    <row r="68" spans="1:37" ht="24" customHeight="1">
      <c r="A68" s="166" t="s">
        <v>133</v>
      </c>
      <c r="B68" s="444" t="s">
        <v>133</v>
      </c>
      <c r="C68" s="33" t="str">
        <f t="shared" si="40"/>
        <v>Special Sales Discounts</v>
      </c>
      <c r="D68" s="34"/>
      <c r="E68" s="34"/>
      <c r="F68" s="35"/>
      <c r="G68" s="284">
        <f t="shared" ref="G68:AK68" si="43">IFERROR(G8*1000/G$36,0)</f>
        <v>0</v>
      </c>
      <c r="H68" s="285">
        <f t="shared" si="43"/>
        <v>0</v>
      </c>
      <c r="I68" s="285">
        <f t="shared" si="43"/>
        <v>0</v>
      </c>
      <c r="J68" s="285">
        <f t="shared" si="43"/>
        <v>0</v>
      </c>
      <c r="K68" s="285">
        <f t="shared" si="43"/>
        <v>0</v>
      </c>
      <c r="L68" s="285">
        <f t="shared" si="43"/>
        <v>0</v>
      </c>
      <c r="M68" s="285">
        <f t="shared" si="43"/>
        <v>0</v>
      </c>
      <c r="N68" s="285">
        <f t="shared" si="43"/>
        <v>0</v>
      </c>
      <c r="O68" s="285">
        <f t="shared" si="43"/>
        <v>0</v>
      </c>
      <c r="P68" s="285">
        <f t="shared" si="43"/>
        <v>0</v>
      </c>
      <c r="Q68" s="285">
        <f t="shared" si="43"/>
        <v>0</v>
      </c>
      <c r="R68" s="285">
        <f t="shared" si="43"/>
        <v>0</v>
      </c>
      <c r="S68" s="286">
        <f t="shared" si="43"/>
        <v>0</v>
      </c>
      <c r="T68" s="287">
        <f t="shared" si="43"/>
        <v>0</v>
      </c>
      <c r="U68" s="287">
        <f t="shared" si="43"/>
        <v>0</v>
      </c>
      <c r="V68" s="287">
        <f t="shared" si="43"/>
        <v>0</v>
      </c>
      <c r="W68" s="287">
        <f t="shared" si="43"/>
        <v>0</v>
      </c>
      <c r="X68" s="287">
        <f t="shared" si="43"/>
        <v>0</v>
      </c>
      <c r="Y68" s="287">
        <f t="shared" si="43"/>
        <v>0</v>
      </c>
      <c r="Z68" s="287">
        <f t="shared" si="43"/>
        <v>0</v>
      </c>
      <c r="AA68" s="287">
        <f t="shared" si="43"/>
        <v>0</v>
      </c>
      <c r="AB68" s="287">
        <f t="shared" si="43"/>
        <v>0</v>
      </c>
      <c r="AC68" s="287">
        <f t="shared" si="43"/>
        <v>0</v>
      </c>
      <c r="AD68" s="288">
        <f t="shared" si="43"/>
        <v>0</v>
      </c>
      <c r="AE68" s="289">
        <f t="shared" si="43"/>
        <v>0</v>
      </c>
      <c r="AF68" s="289">
        <f t="shared" si="43"/>
        <v>0</v>
      </c>
      <c r="AG68" s="289">
        <f t="shared" si="43"/>
        <v>0</v>
      </c>
      <c r="AH68" s="289">
        <f t="shared" si="43"/>
        <v>0</v>
      </c>
      <c r="AI68" s="289">
        <f t="shared" si="43"/>
        <v>0</v>
      </c>
      <c r="AJ68" s="289">
        <f t="shared" si="43"/>
        <v>0</v>
      </c>
      <c r="AK68" s="289">
        <f t="shared" si="43"/>
        <v>0</v>
      </c>
    </row>
    <row r="69" spans="1:37" ht="24" customHeight="1">
      <c r="A69" s="166" t="s">
        <v>134</v>
      </c>
      <c r="B69" s="444" t="s">
        <v>134</v>
      </c>
      <c r="C69" s="33" t="str">
        <f t="shared" si="40"/>
        <v>Cash Discounts</v>
      </c>
      <c r="D69" s="34"/>
      <c r="E69" s="34"/>
      <c r="F69" s="35"/>
      <c r="G69" s="284">
        <f t="shared" ref="G69:AK69" si="44">IFERROR(G9*1000/G$36,0)</f>
        <v>0</v>
      </c>
      <c r="H69" s="285">
        <f t="shared" si="44"/>
        <v>0</v>
      </c>
      <c r="I69" s="285">
        <f t="shared" si="44"/>
        <v>0</v>
      </c>
      <c r="J69" s="285">
        <f t="shared" si="44"/>
        <v>0</v>
      </c>
      <c r="K69" s="285">
        <f t="shared" si="44"/>
        <v>0</v>
      </c>
      <c r="L69" s="285">
        <f t="shared" si="44"/>
        <v>0</v>
      </c>
      <c r="M69" s="285">
        <f t="shared" si="44"/>
        <v>0</v>
      </c>
      <c r="N69" s="285">
        <f t="shared" si="44"/>
        <v>0</v>
      </c>
      <c r="O69" s="285">
        <f t="shared" si="44"/>
        <v>0</v>
      </c>
      <c r="P69" s="285">
        <f t="shared" si="44"/>
        <v>0</v>
      </c>
      <c r="Q69" s="285">
        <f t="shared" si="44"/>
        <v>0</v>
      </c>
      <c r="R69" s="285">
        <f t="shared" si="44"/>
        <v>0</v>
      </c>
      <c r="S69" s="286">
        <f t="shared" si="44"/>
        <v>0</v>
      </c>
      <c r="T69" s="287">
        <f t="shared" si="44"/>
        <v>0</v>
      </c>
      <c r="U69" s="287">
        <f t="shared" si="44"/>
        <v>0</v>
      </c>
      <c r="V69" s="287">
        <f t="shared" si="44"/>
        <v>0</v>
      </c>
      <c r="W69" s="287">
        <f t="shared" si="44"/>
        <v>0</v>
      </c>
      <c r="X69" s="287">
        <f t="shared" si="44"/>
        <v>0</v>
      </c>
      <c r="Y69" s="287">
        <f t="shared" si="44"/>
        <v>0</v>
      </c>
      <c r="Z69" s="287">
        <f t="shared" si="44"/>
        <v>0</v>
      </c>
      <c r="AA69" s="287">
        <f t="shared" si="44"/>
        <v>0</v>
      </c>
      <c r="AB69" s="287">
        <f t="shared" si="44"/>
        <v>0</v>
      </c>
      <c r="AC69" s="287">
        <f t="shared" si="44"/>
        <v>0</v>
      </c>
      <c r="AD69" s="288">
        <f t="shared" si="44"/>
        <v>0</v>
      </c>
      <c r="AE69" s="289">
        <f t="shared" si="44"/>
        <v>0</v>
      </c>
      <c r="AF69" s="289">
        <f t="shared" si="44"/>
        <v>0</v>
      </c>
      <c r="AG69" s="289">
        <f t="shared" si="44"/>
        <v>0</v>
      </c>
      <c r="AH69" s="289">
        <f t="shared" si="44"/>
        <v>0</v>
      </c>
      <c r="AI69" s="289">
        <f t="shared" si="44"/>
        <v>0</v>
      </c>
      <c r="AJ69" s="289">
        <f t="shared" si="44"/>
        <v>0</v>
      </c>
      <c r="AK69" s="289">
        <f t="shared" si="44"/>
        <v>0</v>
      </c>
    </row>
    <row r="70" spans="1:37" ht="24" customHeight="1">
      <c r="A70" s="166" t="s">
        <v>135</v>
      </c>
      <c r="B70" s="444" t="s">
        <v>135</v>
      </c>
      <c r="C70" s="33" t="str">
        <f t="shared" si="40"/>
        <v>Freight Income</v>
      </c>
      <c r="D70" s="34"/>
      <c r="E70" s="34"/>
      <c r="F70" s="35"/>
      <c r="G70" s="290">
        <f t="shared" ref="G70:AK70" si="45">IFERROR(G10*1000/G$36,0)</f>
        <v>0</v>
      </c>
      <c r="H70" s="291">
        <f t="shared" si="45"/>
        <v>0</v>
      </c>
      <c r="I70" s="291">
        <f t="shared" si="45"/>
        <v>0</v>
      </c>
      <c r="J70" s="291">
        <f t="shared" si="45"/>
        <v>0</v>
      </c>
      <c r="K70" s="291">
        <f t="shared" si="45"/>
        <v>0</v>
      </c>
      <c r="L70" s="291">
        <f t="shared" si="45"/>
        <v>0</v>
      </c>
      <c r="M70" s="291">
        <f t="shared" si="45"/>
        <v>0</v>
      </c>
      <c r="N70" s="291">
        <f t="shared" si="45"/>
        <v>0</v>
      </c>
      <c r="O70" s="291">
        <f t="shared" si="45"/>
        <v>0</v>
      </c>
      <c r="P70" s="291">
        <f t="shared" si="45"/>
        <v>0</v>
      </c>
      <c r="Q70" s="291">
        <f t="shared" si="45"/>
        <v>0</v>
      </c>
      <c r="R70" s="291">
        <f t="shared" si="45"/>
        <v>0</v>
      </c>
      <c r="S70" s="292">
        <f t="shared" si="45"/>
        <v>0</v>
      </c>
      <c r="T70" s="293">
        <f t="shared" si="45"/>
        <v>0</v>
      </c>
      <c r="U70" s="293">
        <f t="shared" si="45"/>
        <v>0</v>
      </c>
      <c r="V70" s="293">
        <f t="shared" si="45"/>
        <v>0</v>
      </c>
      <c r="W70" s="293">
        <f t="shared" si="45"/>
        <v>0</v>
      </c>
      <c r="X70" s="293">
        <f t="shared" si="45"/>
        <v>0</v>
      </c>
      <c r="Y70" s="293">
        <f t="shared" si="45"/>
        <v>0</v>
      </c>
      <c r="Z70" s="293">
        <f t="shared" si="45"/>
        <v>0</v>
      </c>
      <c r="AA70" s="293">
        <f t="shared" si="45"/>
        <v>0</v>
      </c>
      <c r="AB70" s="293">
        <f t="shared" si="45"/>
        <v>0</v>
      </c>
      <c r="AC70" s="293">
        <f t="shared" si="45"/>
        <v>0</v>
      </c>
      <c r="AD70" s="294">
        <f t="shared" si="45"/>
        <v>0</v>
      </c>
      <c r="AE70" s="295">
        <f t="shared" si="45"/>
        <v>0</v>
      </c>
      <c r="AF70" s="295">
        <f t="shared" si="45"/>
        <v>0</v>
      </c>
      <c r="AG70" s="295">
        <f t="shared" si="45"/>
        <v>0</v>
      </c>
      <c r="AH70" s="295">
        <f t="shared" si="45"/>
        <v>0</v>
      </c>
      <c r="AI70" s="295">
        <f t="shared" si="45"/>
        <v>0</v>
      </c>
      <c r="AJ70" s="295">
        <f t="shared" si="45"/>
        <v>0</v>
      </c>
      <c r="AK70" s="295">
        <f t="shared" si="45"/>
        <v>0</v>
      </c>
    </row>
    <row r="71" spans="1:37" ht="24" customHeight="1">
      <c r="A71" s="166" t="s">
        <v>136</v>
      </c>
      <c r="B71" s="444" t="s">
        <v>136</v>
      </c>
      <c r="C71" s="49" t="str">
        <f t="shared" si="40"/>
        <v>Revenue from Sales</v>
      </c>
      <c r="D71" s="34"/>
      <c r="E71" s="34"/>
      <c r="F71" s="35"/>
      <c r="G71" s="284">
        <f t="shared" ref="G71:AK71" si="46">IFERROR(G11*1000/G$36,0)</f>
        <v>2.704341606551548</v>
      </c>
      <c r="H71" s="285">
        <f t="shared" si="46"/>
        <v>2.6124752417876622</v>
      </c>
      <c r="I71" s="285">
        <f t="shared" si="46"/>
        <v>2.2616277990299771</v>
      </c>
      <c r="J71" s="285">
        <f t="shared" si="46"/>
        <v>2.0150192075518158</v>
      </c>
      <c r="K71" s="285">
        <f t="shared" si="46"/>
        <v>2.3801325280778847</v>
      </c>
      <c r="L71" s="285">
        <f t="shared" si="46"/>
        <v>2.7444593020725745</v>
      </c>
      <c r="M71" s="285">
        <f t="shared" si="46"/>
        <v>2.1965707948569135</v>
      </c>
      <c r="N71" s="285">
        <f t="shared" si="46"/>
        <v>2.1416345349955899</v>
      </c>
      <c r="O71" s="285">
        <f t="shared" si="46"/>
        <v>2.3117015100940641</v>
      </c>
      <c r="P71" s="285">
        <f t="shared" si="46"/>
        <v>2.3142283335165987</v>
      </c>
      <c r="Q71" s="285">
        <f t="shared" si="46"/>
        <v>3.0811457667698483</v>
      </c>
      <c r="R71" s="285">
        <f t="shared" si="46"/>
        <v>2.7313060267339115</v>
      </c>
      <c r="S71" s="286">
        <f t="shared" si="46"/>
        <v>2.704341606551548</v>
      </c>
      <c r="T71" s="287">
        <f t="shared" si="46"/>
        <v>2.6631795899255404</v>
      </c>
      <c r="U71" s="287">
        <f t="shared" si="46"/>
        <v>2.5105934250964292</v>
      </c>
      <c r="V71" s="287">
        <f t="shared" si="46"/>
        <v>2.395473978996558</v>
      </c>
      <c r="W71" s="287">
        <f t="shared" si="46"/>
        <v>2.3925312402137195</v>
      </c>
      <c r="X71" s="287">
        <f t="shared" si="46"/>
        <v>2.4441770840439023</v>
      </c>
      <c r="Y71" s="287">
        <f t="shared" si="46"/>
        <v>2.400564068781387</v>
      </c>
      <c r="Z71" s="287">
        <f t="shared" si="46"/>
        <v>2.3818679417873918</v>
      </c>
      <c r="AA71" s="287">
        <f t="shared" si="46"/>
        <v>2.3735933345190441</v>
      </c>
      <c r="AB71" s="287">
        <f t="shared" si="46"/>
        <v>2.3674251849895103</v>
      </c>
      <c r="AC71" s="287">
        <f t="shared" si="46"/>
        <v>2.4214723675567535</v>
      </c>
      <c r="AD71" s="288">
        <f t="shared" si="46"/>
        <v>2.4428482955394495</v>
      </c>
      <c r="AE71" s="289">
        <f t="shared" si="46"/>
        <v>2.5105934250964292</v>
      </c>
      <c r="AF71" s="289">
        <f t="shared" si="46"/>
        <v>2.3694635981959893</v>
      </c>
      <c r="AG71" s="289">
        <f t="shared" si="46"/>
        <v>2.2275077841118316</v>
      </c>
      <c r="AH71" s="289">
        <f t="shared" si="46"/>
        <v>2.6761467166770077</v>
      </c>
      <c r="AI71" s="289">
        <f t="shared" si="46"/>
        <v>2.4441770840439023</v>
      </c>
      <c r="AJ71" s="289">
        <f t="shared" si="46"/>
        <v>2.4414093522976201</v>
      </c>
      <c r="AK71" s="289">
        <f t="shared" si="46"/>
        <v>2.4428482955394495</v>
      </c>
    </row>
    <row r="72" spans="1:37" ht="24" customHeight="1">
      <c r="A72" s="166" t="s">
        <v>137</v>
      </c>
      <c r="B72" s="444" t="s">
        <v>137</v>
      </c>
      <c r="C72" s="33" t="str">
        <f t="shared" si="40"/>
        <v>Direct Selling and Delivery Expenses</v>
      </c>
      <c r="D72" s="34"/>
      <c r="E72" s="34"/>
      <c r="F72" s="35"/>
      <c r="G72" s="290">
        <f t="shared" ref="G72:AK72" si="47">IFERROR(G12*1000/G$36,0)</f>
        <v>-1.7996499318379898E-2</v>
      </c>
      <c r="H72" s="291">
        <f t="shared" si="47"/>
        <v>-3.9505107794638498E-2</v>
      </c>
      <c r="I72" s="291">
        <f t="shared" si="47"/>
        <v>-3.4555561009976199E-2</v>
      </c>
      <c r="J72" s="291">
        <f t="shared" si="47"/>
        <v>-4.3455043588466254E-2</v>
      </c>
      <c r="K72" s="291">
        <f t="shared" si="47"/>
        <v>-1.9262702881220846E-2</v>
      </c>
      <c r="L72" s="291">
        <f t="shared" si="47"/>
        <v>-3.7625836348682884E-2</v>
      </c>
      <c r="M72" s="291">
        <f t="shared" si="47"/>
        <v>-2.4548446295746592E-2</v>
      </c>
      <c r="N72" s="291">
        <f t="shared" si="47"/>
        <v>-1.8659484054153217E-2</v>
      </c>
      <c r="O72" s="291">
        <f t="shared" si="47"/>
        <v>-2.7671424983029942E-2</v>
      </c>
      <c r="P72" s="291">
        <f t="shared" si="47"/>
        <v>-3.0745305244789672E-2</v>
      </c>
      <c r="Q72" s="291">
        <f t="shared" si="47"/>
        <v>-3.6610034267447238E-2</v>
      </c>
      <c r="R72" s="291">
        <f t="shared" si="47"/>
        <v>-3.8542257508037199E-2</v>
      </c>
      <c r="S72" s="292">
        <f t="shared" si="47"/>
        <v>-1.7996499318379898E-2</v>
      </c>
      <c r="T72" s="293">
        <f t="shared" si="47"/>
        <v>-2.7633733816311078E-2</v>
      </c>
      <c r="U72" s="293">
        <f t="shared" si="47"/>
        <v>-3.026396754714732E-2</v>
      </c>
      <c r="V72" s="293">
        <f t="shared" si="47"/>
        <v>-3.3328189440815975E-2</v>
      </c>
      <c r="W72" s="293">
        <f t="shared" si="47"/>
        <v>-3.063020128977138E-2</v>
      </c>
      <c r="X72" s="293">
        <f t="shared" si="47"/>
        <v>-3.1656818700833068E-2</v>
      </c>
      <c r="Y72" s="293">
        <f t="shared" si="47"/>
        <v>-3.0404760220361433E-2</v>
      </c>
      <c r="Z72" s="293">
        <f t="shared" si="47"/>
        <v>-2.9556687111155458E-2</v>
      </c>
      <c r="AA72" s="293">
        <f t="shared" si="47"/>
        <v>-2.9334361373168538E-2</v>
      </c>
      <c r="AB72" s="293">
        <f t="shared" si="47"/>
        <v>-2.9480961434332195E-2</v>
      </c>
      <c r="AC72" s="293">
        <f t="shared" si="47"/>
        <v>-3.0020817381859192E-2</v>
      </c>
      <c r="AD72" s="294">
        <f t="shared" si="47"/>
        <v>-3.06087253933057E-2</v>
      </c>
      <c r="AE72" s="295">
        <f t="shared" si="47"/>
        <v>-3.026396754714732E-2</v>
      </c>
      <c r="AF72" s="295">
        <f t="shared" si="47"/>
        <v>-3.3223673533694861E-2</v>
      </c>
      <c r="AG72" s="295">
        <f t="shared" si="47"/>
        <v>-2.4527625271827676E-2</v>
      </c>
      <c r="AH72" s="295">
        <f t="shared" si="47"/>
        <v>-3.4901661371782557E-2</v>
      </c>
      <c r="AI72" s="295">
        <f t="shared" si="47"/>
        <v>-3.1656818700833068E-2</v>
      </c>
      <c r="AJ72" s="295">
        <f t="shared" si="47"/>
        <v>-2.9473746593730473E-2</v>
      </c>
      <c r="AK72" s="295">
        <f t="shared" si="47"/>
        <v>-3.0608725393305697E-2</v>
      </c>
    </row>
    <row r="73" spans="1:37" ht="24" customHeight="1">
      <c r="A73" s="166" t="s">
        <v>138</v>
      </c>
      <c r="B73" s="444" t="s">
        <v>138</v>
      </c>
      <c r="C73" s="49" t="str">
        <f t="shared" si="40"/>
        <v>Net Revenue from Sales</v>
      </c>
      <c r="D73" s="34"/>
      <c r="E73" s="34"/>
      <c r="F73" s="35"/>
      <c r="G73" s="284">
        <f t="shared" ref="G73:AK73" si="48">IFERROR(G13*1000/G$36,0)</f>
        <v>2.6863451072331683</v>
      </c>
      <c r="H73" s="285">
        <f t="shared" si="48"/>
        <v>2.572970133993024</v>
      </c>
      <c r="I73" s="285">
        <f t="shared" si="48"/>
        <v>2.2270722380200012</v>
      </c>
      <c r="J73" s="285">
        <f t="shared" si="48"/>
        <v>1.971564163963349</v>
      </c>
      <c r="K73" s="285">
        <f t="shared" si="48"/>
        <v>2.3608698251966636</v>
      </c>
      <c r="L73" s="285">
        <f t="shared" si="48"/>
        <v>2.7068334657238915</v>
      </c>
      <c r="M73" s="285">
        <f t="shared" si="48"/>
        <v>2.1720223485611667</v>
      </c>
      <c r="N73" s="285">
        <f t="shared" si="48"/>
        <v>2.1229750509414362</v>
      </c>
      <c r="O73" s="285">
        <f t="shared" si="48"/>
        <v>2.2840300851110338</v>
      </c>
      <c r="P73" s="285">
        <f t="shared" si="48"/>
        <v>2.2834830282718088</v>
      </c>
      <c r="Q73" s="285">
        <f t="shared" si="48"/>
        <v>3.0445357325024012</v>
      </c>
      <c r="R73" s="285">
        <f t="shared" si="48"/>
        <v>2.6927637692258748</v>
      </c>
      <c r="S73" s="286">
        <f t="shared" si="48"/>
        <v>2.6863451072331683</v>
      </c>
      <c r="T73" s="287">
        <f t="shared" si="48"/>
        <v>2.6355458561092293</v>
      </c>
      <c r="U73" s="287">
        <f t="shared" si="48"/>
        <v>2.4803294575492822</v>
      </c>
      <c r="V73" s="287">
        <f t="shared" si="48"/>
        <v>2.3621457895557425</v>
      </c>
      <c r="W73" s="287">
        <f t="shared" si="48"/>
        <v>2.3619010389239485</v>
      </c>
      <c r="X73" s="287">
        <f t="shared" si="48"/>
        <v>2.4125202653430695</v>
      </c>
      <c r="Y73" s="287">
        <f t="shared" si="48"/>
        <v>2.3701593085610257</v>
      </c>
      <c r="Z73" s="287">
        <f t="shared" si="48"/>
        <v>2.3523112546762364</v>
      </c>
      <c r="AA73" s="287">
        <f t="shared" si="48"/>
        <v>2.3442589731458758</v>
      </c>
      <c r="AB73" s="287">
        <f t="shared" si="48"/>
        <v>2.3379442235551777</v>
      </c>
      <c r="AC73" s="287">
        <f t="shared" si="48"/>
        <v>2.3914515501748945</v>
      </c>
      <c r="AD73" s="288">
        <f t="shared" si="48"/>
        <v>2.4122395701461437</v>
      </c>
      <c r="AE73" s="289">
        <f t="shared" si="48"/>
        <v>2.4803294575492822</v>
      </c>
      <c r="AF73" s="289">
        <f t="shared" si="48"/>
        <v>2.3362399246622951</v>
      </c>
      <c r="AG73" s="289">
        <f t="shared" si="48"/>
        <v>2.202980158840004</v>
      </c>
      <c r="AH73" s="289">
        <f t="shared" si="48"/>
        <v>2.6412450553052254</v>
      </c>
      <c r="AI73" s="289">
        <f t="shared" si="48"/>
        <v>2.4125202653430695</v>
      </c>
      <c r="AJ73" s="289">
        <f t="shared" si="48"/>
        <v>2.4119356057038894</v>
      </c>
      <c r="AK73" s="289">
        <f t="shared" si="48"/>
        <v>2.4122395701461437</v>
      </c>
    </row>
    <row r="74" spans="1:37" ht="24" customHeight="1">
      <c r="A74" s="166" t="s">
        <v>139</v>
      </c>
      <c r="B74" s="444" t="s">
        <v>139</v>
      </c>
      <c r="C74" s="33" t="str">
        <f t="shared" si="40"/>
        <v>Standard Variable Cost of Goods Sold and Cost of Services</v>
      </c>
      <c r="D74" s="34"/>
      <c r="E74" s="34"/>
      <c r="F74" s="35"/>
      <c r="G74" s="290">
        <f t="shared" ref="G74:AK74" si="49">IFERROR(G14*1000/G$36,0)</f>
        <v>-1.3631756880037575</v>
      </c>
      <c r="H74" s="291">
        <f t="shared" si="49"/>
        <v>-1.429595541866812</v>
      </c>
      <c r="I74" s="291">
        <f t="shared" si="49"/>
        <v>-1.3245214671568324</v>
      </c>
      <c r="J74" s="291">
        <f t="shared" si="49"/>
        <v>-1.1585643216193069</v>
      </c>
      <c r="K74" s="291">
        <f t="shared" si="49"/>
        <v>-1.4354504500383582</v>
      </c>
      <c r="L74" s="291">
        <f t="shared" si="49"/>
        <v>-1.7053779348068046</v>
      </c>
      <c r="M74" s="291">
        <f t="shared" si="49"/>
        <v>-1.3484930945916782</v>
      </c>
      <c r="N74" s="291">
        <f t="shared" si="49"/>
        <v>-1.4834406384444525</v>
      </c>
      <c r="O74" s="291">
        <f t="shared" si="49"/>
        <v>-1.3709414259565134</v>
      </c>
      <c r="P74" s="291">
        <f t="shared" si="49"/>
        <v>-1.4327045756656274</v>
      </c>
      <c r="Q74" s="291">
        <f t="shared" si="49"/>
        <v>-1.7699615161619153</v>
      </c>
      <c r="R74" s="291">
        <f t="shared" si="49"/>
        <v>-1.8224157785400854</v>
      </c>
      <c r="S74" s="292">
        <f t="shared" si="49"/>
        <v>-1.3631756880037575</v>
      </c>
      <c r="T74" s="293">
        <f t="shared" si="49"/>
        <v>-1.3929360375727746</v>
      </c>
      <c r="U74" s="293">
        <f t="shared" si="49"/>
        <v>-1.3669390998056241</v>
      </c>
      <c r="V74" s="293">
        <f t="shared" si="49"/>
        <v>-1.3185346667323219</v>
      </c>
      <c r="W74" s="293">
        <f t="shared" si="49"/>
        <v>-1.3409610077403833</v>
      </c>
      <c r="X74" s="293">
        <f t="shared" si="49"/>
        <v>-1.3944396067612699</v>
      </c>
      <c r="Y74" s="293">
        <f t="shared" si="49"/>
        <v>-1.3863466542636116</v>
      </c>
      <c r="Z74" s="293">
        <f t="shared" si="49"/>
        <v>-1.3933573703918833</v>
      </c>
      <c r="AA74" s="293">
        <f t="shared" si="49"/>
        <v>-1.3907138964075931</v>
      </c>
      <c r="AB74" s="293">
        <f t="shared" si="49"/>
        <v>-1.3950768170533721</v>
      </c>
      <c r="AC74" s="293">
        <f t="shared" si="49"/>
        <v>-1.4234653241128774</v>
      </c>
      <c r="AD74" s="294">
        <f t="shared" si="49"/>
        <v>-1.4509895647171682</v>
      </c>
      <c r="AE74" s="295">
        <f t="shared" si="49"/>
        <v>-1.3669390998056241</v>
      </c>
      <c r="AF74" s="295">
        <f t="shared" si="49"/>
        <v>-1.4253756490767615</v>
      </c>
      <c r="AG74" s="295">
        <f t="shared" si="49"/>
        <v>-1.3830028800427983</v>
      </c>
      <c r="AH74" s="295">
        <f t="shared" si="49"/>
        <v>-1.6540395418226601</v>
      </c>
      <c r="AI74" s="295">
        <f t="shared" si="49"/>
        <v>-1.3944396067612699</v>
      </c>
      <c r="AJ74" s="295">
        <f t="shared" si="49"/>
        <v>-1.5122274363225441</v>
      </c>
      <c r="AK74" s="295">
        <f t="shared" si="49"/>
        <v>-1.4509895647171682</v>
      </c>
    </row>
    <row r="75" spans="1:37" ht="24" customHeight="1">
      <c r="A75" s="166" t="s">
        <v>140</v>
      </c>
      <c r="B75" s="444" t="s">
        <v>140</v>
      </c>
      <c r="C75" s="49" t="str">
        <f t="shared" si="40"/>
        <v>Contribution at Standard Variable Cost</v>
      </c>
      <c r="D75" s="34"/>
      <c r="E75" s="34"/>
      <c r="F75" s="35"/>
      <c r="G75" s="284">
        <f t="shared" ref="G75:AK75" si="50">IFERROR(G15*1000/G$36,0)</f>
        <v>1.3231694192294108</v>
      </c>
      <c r="H75" s="285">
        <f t="shared" si="50"/>
        <v>1.1433745921262117</v>
      </c>
      <c r="I75" s="285">
        <f t="shared" si="50"/>
        <v>0.90255077086316859</v>
      </c>
      <c r="J75" s="285">
        <f t="shared" si="50"/>
        <v>0.81299984234404243</v>
      </c>
      <c r="K75" s="285">
        <f t="shared" si="50"/>
        <v>0.9254193751583053</v>
      </c>
      <c r="L75" s="285">
        <f t="shared" si="50"/>
        <v>1.0014555309170874</v>
      </c>
      <c r="M75" s="285">
        <f t="shared" si="50"/>
        <v>0.82352925396948862</v>
      </c>
      <c r="N75" s="285">
        <f t="shared" si="50"/>
        <v>0.63953441249698406</v>
      </c>
      <c r="O75" s="285">
        <f t="shared" si="50"/>
        <v>0.91308865915452064</v>
      </c>
      <c r="P75" s="285">
        <f t="shared" si="50"/>
        <v>0.85077845260618168</v>
      </c>
      <c r="Q75" s="285">
        <f t="shared" si="50"/>
        <v>1.2745742163404861</v>
      </c>
      <c r="R75" s="285">
        <f t="shared" si="50"/>
        <v>0.87034799068578939</v>
      </c>
      <c r="S75" s="286">
        <f t="shared" si="50"/>
        <v>1.3231694192294108</v>
      </c>
      <c r="T75" s="287">
        <f t="shared" si="50"/>
        <v>1.2426098185364547</v>
      </c>
      <c r="U75" s="287">
        <f t="shared" si="50"/>
        <v>1.1133903577436581</v>
      </c>
      <c r="V75" s="287">
        <f t="shared" si="50"/>
        <v>1.0436111228234204</v>
      </c>
      <c r="W75" s="287">
        <f t="shared" si="50"/>
        <v>1.020940031183565</v>
      </c>
      <c r="X75" s="287">
        <f t="shared" si="50"/>
        <v>1.0180806585817994</v>
      </c>
      <c r="Y75" s="287">
        <f t="shared" si="50"/>
        <v>0.9838126542974136</v>
      </c>
      <c r="Z75" s="287">
        <f t="shared" si="50"/>
        <v>0.95895388428435302</v>
      </c>
      <c r="AA75" s="287">
        <f t="shared" si="50"/>
        <v>0.95354507673828259</v>
      </c>
      <c r="AB75" s="287">
        <f t="shared" si="50"/>
        <v>0.94286740650180589</v>
      </c>
      <c r="AC75" s="287">
        <f t="shared" si="50"/>
        <v>0.9679862260620169</v>
      </c>
      <c r="AD75" s="288">
        <f t="shared" si="50"/>
        <v>0.96125000542897554</v>
      </c>
      <c r="AE75" s="289">
        <f t="shared" si="50"/>
        <v>1.1133903577436581</v>
      </c>
      <c r="AF75" s="289">
        <f t="shared" si="50"/>
        <v>0.91086427558553351</v>
      </c>
      <c r="AG75" s="289">
        <f t="shared" si="50"/>
        <v>0.81997727879720583</v>
      </c>
      <c r="AH75" s="289">
        <f t="shared" si="50"/>
        <v>0.98720551348256491</v>
      </c>
      <c r="AI75" s="289">
        <f t="shared" si="50"/>
        <v>1.0180806585817994</v>
      </c>
      <c r="AJ75" s="289">
        <f t="shared" si="50"/>
        <v>0.89970816938134546</v>
      </c>
      <c r="AK75" s="289">
        <f t="shared" si="50"/>
        <v>0.96125000542897554</v>
      </c>
    </row>
    <row r="76" spans="1:37" ht="24" customHeight="1">
      <c r="A76" s="166" t="s">
        <v>141</v>
      </c>
      <c r="B76" s="444" t="s">
        <v>141</v>
      </c>
      <c r="C76" s="33" t="str">
        <f t="shared" si="40"/>
        <v>Standard Cost Variance</v>
      </c>
      <c r="D76" s="34"/>
      <c r="E76" s="34"/>
      <c r="F76" s="35"/>
      <c r="G76" s="284">
        <f t="shared" ref="G76:AK76" si="51">IFERROR(G16*1000/G$36,0)</f>
        <v>0</v>
      </c>
      <c r="H76" s="285">
        <f t="shared" si="51"/>
        <v>0</v>
      </c>
      <c r="I76" s="285">
        <f t="shared" si="51"/>
        <v>0</v>
      </c>
      <c r="J76" s="285">
        <f t="shared" si="51"/>
        <v>0</v>
      </c>
      <c r="K76" s="285">
        <f t="shared" si="51"/>
        <v>0</v>
      </c>
      <c r="L76" s="285">
        <f t="shared" si="51"/>
        <v>0</v>
      </c>
      <c r="M76" s="285">
        <f t="shared" si="51"/>
        <v>0</v>
      </c>
      <c r="N76" s="285">
        <f t="shared" si="51"/>
        <v>0</v>
      </c>
      <c r="O76" s="285">
        <f t="shared" si="51"/>
        <v>0</v>
      </c>
      <c r="P76" s="285">
        <f t="shared" si="51"/>
        <v>0</v>
      </c>
      <c r="Q76" s="285">
        <f t="shared" si="51"/>
        <v>0</v>
      </c>
      <c r="R76" s="285">
        <f t="shared" si="51"/>
        <v>0</v>
      </c>
      <c r="S76" s="286">
        <f t="shared" si="51"/>
        <v>0</v>
      </c>
      <c r="T76" s="287">
        <f t="shared" si="51"/>
        <v>0</v>
      </c>
      <c r="U76" s="287">
        <f t="shared" si="51"/>
        <v>0</v>
      </c>
      <c r="V76" s="287">
        <f t="shared" si="51"/>
        <v>0</v>
      </c>
      <c r="W76" s="287">
        <f t="shared" si="51"/>
        <v>0</v>
      </c>
      <c r="X76" s="287">
        <f t="shared" si="51"/>
        <v>0</v>
      </c>
      <c r="Y76" s="287">
        <f t="shared" si="51"/>
        <v>0</v>
      </c>
      <c r="Z76" s="287">
        <f t="shared" si="51"/>
        <v>0</v>
      </c>
      <c r="AA76" s="287">
        <f t="shared" si="51"/>
        <v>0</v>
      </c>
      <c r="AB76" s="287">
        <f t="shared" si="51"/>
        <v>0</v>
      </c>
      <c r="AC76" s="287">
        <f t="shared" si="51"/>
        <v>0</v>
      </c>
      <c r="AD76" s="288">
        <f t="shared" si="51"/>
        <v>0</v>
      </c>
      <c r="AE76" s="289">
        <f t="shared" si="51"/>
        <v>0</v>
      </c>
      <c r="AF76" s="289">
        <f t="shared" si="51"/>
        <v>0</v>
      </c>
      <c r="AG76" s="289">
        <f t="shared" si="51"/>
        <v>0</v>
      </c>
      <c r="AH76" s="289">
        <f t="shared" si="51"/>
        <v>0</v>
      </c>
      <c r="AI76" s="289">
        <f t="shared" si="51"/>
        <v>0</v>
      </c>
      <c r="AJ76" s="289">
        <f t="shared" si="51"/>
        <v>0</v>
      </c>
      <c r="AK76" s="289">
        <f t="shared" si="51"/>
        <v>0</v>
      </c>
    </row>
    <row r="77" spans="1:37" ht="24" customHeight="1">
      <c r="A77" s="166" t="s">
        <v>142</v>
      </c>
      <c r="B77" s="444" t="s">
        <v>142</v>
      </c>
      <c r="C77" s="33" t="str">
        <f t="shared" si="40"/>
        <v>Actual Cost Variance</v>
      </c>
      <c r="D77" s="34"/>
      <c r="E77" s="34"/>
      <c r="F77" s="35"/>
      <c r="G77" s="290">
        <f t="shared" ref="G77:AK77" si="52">IFERROR(G17*1000/G$36,0)</f>
        <v>0</v>
      </c>
      <c r="H77" s="291">
        <f t="shared" si="52"/>
        <v>0</v>
      </c>
      <c r="I77" s="291">
        <f t="shared" si="52"/>
        <v>0</v>
      </c>
      <c r="J77" s="291">
        <f t="shared" si="52"/>
        <v>0</v>
      </c>
      <c r="K77" s="291">
        <f t="shared" si="52"/>
        <v>0</v>
      </c>
      <c r="L77" s="291">
        <f t="shared" si="52"/>
        <v>0</v>
      </c>
      <c r="M77" s="291">
        <f t="shared" si="52"/>
        <v>0</v>
      </c>
      <c r="N77" s="291">
        <f t="shared" si="52"/>
        <v>0</v>
      </c>
      <c r="O77" s="291">
        <f t="shared" si="52"/>
        <v>0</v>
      </c>
      <c r="P77" s="291">
        <f t="shared" si="52"/>
        <v>0</v>
      </c>
      <c r="Q77" s="291">
        <f t="shared" si="52"/>
        <v>0</v>
      </c>
      <c r="R77" s="291">
        <f t="shared" si="52"/>
        <v>0</v>
      </c>
      <c r="S77" s="292">
        <f t="shared" si="52"/>
        <v>0</v>
      </c>
      <c r="T77" s="293">
        <f t="shared" si="52"/>
        <v>0</v>
      </c>
      <c r="U77" s="293">
        <f t="shared" si="52"/>
        <v>0</v>
      </c>
      <c r="V77" s="293">
        <f t="shared" si="52"/>
        <v>0</v>
      </c>
      <c r="W77" s="293">
        <f t="shared" si="52"/>
        <v>0</v>
      </c>
      <c r="X77" s="293">
        <f t="shared" si="52"/>
        <v>0</v>
      </c>
      <c r="Y77" s="293">
        <f t="shared" si="52"/>
        <v>0</v>
      </c>
      <c r="Z77" s="293">
        <f t="shared" si="52"/>
        <v>0</v>
      </c>
      <c r="AA77" s="293">
        <f t="shared" si="52"/>
        <v>0</v>
      </c>
      <c r="AB77" s="293">
        <f t="shared" si="52"/>
        <v>0</v>
      </c>
      <c r="AC77" s="293">
        <f t="shared" si="52"/>
        <v>0</v>
      </c>
      <c r="AD77" s="294">
        <f t="shared" si="52"/>
        <v>0</v>
      </c>
      <c r="AE77" s="295">
        <f t="shared" si="52"/>
        <v>0</v>
      </c>
      <c r="AF77" s="295">
        <f t="shared" si="52"/>
        <v>0</v>
      </c>
      <c r="AG77" s="295">
        <f t="shared" si="52"/>
        <v>0</v>
      </c>
      <c r="AH77" s="295">
        <f t="shared" si="52"/>
        <v>0</v>
      </c>
      <c r="AI77" s="295">
        <f t="shared" si="52"/>
        <v>0</v>
      </c>
      <c r="AJ77" s="295">
        <f t="shared" si="52"/>
        <v>0</v>
      </c>
      <c r="AK77" s="295">
        <f t="shared" si="52"/>
        <v>0</v>
      </c>
    </row>
    <row r="78" spans="1:37" ht="24" customHeight="1">
      <c r="A78" s="166" t="s">
        <v>143</v>
      </c>
      <c r="B78" s="444" t="s">
        <v>143</v>
      </c>
      <c r="C78" s="49" t="str">
        <f t="shared" si="40"/>
        <v>Net Contribution</v>
      </c>
      <c r="D78" s="34"/>
      <c r="E78" s="34"/>
      <c r="F78" s="35"/>
      <c r="G78" s="296">
        <f t="shared" ref="G78:AK78" si="53">IFERROR(G18*1000/G$36,0)</f>
        <v>1.3231694192294108</v>
      </c>
      <c r="H78" s="297">
        <f t="shared" si="53"/>
        <v>1.1433745921262117</v>
      </c>
      <c r="I78" s="297">
        <f t="shared" si="53"/>
        <v>0.90255077086316859</v>
      </c>
      <c r="J78" s="297">
        <f t="shared" si="53"/>
        <v>0.81299984234404243</v>
      </c>
      <c r="K78" s="297">
        <f t="shared" si="53"/>
        <v>0.9254193751583053</v>
      </c>
      <c r="L78" s="297">
        <f t="shared" si="53"/>
        <v>1.0014555309170874</v>
      </c>
      <c r="M78" s="297">
        <f t="shared" si="53"/>
        <v>0.82352925396948862</v>
      </c>
      <c r="N78" s="297">
        <f t="shared" si="53"/>
        <v>0.63953441249698406</v>
      </c>
      <c r="O78" s="297">
        <f t="shared" si="53"/>
        <v>0.91308865915452064</v>
      </c>
      <c r="P78" s="297">
        <f t="shared" si="53"/>
        <v>0.85077845260618168</v>
      </c>
      <c r="Q78" s="297">
        <f t="shared" si="53"/>
        <v>1.2745742163404861</v>
      </c>
      <c r="R78" s="297">
        <f t="shared" si="53"/>
        <v>0.87034799068578939</v>
      </c>
      <c r="S78" s="286">
        <f t="shared" si="53"/>
        <v>1.3231694192294108</v>
      </c>
      <c r="T78" s="287">
        <f t="shared" si="53"/>
        <v>1.2426098185364547</v>
      </c>
      <c r="U78" s="287">
        <f t="shared" si="53"/>
        <v>1.1133903577436581</v>
      </c>
      <c r="V78" s="287">
        <f t="shared" si="53"/>
        <v>1.0436111228234204</v>
      </c>
      <c r="W78" s="287">
        <f t="shared" si="53"/>
        <v>1.020940031183565</v>
      </c>
      <c r="X78" s="287">
        <f t="shared" si="53"/>
        <v>1.0180806585817994</v>
      </c>
      <c r="Y78" s="287">
        <f t="shared" si="53"/>
        <v>0.9838126542974136</v>
      </c>
      <c r="Z78" s="287">
        <f t="shared" si="53"/>
        <v>0.95895388428435302</v>
      </c>
      <c r="AA78" s="287">
        <f t="shared" si="53"/>
        <v>0.95354507673828259</v>
      </c>
      <c r="AB78" s="287">
        <f t="shared" si="53"/>
        <v>0.94286740650180589</v>
      </c>
      <c r="AC78" s="287">
        <f t="shared" si="53"/>
        <v>0.9679862260620169</v>
      </c>
      <c r="AD78" s="288">
        <f t="shared" si="53"/>
        <v>0.96125000542897554</v>
      </c>
      <c r="AE78" s="289">
        <f t="shared" si="53"/>
        <v>1.1133903577436581</v>
      </c>
      <c r="AF78" s="289">
        <f t="shared" si="53"/>
        <v>0.91086427558553351</v>
      </c>
      <c r="AG78" s="289">
        <f t="shared" si="53"/>
        <v>0.81997727879720583</v>
      </c>
      <c r="AH78" s="289">
        <f t="shared" si="53"/>
        <v>0.98720551348256491</v>
      </c>
      <c r="AI78" s="289">
        <f t="shared" si="53"/>
        <v>1.0180806585817994</v>
      </c>
      <c r="AJ78" s="289">
        <f t="shared" si="53"/>
        <v>0.89970816938134546</v>
      </c>
      <c r="AK78" s="289">
        <f t="shared" si="53"/>
        <v>0.96125000542897554</v>
      </c>
    </row>
    <row r="79" spans="1:37" ht="24" customHeight="1">
      <c r="A79" s="166" t="s">
        <v>144</v>
      </c>
      <c r="B79" s="444" t="s">
        <v>144</v>
      </c>
      <c r="C79" s="33" t="str">
        <f t="shared" si="40"/>
        <v>Depreciation and Amortization</v>
      </c>
      <c r="D79" s="34"/>
      <c r="E79" s="34"/>
      <c r="F79" s="35"/>
      <c r="G79" s="284">
        <f t="shared" ref="G79:AK79" si="54">IFERROR(G19*1000/G$36,0)</f>
        <v>-5.0063409034843E-2</v>
      </c>
      <c r="H79" s="285">
        <f t="shared" si="54"/>
        <v>-5.9757977018608181E-2</v>
      </c>
      <c r="I79" s="285">
        <f t="shared" si="54"/>
        <v>-4.3159038537484276E-2</v>
      </c>
      <c r="J79" s="285">
        <f t="shared" si="54"/>
        <v>-5.4243807365157756E-2</v>
      </c>
      <c r="K79" s="285">
        <f t="shared" si="54"/>
        <v>-4.8759493849797601E-2</v>
      </c>
      <c r="L79" s="285">
        <f t="shared" si="54"/>
        <v>-5.517374891879552E-2</v>
      </c>
      <c r="M79" s="285">
        <f t="shared" si="54"/>
        <v>-3.7736272841151469E-2</v>
      </c>
      <c r="N79" s="285">
        <f t="shared" si="54"/>
        <v>-0.10028920063455332</v>
      </c>
      <c r="O79" s="285">
        <f t="shared" si="54"/>
        <v>-7.2355785702329187E-2</v>
      </c>
      <c r="P79" s="285">
        <f t="shared" si="54"/>
        <v>-6.0035892957049981E-2</v>
      </c>
      <c r="Q79" s="285">
        <f t="shared" si="54"/>
        <v>-7.5300468360572706E-2</v>
      </c>
      <c r="R79" s="285">
        <f t="shared" si="54"/>
        <v>-7.6528415216758502E-2</v>
      </c>
      <c r="S79" s="286">
        <f t="shared" si="54"/>
        <v>-5.0063409034843E-2</v>
      </c>
      <c r="T79" s="287">
        <f t="shared" si="54"/>
        <v>-5.440719655223672E-2</v>
      </c>
      <c r="U79" s="287">
        <f t="shared" si="54"/>
        <v>-5.0132994987763337E-2</v>
      </c>
      <c r="V79" s="287">
        <f t="shared" si="54"/>
        <v>-5.1087916424658986E-2</v>
      </c>
      <c r="W79" s="287">
        <f t="shared" si="54"/>
        <v>-5.0641287259646894E-2</v>
      </c>
      <c r="X79" s="287">
        <f t="shared" si="54"/>
        <v>-5.1306431169394463E-2</v>
      </c>
      <c r="Y79" s="287">
        <f t="shared" si="54"/>
        <v>-4.8916203020393498E-2</v>
      </c>
      <c r="Z79" s="287">
        <f t="shared" si="54"/>
        <v>-5.2625614123149797E-2</v>
      </c>
      <c r="AA79" s="287">
        <f t="shared" si="54"/>
        <v>-5.4952359508583806E-2</v>
      </c>
      <c r="AB79" s="287">
        <f t="shared" si="54"/>
        <v>-5.5480549417099699E-2</v>
      </c>
      <c r="AC79" s="287">
        <f t="shared" si="54"/>
        <v>-5.6981431982281956E-2</v>
      </c>
      <c r="AD79" s="288">
        <f t="shared" si="54"/>
        <v>-5.8330010141959009E-2</v>
      </c>
      <c r="AE79" s="289">
        <f t="shared" si="54"/>
        <v>-5.0132994987763337E-2</v>
      </c>
      <c r="AF79" s="289">
        <f t="shared" si="54"/>
        <v>-5.2626460339330036E-2</v>
      </c>
      <c r="AG79" s="289">
        <f t="shared" si="54"/>
        <v>-6.2498252887174477E-2</v>
      </c>
      <c r="AH79" s="289">
        <f t="shared" si="54"/>
        <v>-6.9708264469306502E-2</v>
      </c>
      <c r="AI79" s="289">
        <f t="shared" si="54"/>
        <v>-5.1306431169394463E-2</v>
      </c>
      <c r="AJ79" s="289">
        <f t="shared" si="54"/>
        <v>-6.5935834140405741E-2</v>
      </c>
      <c r="AK79" s="289">
        <f t="shared" si="54"/>
        <v>-5.8330010141959009E-2</v>
      </c>
    </row>
    <row r="80" spans="1:37" ht="24" customHeight="1">
      <c r="A80" s="166" t="s">
        <v>145</v>
      </c>
      <c r="B80" s="444" t="s">
        <v>145</v>
      </c>
      <c r="C80" s="33" t="str">
        <f t="shared" si="40"/>
        <v>Factory Overhead Expenses</v>
      </c>
      <c r="D80" s="34"/>
      <c r="E80" s="34"/>
      <c r="F80" s="35"/>
      <c r="G80" s="284">
        <f t="shared" ref="G80:AK80" si="55">IFERROR(G20*1000/G$36,0)</f>
        <v>-0.22294300252466245</v>
      </c>
      <c r="H80" s="285">
        <f t="shared" si="55"/>
        <v>-0.27918566591573168</v>
      </c>
      <c r="I80" s="285">
        <f t="shared" si="55"/>
        <v>-0.20235238899152141</v>
      </c>
      <c r="J80" s="285">
        <f t="shared" si="55"/>
        <v>-0.25688260726640411</v>
      </c>
      <c r="K80" s="285">
        <f t="shared" si="55"/>
        <v>-0.2288056191739648</v>
      </c>
      <c r="L80" s="285">
        <f t="shared" si="55"/>
        <v>-0.25855712531093628</v>
      </c>
      <c r="M80" s="285">
        <f t="shared" si="55"/>
        <v>-0.18092981216832729</v>
      </c>
      <c r="N80" s="285">
        <f t="shared" si="55"/>
        <v>-0.38730459312433158</v>
      </c>
      <c r="O80" s="285">
        <f t="shared" si="55"/>
        <v>-0.17841441398319632</v>
      </c>
      <c r="P80" s="285">
        <f t="shared" si="55"/>
        <v>-0.21727174034750532</v>
      </c>
      <c r="Q80" s="285">
        <f t="shared" si="55"/>
        <v>-0.26999300246393809</v>
      </c>
      <c r="R80" s="285">
        <f t="shared" si="55"/>
        <v>-0.19589659415416127</v>
      </c>
      <c r="S80" s="286">
        <f t="shared" si="55"/>
        <v>-0.22294300252466245</v>
      </c>
      <c r="T80" s="287">
        <f t="shared" si="55"/>
        <v>-0.24814331878344015</v>
      </c>
      <c r="U80" s="287">
        <f t="shared" si="55"/>
        <v>-0.23074316637638695</v>
      </c>
      <c r="V80" s="287">
        <f t="shared" si="55"/>
        <v>-0.23681522955095716</v>
      </c>
      <c r="W80" s="287">
        <f t="shared" si="55"/>
        <v>-0.23527885654316613</v>
      </c>
      <c r="X80" s="287">
        <f t="shared" si="55"/>
        <v>-0.23869496899258896</v>
      </c>
      <c r="Y80" s="287">
        <f t="shared" si="55"/>
        <v>-0.22852029744248317</v>
      </c>
      <c r="Z80" s="287">
        <f t="shared" si="55"/>
        <v>-0.23998539110451322</v>
      </c>
      <c r="AA80" s="287">
        <f t="shared" si="55"/>
        <v>-0.23272443109112617</v>
      </c>
      <c r="AB80" s="287">
        <f t="shared" si="55"/>
        <v>-0.23111886374452792</v>
      </c>
      <c r="AC80" s="287">
        <f t="shared" si="55"/>
        <v>-0.23406264556355766</v>
      </c>
      <c r="AD80" s="288">
        <f t="shared" si="55"/>
        <v>-0.23142950761309164</v>
      </c>
      <c r="AE80" s="289">
        <f t="shared" si="55"/>
        <v>-0.23074316637638695</v>
      </c>
      <c r="AF80" s="289">
        <f t="shared" si="55"/>
        <v>-0.24764016053454915</v>
      </c>
      <c r="AG80" s="289">
        <f t="shared" si="55"/>
        <v>-0.22036734718110887</v>
      </c>
      <c r="AH80" s="289">
        <f t="shared" si="55"/>
        <v>-0.22706731321621074</v>
      </c>
      <c r="AI80" s="289">
        <f t="shared" si="55"/>
        <v>-0.23869496899258896</v>
      </c>
      <c r="AJ80" s="289">
        <f t="shared" si="55"/>
        <v>-0.22356174948923135</v>
      </c>
      <c r="AK80" s="289">
        <f t="shared" si="55"/>
        <v>-0.23142950761309164</v>
      </c>
    </row>
    <row r="81" spans="1:37" ht="24" customHeight="1">
      <c r="A81" s="166" t="s">
        <v>146</v>
      </c>
      <c r="B81" s="444" t="s">
        <v>146</v>
      </c>
      <c r="C81" s="33" t="str">
        <f t="shared" si="40"/>
        <v>Factory Overhead Adjustment</v>
      </c>
      <c r="D81" s="34"/>
      <c r="E81" s="34"/>
      <c r="F81" s="35"/>
      <c r="G81" s="290">
        <f t="shared" ref="G81:AK81" si="56">IFERROR(G21*1000/G$36,0)</f>
        <v>0</v>
      </c>
      <c r="H81" s="291">
        <f t="shared" si="56"/>
        <v>0</v>
      </c>
      <c r="I81" s="291">
        <f t="shared" si="56"/>
        <v>0</v>
      </c>
      <c r="J81" s="291">
        <f t="shared" si="56"/>
        <v>0</v>
      </c>
      <c r="K81" s="291">
        <f t="shared" si="56"/>
        <v>0</v>
      </c>
      <c r="L81" s="291">
        <f t="shared" si="56"/>
        <v>0</v>
      </c>
      <c r="M81" s="291">
        <f t="shared" si="56"/>
        <v>0</v>
      </c>
      <c r="N81" s="291">
        <f t="shared" si="56"/>
        <v>0</v>
      </c>
      <c r="O81" s="291">
        <f t="shared" si="56"/>
        <v>0</v>
      </c>
      <c r="P81" s="291">
        <f t="shared" si="56"/>
        <v>0</v>
      </c>
      <c r="Q81" s="291">
        <f t="shared" si="56"/>
        <v>0</v>
      </c>
      <c r="R81" s="291">
        <f t="shared" si="56"/>
        <v>0</v>
      </c>
      <c r="S81" s="292">
        <f t="shared" si="56"/>
        <v>0</v>
      </c>
      <c r="T81" s="293">
        <f t="shared" si="56"/>
        <v>0</v>
      </c>
      <c r="U81" s="293">
        <f t="shared" si="56"/>
        <v>0</v>
      </c>
      <c r="V81" s="293">
        <f t="shared" si="56"/>
        <v>0</v>
      </c>
      <c r="W81" s="293">
        <f t="shared" si="56"/>
        <v>0</v>
      </c>
      <c r="X81" s="293">
        <f t="shared" si="56"/>
        <v>0</v>
      </c>
      <c r="Y81" s="293">
        <f t="shared" si="56"/>
        <v>0</v>
      </c>
      <c r="Z81" s="293">
        <f t="shared" si="56"/>
        <v>0</v>
      </c>
      <c r="AA81" s="293">
        <f t="shared" si="56"/>
        <v>0</v>
      </c>
      <c r="AB81" s="293">
        <f t="shared" si="56"/>
        <v>0</v>
      </c>
      <c r="AC81" s="293">
        <f t="shared" si="56"/>
        <v>0</v>
      </c>
      <c r="AD81" s="294">
        <f t="shared" si="56"/>
        <v>0</v>
      </c>
      <c r="AE81" s="295">
        <f t="shared" si="56"/>
        <v>0</v>
      </c>
      <c r="AF81" s="295">
        <f t="shared" si="56"/>
        <v>0</v>
      </c>
      <c r="AG81" s="295">
        <f t="shared" si="56"/>
        <v>0</v>
      </c>
      <c r="AH81" s="295">
        <f t="shared" si="56"/>
        <v>0</v>
      </c>
      <c r="AI81" s="295">
        <f t="shared" si="56"/>
        <v>0</v>
      </c>
      <c r="AJ81" s="295">
        <f t="shared" si="56"/>
        <v>0</v>
      </c>
      <c r="AK81" s="295">
        <f t="shared" si="56"/>
        <v>0</v>
      </c>
    </row>
    <row r="82" spans="1:37" ht="24" customHeight="1">
      <c r="A82" s="166" t="s">
        <v>147</v>
      </c>
      <c r="B82" s="444" t="s">
        <v>147</v>
      </c>
      <c r="C82" s="49" t="str">
        <f t="shared" si="40"/>
        <v>Gross Profit (Loss)</v>
      </c>
      <c r="D82" s="34"/>
      <c r="E82" s="34"/>
      <c r="F82" s="35"/>
      <c r="G82" s="284">
        <f t="shared" ref="G82:AK82" si="57">IFERROR(G22*1000/G$36,0)</f>
        <v>1.0501630076699051</v>
      </c>
      <c r="H82" s="285">
        <f t="shared" si="57"/>
        <v>0.80443094919187164</v>
      </c>
      <c r="I82" s="285">
        <f t="shared" si="57"/>
        <v>0.65703934333416303</v>
      </c>
      <c r="J82" s="285">
        <f t="shared" si="57"/>
        <v>0.50187342771248045</v>
      </c>
      <c r="K82" s="285">
        <f t="shared" si="57"/>
        <v>0.64785426213454289</v>
      </c>
      <c r="L82" s="285">
        <f t="shared" si="57"/>
        <v>0.6877246566873555</v>
      </c>
      <c r="M82" s="285">
        <f t="shared" si="57"/>
        <v>0.60486316896000991</v>
      </c>
      <c r="N82" s="285">
        <f t="shared" si="57"/>
        <v>0.15194061873809922</v>
      </c>
      <c r="O82" s="285">
        <f t="shared" si="57"/>
        <v>0.66231845946899515</v>
      </c>
      <c r="P82" s="285">
        <f t="shared" si="57"/>
        <v>0.57347081930162636</v>
      </c>
      <c r="Q82" s="285">
        <f t="shared" si="57"/>
        <v>0.92928074551597517</v>
      </c>
      <c r="R82" s="285">
        <f t="shared" si="57"/>
        <v>0.59792298131486954</v>
      </c>
      <c r="S82" s="286">
        <f t="shared" si="57"/>
        <v>1.0501630076699051</v>
      </c>
      <c r="T82" s="287">
        <f t="shared" si="57"/>
        <v>0.94005930320077791</v>
      </c>
      <c r="U82" s="287">
        <f t="shared" si="57"/>
        <v>0.83251419637950774</v>
      </c>
      <c r="V82" s="287">
        <f t="shared" si="57"/>
        <v>0.75570797684780411</v>
      </c>
      <c r="W82" s="287">
        <f t="shared" si="57"/>
        <v>0.73501988738075208</v>
      </c>
      <c r="X82" s="287">
        <f t="shared" si="57"/>
        <v>0.72807925841981591</v>
      </c>
      <c r="Y82" s="287">
        <f t="shared" si="57"/>
        <v>0.70637615383453711</v>
      </c>
      <c r="Z82" s="287">
        <f t="shared" si="57"/>
        <v>0.66634287905668976</v>
      </c>
      <c r="AA82" s="287">
        <f t="shared" si="57"/>
        <v>0.66586828613857252</v>
      </c>
      <c r="AB82" s="287">
        <f t="shared" si="57"/>
        <v>0.65626799334017816</v>
      </c>
      <c r="AC82" s="287">
        <f t="shared" si="57"/>
        <v>0.67694214851617718</v>
      </c>
      <c r="AD82" s="288">
        <f t="shared" si="57"/>
        <v>0.67149048767392494</v>
      </c>
      <c r="AE82" s="289">
        <f t="shared" si="57"/>
        <v>0.83251419637950774</v>
      </c>
      <c r="AF82" s="289">
        <f t="shared" si="57"/>
        <v>0.61059765471165417</v>
      </c>
      <c r="AG82" s="289">
        <f t="shared" si="57"/>
        <v>0.5371116787289224</v>
      </c>
      <c r="AH82" s="289">
        <f t="shared" si="57"/>
        <v>0.69042993579704759</v>
      </c>
      <c r="AI82" s="289">
        <f t="shared" si="57"/>
        <v>0.72807925841981591</v>
      </c>
      <c r="AJ82" s="289">
        <f t="shared" si="57"/>
        <v>0.61021058575170828</v>
      </c>
      <c r="AK82" s="289">
        <f t="shared" si="57"/>
        <v>0.67149048767392494</v>
      </c>
    </row>
    <row r="83" spans="1:37" ht="24" customHeight="1">
      <c r="A83" s="166" t="s">
        <v>148</v>
      </c>
      <c r="B83" s="444" t="s">
        <v>148</v>
      </c>
      <c r="C83" s="33" t="str">
        <f t="shared" si="40"/>
        <v>Administrative Expenses - General</v>
      </c>
      <c r="D83" s="34"/>
      <c r="E83" s="34"/>
      <c r="F83" s="35"/>
      <c r="G83" s="284">
        <f t="shared" ref="G83:AK83" si="58">IFERROR(G23*1000/G$36,0)</f>
        <v>-0.27119080154702774</v>
      </c>
      <c r="H83" s="285">
        <f t="shared" si="58"/>
        <v>-0.32673478372746417</v>
      </c>
      <c r="I83" s="285">
        <f t="shared" si="58"/>
        <v>-0.21903715757333472</v>
      </c>
      <c r="J83" s="285">
        <f t="shared" si="58"/>
        <v>-0.30413052520623401</v>
      </c>
      <c r="K83" s="285">
        <f t="shared" si="58"/>
        <v>-0.28719144446262912</v>
      </c>
      <c r="L83" s="285">
        <f t="shared" si="58"/>
        <v>-0.33928238250162318</v>
      </c>
      <c r="M83" s="285">
        <f t="shared" si="58"/>
        <v>-0.24624400898688267</v>
      </c>
      <c r="N83" s="285">
        <f t="shared" si="58"/>
        <v>-0.53080476829312673</v>
      </c>
      <c r="O83" s="285">
        <f t="shared" si="58"/>
        <v>-0.25998371511915302</v>
      </c>
      <c r="P83" s="285">
        <f t="shared" si="58"/>
        <v>-0.27284538161452432</v>
      </c>
      <c r="Q83" s="285">
        <f t="shared" si="58"/>
        <v>-0.34454632571305766</v>
      </c>
      <c r="R83" s="285">
        <f t="shared" si="58"/>
        <v>-0.10776360373221801</v>
      </c>
      <c r="S83" s="286">
        <f t="shared" si="58"/>
        <v>-0.27119080154702774</v>
      </c>
      <c r="T83" s="287">
        <f t="shared" si="58"/>
        <v>-0.29607806386400354</v>
      </c>
      <c r="U83" s="287">
        <f t="shared" si="58"/>
        <v>-0.26680319399071867</v>
      </c>
      <c r="V83" s="287">
        <f t="shared" si="58"/>
        <v>-0.27547414889875865</v>
      </c>
      <c r="W83" s="287">
        <f t="shared" si="58"/>
        <v>-0.27772171598146611</v>
      </c>
      <c r="X83" s="287">
        <f t="shared" si="58"/>
        <v>-0.28675581389451382</v>
      </c>
      <c r="Y83" s="287">
        <f t="shared" si="58"/>
        <v>-0.27962012290883664</v>
      </c>
      <c r="Z83" s="287">
        <f t="shared" si="58"/>
        <v>-0.29775702664625014</v>
      </c>
      <c r="AA83" s="287">
        <f t="shared" si="58"/>
        <v>-0.29330248462995162</v>
      </c>
      <c r="AB83" s="287">
        <f t="shared" si="58"/>
        <v>-0.29117694823292467</v>
      </c>
      <c r="AC83" s="287">
        <f t="shared" si="58"/>
        <v>-0.2952183960513044</v>
      </c>
      <c r="AD83" s="288">
        <f t="shared" si="58"/>
        <v>-0.28228558509956436</v>
      </c>
      <c r="AE83" s="289">
        <f t="shared" si="58"/>
        <v>-0.26680319399071867</v>
      </c>
      <c r="AF83" s="289">
        <f t="shared" si="58"/>
        <v>-0.30920103989141118</v>
      </c>
      <c r="AG83" s="289">
        <f t="shared" si="58"/>
        <v>-0.3068519773128871</v>
      </c>
      <c r="AH83" s="289">
        <f t="shared" si="58"/>
        <v>-0.24517307751309464</v>
      </c>
      <c r="AI83" s="289">
        <f t="shared" si="58"/>
        <v>-0.28675581389451382</v>
      </c>
      <c r="AJ83" s="289">
        <f t="shared" si="58"/>
        <v>-0.27744478049268456</v>
      </c>
      <c r="AK83" s="289">
        <f t="shared" si="58"/>
        <v>-0.28228558509956436</v>
      </c>
    </row>
    <row r="84" spans="1:37" ht="24" customHeight="1">
      <c r="A84" s="166" t="s">
        <v>149</v>
      </c>
      <c r="B84" s="444" t="s">
        <v>149</v>
      </c>
      <c r="C84" s="52" t="str">
        <f t="shared" si="40"/>
        <v>Administrative Expenses - Marketing</v>
      </c>
      <c r="D84" s="53"/>
      <c r="E84" s="53"/>
      <c r="F84" s="54"/>
      <c r="G84" s="284">
        <f t="shared" ref="G84:AK84" si="59">IFERROR(G24*1000/G$36,0)</f>
        <v>-0.13851861847963878</v>
      </c>
      <c r="H84" s="285">
        <f t="shared" si="59"/>
        <v>-0.15816397169636709</v>
      </c>
      <c r="I84" s="285">
        <f t="shared" si="59"/>
        <v>-0.12081819183414336</v>
      </c>
      <c r="J84" s="285">
        <f t="shared" si="59"/>
        <v>-0.16192246133056154</v>
      </c>
      <c r="K84" s="285">
        <f t="shared" si="59"/>
        <v>-0.14303220932835184</v>
      </c>
      <c r="L84" s="285">
        <f t="shared" si="59"/>
        <v>-0.17292886879449706</v>
      </c>
      <c r="M84" s="285">
        <f t="shared" si="59"/>
        <v>-0.17573456284194983</v>
      </c>
      <c r="N84" s="285">
        <f t="shared" si="59"/>
        <v>-0.2362351809871823</v>
      </c>
      <c r="O84" s="285">
        <f t="shared" si="59"/>
        <v>-0.14381976068970539</v>
      </c>
      <c r="P84" s="285">
        <f t="shared" si="59"/>
        <v>-0.1494616217438399</v>
      </c>
      <c r="Q84" s="285">
        <f t="shared" si="59"/>
        <v>-0.19744077222267592</v>
      </c>
      <c r="R84" s="285">
        <f t="shared" si="59"/>
        <v>-0.18177542554574636</v>
      </c>
      <c r="S84" s="286">
        <f t="shared" si="59"/>
        <v>-0.13851861847963878</v>
      </c>
      <c r="T84" s="287">
        <f t="shared" si="59"/>
        <v>-0.147320995256048</v>
      </c>
      <c r="U84" s="287">
        <f t="shared" si="59"/>
        <v>-0.13725016199603637</v>
      </c>
      <c r="V84" s="287">
        <f t="shared" si="59"/>
        <v>-0.14298141542458073</v>
      </c>
      <c r="W84" s="287">
        <f t="shared" si="59"/>
        <v>-0.14299115851806982</v>
      </c>
      <c r="X84" s="287">
        <f t="shared" si="59"/>
        <v>-0.1473845515922195</v>
      </c>
      <c r="Y84" s="287">
        <f t="shared" si="59"/>
        <v>-0.15237808175410181</v>
      </c>
      <c r="Z84" s="287">
        <f t="shared" si="59"/>
        <v>-0.15843302246977436</v>
      </c>
      <c r="AA84" s="287">
        <f t="shared" si="59"/>
        <v>-0.15670970550436109</v>
      </c>
      <c r="AB84" s="287">
        <f t="shared" si="59"/>
        <v>-0.15595661422696616</v>
      </c>
      <c r="AC84" s="287">
        <f t="shared" si="59"/>
        <v>-0.1590980422844977</v>
      </c>
      <c r="AD84" s="288">
        <f t="shared" si="59"/>
        <v>-0.16066259183252235</v>
      </c>
      <c r="AE84" s="289">
        <f t="shared" si="59"/>
        <v>-0.13725016199603637</v>
      </c>
      <c r="AF84" s="289">
        <f t="shared" si="59"/>
        <v>-0.15878499253299394</v>
      </c>
      <c r="AG84" s="289">
        <f t="shared" si="59"/>
        <v>-0.17600976041866409</v>
      </c>
      <c r="AH84" s="289">
        <f t="shared" si="59"/>
        <v>-0.17397863628202462</v>
      </c>
      <c r="AI84" s="289">
        <f t="shared" si="59"/>
        <v>-0.1473845515922195</v>
      </c>
      <c r="AJ84" s="289">
        <f t="shared" si="59"/>
        <v>-0.17504136332587708</v>
      </c>
      <c r="AK84" s="289">
        <f t="shared" si="59"/>
        <v>-0.16066259183252235</v>
      </c>
    </row>
    <row r="85" spans="1:37" ht="24" customHeight="1">
      <c r="A85" s="166" t="s">
        <v>150</v>
      </c>
      <c r="B85" s="444" t="s">
        <v>150</v>
      </c>
      <c r="C85" s="33" t="str">
        <f t="shared" si="40"/>
        <v>Gain (Loss) on FX and Derivative</v>
      </c>
      <c r="D85" s="34"/>
      <c r="E85" s="34"/>
      <c r="F85" s="35"/>
      <c r="G85" s="284">
        <f t="shared" ref="G85:AK85" si="60">IFERROR(G25*1000/G$36,0)</f>
        <v>-1.292861581497659E-3</v>
      </c>
      <c r="H85" s="285">
        <f t="shared" si="60"/>
        <v>-2.2545675133760325E-3</v>
      </c>
      <c r="I85" s="285">
        <f t="shared" si="60"/>
        <v>-3.2424719720848495E-3</v>
      </c>
      <c r="J85" s="285">
        <f t="shared" si="60"/>
        <v>-4.6298631046050136E-3</v>
      </c>
      <c r="K85" s="285">
        <f t="shared" si="60"/>
        <v>-1.1498451224934958E-2</v>
      </c>
      <c r="L85" s="285">
        <f t="shared" si="60"/>
        <v>-1.8599777493131339E-2</v>
      </c>
      <c r="M85" s="285">
        <f t="shared" si="60"/>
        <v>-1.0070563852112632E-2</v>
      </c>
      <c r="N85" s="285">
        <f t="shared" si="60"/>
        <v>-2.4498376701860523E-2</v>
      </c>
      <c r="O85" s="285">
        <f t="shared" si="60"/>
        <v>-9.5734886141853638E-3</v>
      </c>
      <c r="P85" s="285">
        <f t="shared" si="60"/>
        <v>-1.6561900015130992E-3</v>
      </c>
      <c r="Q85" s="285">
        <f t="shared" si="60"/>
        <v>-2.2446953387429292E-3</v>
      </c>
      <c r="R85" s="285">
        <f t="shared" si="60"/>
        <v>-3.7218130709457645E-3</v>
      </c>
      <c r="S85" s="286">
        <f t="shared" si="60"/>
        <v>-1.292861581497659E-3</v>
      </c>
      <c r="T85" s="287">
        <f t="shared" si="60"/>
        <v>-1.7237674485040544E-3</v>
      </c>
      <c r="U85" s="287">
        <f t="shared" si="60"/>
        <v>-2.3008618707328569E-3</v>
      </c>
      <c r="V85" s="287">
        <f t="shared" si="60"/>
        <v>-2.841877368548061E-3</v>
      </c>
      <c r="W85" s="287">
        <f t="shared" si="60"/>
        <v>-4.502348451024896E-3</v>
      </c>
      <c r="X85" s="287">
        <f t="shared" si="60"/>
        <v>-6.5711622161736304E-3</v>
      </c>
      <c r="Y85" s="287">
        <f t="shared" si="60"/>
        <v>-7.1875417817291046E-3</v>
      </c>
      <c r="Z85" s="287">
        <f t="shared" si="60"/>
        <v>-8.4374786402514126E-3</v>
      </c>
      <c r="AA85" s="287">
        <f t="shared" si="60"/>
        <v>-8.5714463533070433E-3</v>
      </c>
      <c r="AB85" s="287">
        <f t="shared" si="60"/>
        <v>-7.8529365496742866E-3</v>
      </c>
      <c r="AC85" s="287">
        <f t="shared" si="60"/>
        <v>-7.4282470502454552E-3</v>
      </c>
      <c r="AD85" s="288">
        <f t="shared" si="60"/>
        <v>-7.1725341427952474E-3</v>
      </c>
      <c r="AE85" s="289">
        <f t="shared" si="60"/>
        <v>-2.3008618707328569E-3</v>
      </c>
      <c r="AF85" s="289">
        <f t="shared" si="60"/>
        <v>-1.1374935193867458E-2</v>
      </c>
      <c r="AG85" s="289">
        <f t="shared" si="60"/>
        <v>-1.2711388069509572E-2</v>
      </c>
      <c r="AH85" s="289">
        <f t="shared" si="60"/>
        <v>-2.4600340530718102E-3</v>
      </c>
      <c r="AI85" s="289">
        <f t="shared" si="60"/>
        <v>-6.5711622161736304E-3</v>
      </c>
      <c r="AJ85" s="289">
        <f t="shared" si="60"/>
        <v>-7.8237589740895886E-3</v>
      </c>
      <c r="AK85" s="289">
        <f t="shared" si="60"/>
        <v>-7.1725341427952474E-3</v>
      </c>
    </row>
    <row r="86" spans="1:37" ht="24" customHeight="1">
      <c r="A86" s="166" t="s">
        <v>151</v>
      </c>
      <c r="B86" s="444" t="s">
        <v>151</v>
      </c>
      <c r="C86" s="33" t="str">
        <f t="shared" si="40"/>
        <v>Other Income (Expenses)</v>
      </c>
      <c r="D86" s="34"/>
      <c r="E86" s="34"/>
      <c r="F86" s="35"/>
      <c r="G86" s="284">
        <f t="shared" ref="G86:AK86" si="61">IFERROR(G26*1000/G$36,0)</f>
        <v>5.1623215569454317E-3</v>
      </c>
      <c r="H86" s="285">
        <f t="shared" si="61"/>
        <v>5.0857468000675664E-3</v>
      </c>
      <c r="I86" s="285">
        <f t="shared" si="61"/>
        <v>5.611531478416496E-3</v>
      </c>
      <c r="J86" s="285">
        <f t="shared" si="61"/>
        <v>5.7193035634878972E-3</v>
      </c>
      <c r="K86" s="285">
        <f t="shared" si="61"/>
        <v>5.5298373704799082E-3</v>
      </c>
      <c r="L86" s="285">
        <f t="shared" si="61"/>
        <v>0.17267926532544689</v>
      </c>
      <c r="M86" s="285">
        <f t="shared" si="61"/>
        <v>4.307254919042317E-3</v>
      </c>
      <c r="N86" s="285">
        <f t="shared" si="61"/>
        <v>2.9502949652306421E-2</v>
      </c>
      <c r="O86" s="285">
        <f t="shared" si="61"/>
        <v>5.8368718859783874E-3</v>
      </c>
      <c r="P86" s="285">
        <f t="shared" si="61"/>
        <v>9.8977707828116265E-3</v>
      </c>
      <c r="Q86" s="285">
        <f t="shared" si="61"/>
        <v>6.9691873006255296E-3</v>
      </c>
      <c r="R86" s="285">
        <f t="shared" si="61"/>
        <v>8.081970876300755E-3</v>
      </c>
      <c r="S86" s="292">
        <f t="shared" si="61"/>
        <v>5.1623215569454317E-3</v>
      </c>
      <c r="T86" s="293">
        <f t="shared" si="61"/>
        <v>5.1280111602747857E-3</v>
      </c>
      <c r="U86" s="293">
        <f t="shared" si="61"/>
        <v>5.3117446477974044E-3</v>
      </c>
      <c r="V86" s="293">
        <f t="shared" si="61"/>
        <v>5.4064185734503866E-3</v>
      </c>
      <c r="W86" s="293">
        <f t="shared" si="61"/>
        <v>5.4300922978246556E-3</v>
      </c>
      <c r="X86" s="293">
        <f t="shared" si="61"/>
        <v>2.997409889192252E-2</v>
      </c>
      <c r="Y86" s="293">
        <f t="shared" si="61"/>
        <v>2.5453177950837437E-2</v>
      </c>
      <c r="Z86" s="293">
        <f t="shared" si="61"/>
        <v>2.5745593593504097E-2</v>
      </c>
      <c r="AA86" s="293">
        <f t="shared" si="61"/>
        <v>2.3397792096848186E-2</v>
      </c>
      <c r="AB86" s="293">
        <f t="shared" si="61"/>
        <v>2.1995111245997286E-2</v>
      </c>
      <c r="AC86" s="293">
        <f t="shared" si="61"/>
        <v>2.0857258596867764E-2</v>
      </c>
      <c r="AD86" s="294">
        <f t="shared" si="61"/>
        <v>1.9975870722489276E-2</v>
      </c>
      <c r="AE86" s="295">
        <f t="shared" si="61"/>
        <v>5.3117446477974044E-3</v>
      </c>
      <c r="AF86" s="295">
        <f t="shared" si="61"/>
        <v>5.7717428704948212E-2</v>
      </c>
      <c r="AG86" s="295">
        <f t="shared" si="61"/>
        <v>9.7869623481850587E-3</v>
      </c>
      <c r="AH86" s="295">
        <f t="shared" si="61"/>
        <v>8.4484820396832153E-3</v>
      </c>
      <c r="AI86" s="295">
        <f t="shared" si="61"/>
        <v>2.997409889192252E-2</v>
      </c>
      <c r="AJ86" s="295">
        <f t="shared" si="61"/>
        <v>9.1488032046231037E-3</v>
      </c>
      <c r="AK86" s="295">
        <f t="shared" si="61"/>
        <v>1.9975870722489276E-2</v>
      </c>
    </row>
    <row r="87" spans="1:37" ht="24" customHeight="1">
      <c r="A87" s="166" t="s">
        <v>152</v>
      </c>
      <c r="B87" s="444" t="s">
        <v>152</v>
      </c>
      <c r="C87" s="49" t="str">
        <f t="shared" si="40"/>
        <v>Profit (Loss) before Finance Cost (EBIT)</v>
      </c>
      <c r="D87" s="55"/>
      <c r="E87" s="55"/>
      <c r="F87" s="56"/>
      <c r="G87" s="298">
        <f t="shared" ref="G87:AK87" si="62">IFERROR(G27*1000/G$36,0)</f>
        <v>0.64432304761868642</v>
      </c>
      <c r="H87" s="299">
        <f t="shared" si="62"/>
        <v>0.32236337305473201</v>
      </c>
      <c r="I87" s="299">
        <f t="shared" si="62"/>
        <v>0.31955305343301665</v>
      </c>
      <c r="J87" s="299">
        <f t="shared" si="62"/>
        <v>3.6909881634567911E-2</v>
      </c>
      <c r="K87" s="299">
        <f t="shared" si="62"/>
        <v>0.21166199448910691</v>
      </c>
      <c r="L87" s="299">
        <f t="shared" si="62"/>
        <v>0.32959289322355084</v>
      </c>
      <c r="M87" s="299">
        <f t="shared" si="62"/>
        <v>0.17712128819810702</v>
      </c>
      <c r="N87" s="299">
        <f t="shared" si="62"/>
        <v>-0.6100947575917639</v>
      </c>
      <c r="O87" s="299">
        <f t="shared" si="62"/>
        <v>0.25477836693192973</v>
      </c>
      <c r="P87" s="299">
        <f t="shared" si="62"/>
        <v>0.15940539672456064</v>
      </c>
      <c r="Q87" s="299">
        <f t="shared" si="62"/>
        <v>0.39201813954212422</v>
      </c>
      <c r="R87" s="299">
        <f t="shared" si="62"/>
        <v>0.31274410984226025</v>
      </c>
      <c r="S87" s="286">
        <f t="shared" si="62"/>
        <v>0.64432304761868642</v>
      </c>
      <c r="T87" s="287">
        <f t="shared" si="62"/>
        <v>0.50006448779249713</v>
      </c>
      <c r="U87" s="287">
        <f t="shared" si="62"/>
        <v>0.43147172316981725</v>
      </c>
      <c r="V87" s="287">
        <f t="shared" si="62"/>
        <v>0.33981695372936704</v>
      </c>
      <c r="W87" s="287">
        <f t="shared" si="62"/>
        <v>0.31523475672801576</v>
      </c>
      <c r="X87" s="287">
        <f t="shared" si="62"/>
        <v>0.31734182960883145</v>
      </c>
      <c r="Y87" s="287">
        <f t="shared" si="62"/>
        <v>0.29264358534070689</v>
      </c>
      <c r="Z87" s="287">
        <f t="shared" si="62"/>
        <v>0.22746094489391799</v>
      </c>
      <c r="AA87" s="287">
        <f t="shared" si="62"/>
        <v>0.23068244174780103</v>
      </c>
      <c r="AB87" s="287">
        <f t="shared" si="62"/>
        <v>0.22327660557661036</v>
      </c>
      <c r="AC87" s="287">
        <f t="shared" si="62"/>
        <v>0.2360547217269974</v>
      </c>
      <c r="AD87" s="288">
        <f t="shared" si="62"/>
        <v>0.2413456473215323</v>
      </c>
      <c r="AE87" s="289">
        <f t="shared" si="62"/>
        <v>0.43147172316981725</v>
      </c>
      <c r="AF87" s="289">
        <f t="shared" si="62"/>
        <v>0.18895411579832988</v>
      </c>
      <c r="AG87" s="289">
        <f t="shared" si="62"/>
        <v>5.1325515276046736E-2</v>
      </c>
      <c r="AH87" s="289">
        <f t="shared" si="62"/>
        <v>0.27726666998853972</v>
      </c>
      <c r="AI87" s="289">
        <f t="shared" si="62"/>
        <v>0.31734182960883145</v>
      </c>
      <c r="AJ87" s="289">
        <f t="shared" si="62"/>
        <v>0.15904948616368014</v>
      </c>
      <c r="AK87" s="289">
        <f t="shared" si="62"/>
        <v>0.2413456473215323</v>
      </c>
    </row>
    <row r="88" spans="1:37" ht="24" customHeight="1">
      <c r="A88" s="166" t="s">
        <v>153</v>
      </c>
      <c r="B88" s="444" t="s">
        <v>153</v>
      </c>
      <c r="C88" s="33" t="str">
        <f t="shared" si="40"/>
        <v>Finance Costs</v>
      </c>
      <c r="D88" s="34"/>
      <c r="E88" s="34"/>
      <c r="F88" s="35"/>
      <c r="G88" s="290">
        <f t="shared" ref="G88:AK88" si="63">IFERROR(G28*1000/G$36,0)</f>
        <v>-5.1023047109808997E-2</v>
      </c>
      <c r="H88" s="291">
        <f t="shared" si="63"/>
        <v>-5.917526854302143E-2</v>
      </c>
      <c r="I88" s="291">
        <f t="shared" si="63"/>
        <v>-4.3704301053531049E-2</v>
      </c>
      <c r="J88" s="291">
        <f t="shared" si="63"/>
        <v>-5.2486313537649439E-2</v>
      </c>
      <c r="K88" s="291">
        <f t="shared" si="63"/>
        <v>-5.2931057750255826E-2</v>
      </c>
      <c r="L88" s="291">
        <f t="shared" si="63"/>
        <v>-5.7580543295886924E-2</v>
      </c>
      <c r="M88" s="291">
        <f t="shared" si="63"/>
        <v>-4.3330059706897246E-2</v>
      </c>
      <c r="N88" s="291">
        <f t="shared" si="63"/>
        <v>-8.4761732667716486E-2</v>
      </c>
      <c r="O88" s="291">
        <f t="shared" si="63"/>
        <v>-5.3882269945156866E-2</v>
      </c>
      <c r="P88" s="291">
        <f t="shared" si="63"/>
        <v>-5.5333473436075954E-2</v>
      </c>
      <c r="Q88" s="291">
        <f t="shared" si="63"/>
        <v>-6.3238310639337894E-2</v>
      </c>
      <c r="R88" s="291">
        <f t="shared" si="63"/>
        <v>-7.072923306783449E-2</v>
      </c>
      <c r="S88" s="292">
        <f t="shared" si="63"/>
        <v>-5.1023047109808997E-2</v>
      </c>
      <c r="T88" s="293">
        <f t="shared" si="63"/>
        <v>-5.4675764565596509E-2</v>
      </c>
      <c r="U88" s="293">
        <f t="shared" si="63"/>
        <v>-5.0506704489597487E-2</v>
      </c>
      <c r="V88" s="293">
        <f t="shared" si="63"/>
        <v>-5.0966557906175838E-2</v>
      </c>
      <c r="W88" s="293">
        <f t="shared" si="63"/>
        <v>-5.1343380796702948E-2</v>
      </c>
      <c r="X88" s="293">
        <f t="shared" si="63"/>
        <v>-5.2258691495926247E-2</v>
      </c>
      <c r="Y88" s="293">
        <f t="shared" si="63"/>
        <v>-5.0686015148459843E-2</v>
      </c>
      <c r="Z88" s="293">
        <f t="shared" si="63"/>
        <v>-5.3146468125131741E-2</v>
      </c>
      <c r="AA88" s="293">
        <f t="shared" si="63"/>
        <v>-5.3233239975161883E-2</v>
      </c>
      <c r="AB88" s="293">
        <f t="shared" si="63"/>
        <v>-5.34514586867781E-2</v>
      </c>
      <c r="AC88" s="293">
        <f t="shared" si="63"/>
        <v>-5.4192577533202758E-2</v>
      </c>
      <c r="AD88" s="294">
        <f t="shared" si="63"/>
        <v>-5.5333468289622559E-2</v>
      </c>
      <c r="AE88" s="295">
        <f t="shared" si="63"/>
        <v>-5.0506704489597487E-2</v>
      </c>
      <c r="AF88" s="295">
        <f t="shared" si="63"/>
        <v>-5.4229547678737458E-2</v>
      </c>
      <c r="AG88" s="295">
        <f t="shared" si="63"/>
        <v>-5.5250240374630763E-2</v>
      </c>
      <c r="AH88" s="295">
        <f t="shared" si="63"/>
        <v>-6.240848418123069E-2</v>
      </c>
      <c r="AI88" s="295">
        <f t="shared" si="63"/>
        <v>-5.2258691495926247E-2</v>
      </c>
      <c r="AJ88" s="295">
        <f t="shared" si="63"/>
        <v>-5.8663139845778409E-2</v>
      </c>
      <c r="AK88" s="295">
        <f t="shared" si="63"/>
        <v>-5.5333468289622559E-2</v>
      </c>
    </row>
    <row r="89" spans="1:37" ht="24" customHeight="1">
      <c r="A89" s="166" t="s">
        <v>154</v>
      </c>
      <c r="B89" s="444" t="s">
        <v>154</v>
      </c>
      <c r="C89" s="49" t="str">
        <f t="shared" si="40"/>
        <v>Profit (loss) before income tax (EBT)</v>
      </c>
      <c r="D89" s="34"/>
      <c r="E89" s="34"/>
      <c r="F89" s="35"/>
      <c r="G89" s="298">
        <f t="shared" ref="G89:AK89" si="64">IFERROR(G29*1000/G$36,0)</f>
        <v>0.59330000050887743</v>
      </c>
      <c r="H89" s="299">
        <f t="shared" si="64"/>
        <v>0.2631881045117106</v>
      </c>
      <c r="I89" s="299">
        <f t="shared" si="64"/>
        <v>0.27584875237948558</v>
      </c>
      <c r="J89" s="299">
        <f t="shared" si="64"/>
        <v>-1.5576431903081524E-2</v>
      </c>
      <c r="K89" s="299">
        <f t="shared" si="64"/>
        <v>0.15873093673885108</v>
      </c>
      <c r="L89" s="299">
        <f t="shared" si="64"/>
        <v>0.27201234992766393</v>
      </c>
      <c r="M89" s="299">
        <f t="shared" si="64"/>
        <v>0.13379122849120978</v>
      </c>
      <c r="N89" s="299">
        <f t="shared" si="64"/>
        <v>-0.69485649025948037</v>
      </c>
      <c r="O89" s="299">
        <f t="shared" si="64"/>
        <v>0.20089609698677291</v>
      </c>
      <c r="P89" s="299">
        <f t="shared" si="64"/>
        <v>0.10407192328848468</v>
      </c>
      <c r="Q89" s="299">
        <f t="shared" si="64"/>
        <v>0.32877982890278634</v>
      </c>
      <c r="R89" s="299">
        <f t="shared" si="64"/>
        <v>0.24201487677442574</v>
      </c>
      <c r="S89" s="300">
        <f t="shared" si="64"/>
        <v>0.59330000050887743</v>
      </c>
      <c r="T89" s="301">
        <f t="shared" si="64"/>
        <v>0.4453887232269006</v>
      </c>
      <c r="U89" s="301">
        <f t="shared" si="64"/>
        <v>0.38096501868021981</v>
      </c>
      <c r="V89" s="301">
        <f t="shared" si="64"/>
        <v>0.28885039582319116</v>
      </c>
      <c r="W89" s="301">
        <f t="shared" si="64"/>
        <v>0.26389137593131284</v>
      </c>
      <c r="X89" s="301">
        <f t="shared" si="64"/>
        <v>0.26508313811290518</v>
      </c>
      <c r="Y89" s="301">
        <f t="shared" si="64"/>
        <v>0.24195757019224703</v>
      </c>
      <c r="Z89" s="301">
        <f t="shared" si="64"/>
        <v>0.17431447676878625</v>
      </c>
      <c r="AA89" s="301">
        <f t="shared" si="64"/>
        <v>0.17744920177263915</v>
      </c>
      <c r="AB89" s="301">
        <f t="shared" si="64"/>
        <v>0.16982514688983225</v>
      </c>
      <c r="AC89" s="301">
        <f t="shared" si="64"/>
        <v>0.18186214419379465</v>
      </c>
      <c r="AD89" s="302">
        <f t="shared" si="64"/>
        <v>0.18601217903190972</v>
      </c>
      <c r="AE89" s="303">
        <f t="shared" si="64"/>
        <v>0.38096501868021981</v>
      </c>
      <c r="AF89" s="303">
        <f t="shared" si="64"/>
        <v>0.13472456811959241</v>
      </c>
      <c r="AG89" s="303">
        <f t="shared" si="64"/>
        <v>-3.9247250985840311E-3</v>
      </c>
      <c r="AH89" s="303">
        <f t="shared" si="64"/>
        <v>0.21485818580730906</v>
      </c>
      <c r="AI89" s="303">
        <f t="shared" si="64"/>
        <v>0.26508313811290518</v>
      </c>
      <c r="AJ89" s="303">
        <f t="shared" si="64"/>
        <v>0.10038634631790173</v>
      </c>
      <c r="AK89" s="303">
        <f t="shared" si="64"/>
        <v>0.18601217903190972</v>
      </c>
    </row>
    <row r="90" spans="1:37" ht="24" customHeight="1">
      <c r="A90" s="166" t="s">
        <v>155</v>
      </c>
      <c r="B90" s="444" t="s">
        <v>155</v>
      </c>
      <c r="C90" s="63" t="str">
        <f t="shared" si="40"/>
        <v>Tax Expenses</v>
      </c>
      <c r="D90" s="34"/>
      <c r="E90" s="34"/>
      <c r="F90" s="35"/>
      <c r="G90" s="290">
        <f t="shared" ref="G90:AK90" si="65">IFERROR(G30*1000/G$36,0)</f>
        <v>-9.8744531271988567E-2</v>
      </c>
      <c r="H90" s="291">
        <f t="shared" si="65"/>
        <v>-7.3412641365747683E-2</v>
      </c>
      <c r="I90" s="291">
        <f t="shared" si="65"/>
        <v>-7.1232835757994439E-2</v>
      </c>
      <c r="J90" s="291">
        <f t="shared" si="65"/>
        <v>2.1244733791758509E-3</v>
      </c>
      <c r="K90" s="291">
        <f t="shared" si="65"/>
        <v>-4.2817175242571219E-2</v>
      </c>
      <c r="L90" s="291">
        <f t="shared" si="65"/>
        <v>-2.9036337252596335E-2</v>
      </c>
      <c r="M90" s="291">
        <f t="shared" si="65"/>
        <v>-3.7628406133151431E-2</v>
      </c>
      <c r="N90" s="291">
        <f t="shared" si="65"/>
        <v>0.16323187881189932</v>
      </c>
      <c r="O90" s="291">
        <f t="shared" si="65"/>
        <v>-4.2661260550221958E-2</v>
      </c>
      <c r="P90" s="291">
        <f t="shared" si="65"/>
        <v>-9.598029027451177E-2</v>
      </c>
      <c r="Q90" s="291">
        <f t="shared" si="65"/>
        <v>-9.6523118666082541E-2</v>
      </c>
      <c r="R90" s="291">
        <f t="shared" si="65"/>
        <v>0.13677225097748336</v>
      </c>
      <c r="S90" s="292">
        <f t="shared" si="65"/>
        <v>-9.8744531271988567E-2</v>
      </c>
      <c r="T90" s="293">
        <f t="shared" si="65"/>
        <v>-8.7394221763510055E-2</v>
      </c>
      <c r="U90" s="293">
        <f t="shared" si="65"/>
        <v>-8.1253036579390522E-2</v>
      </c>
      <c r="V90" s="293">
        <f t="shared" si="65"/>
        <v>-6.188485231190978E-2</v>
      </c>
      <c r="W90" s="293">
        <f t="shared" si="65"/>
        <v>-5.8227362996979101E-2</v>
      </c>
      <c r="X90" s="293">
        <f t="shared" si="65"/>
        <v>-5.3943546728181864E-2</v>
      </c>
      <c r="Y90" s="293">
        <f t="shared" si="65"/>
        <v>-5.1069821355060212E-2</v>
      </c>
      <c r="Z90" s="293">
        <f t="shared" si="65"/>
        <v>-3.5596067771333825E-2</v>
      </c>
      <c r="AA90" s="293">
        <f t="shared" si="65"/>
        <v>-3.642925387057825E-2</v>
      </c>
      <c r="AB90" s="293">
        <f t="shared" si="65"/>
        <v>-4.261673287294631E-2</v>
      </c>
      <c r="AC90" s="293">
        <f t="shared" si="65"/>
        <v>-4.6698846166126608E-2</v>
      </c>
      <c r="AD90" s="294">
        <f t="shared" si="65"/>
        <v>-3.4040876822629323E-2</v>
      </c>
      <c r="AE90" s="295">
        <f t="shared" si="65"/>
        <v>-8.1253036579390522E-2</v>
      </c>
      <c r="AF90" s="295">
        <f t="shared" si="65"/>
        <v>-2.3222384568732192E-2</v>
      </c>
      <c r="AG90" s="295">
        <f t="shared" si="65"/>
        <v>-1.8032788804662496E-4</v>
      </c>
      <c r="AH90" s="295">
        <f t="shared" si="65"/>
        <v>-2.5995177479827145E-2</v>
      </c>
      <c r="AI90" s="295">
        <f t="shared" si="65"/>
        <v>-5.3943546728181864E-2</v>
      </c>
      <c r="AJ90" s="295">
        <f t="shared" si="65"/>
        <v>-1.2488302986395737E-2</v>
      </c>
      <c r="AK90" s="295">
        <f t="shared" si="65"/>
        <v>-3.4040876822629323E-2</v>
      </c>
    </row>
    <row r="91" spans="1:37" ht="24" customHeight="1">
      <c r="A91" s="166" t="s">
        <v>156</v>
      </c>
      <c r="B91" s="444" t="s">
        <v>156</v>
      </c>
      <c r="C91" s="49" t="str">
        <f t="shared" si="40"/>
        <v>Profit (Loss) before Shares of Profit (Loss) of JV and Asso.</v>
      </c>
      <c r="D91" s="34"/>
      <c r="E91" s="34"/>
      <c r="F91" s="35"/>
      <c r="G91" s="284">
        <f t="shared" ref="G91:AK91" si="66">IFERROR(G31*1000/G$36,0)</f>
        <v>0.49455546923688892</v>
      </c>
      <c r="H91" s="285">
        <f t="shared" si="66"/>
        <v>0.18977546314596291</v>
      </c>
      <c r="I91" s="285">
        <f t="shared" si="66"/>
        <v>0.20461591662149117</v>
      </c>
      <c r="J91" s="285">
        <f t="shared" si="66"/>
        <v>-1.3451958523905674E-2</v>
      </c>
      <c r="K91" s="285">
        <f t="shared" si="66"/>
        <v>0.11591376149627987</v>
      </c>
      <c r="L91" s="285">
        <f t="shared" si="66"/>
        <v>0.24297601267506758</v>
      </c>
      <c r="M91" s="285">
        <f t="shared" si="66"/>
        <v>9.6162822358058356E-2</v>
      </c>
      <c r="N91" s="285">
        <f t="shared" si="66"/>
        <v>-0.53162461144758111</v>
      </c>
      <c r="O91" s="285">
        <f t="shared" si="66"/>
        <v>0.15823483643655095</v>
      </c>
      <c r="P91" s="285">
        <f t="shared" si="66"/>
        <v>8.0916330139729122E-3</v>
      </c>
      <c r="Q91" s="285">
        <f t="shared" si="66"/>
        <v>0.2322567102367038</v>
      </c>
      <c r="R91" s="285">
        <f t="shared" si="66"/>
        <v>0.37878712775190915</v>
      </c>
      <c r="S91" s="286">
        <f t="shared" si="66"/>
        <v>0.49455546923688892</v>
      </c>
      <c r="T91" s="287">
        <f t="shared" si="66"/>
        <v>0.35799450146339057</v>
      </c>
      <c r="U91" s="287">
        <f t="shared" si="66"/>
        <v>0.29971198210082928</v>
      </c>
      <c r="V91" s="287">
        <f t="shared" si="66"/>
        <v>0.22696554351128143</v>
      </c>
      <c r="W91" s="287">
        <f t="shared" si="66"/>
        <v>0.20566401293433373</v>
      </c>
      <c r="X91" s="287">
        <f t="shared" si="66"/>
        <v>0.21113959138472332</v>
      </c>
      <c r="Y91" s="287">
        <f t="shared" si="66"/>
        <v>0.19088774883718682</v>
      </c>
      <c r="Z91" s="287">
        <f t="shared" si="66"/>
        <v>0.13871840899745241</v>
      </c>
      <c r="AA91" s="287">
        <f t="shared" si="66"/>
        <v>0.14101994790206088</v>
      </c>
      <c r="AB91" s="287">
        <f t="shared" si="66"/>
        <v>0.12720841401688596</v>
      </c>
      <c r="AC91" s="287">
        <f t="shared" si="66"/>
        <v>0.13516329802766802</v>
      </c>
      <c r="AD91" s="288">
        <f t="shared" si="66"/>
        <v>0.15197130220928037</v>
      </c>
      <c r="AE91" s="289">
        <f t="shared" si="66"/>
        <v>0.29971198210082928</v>
      </c>
      <c r="AF91" s="289">
        <f t="shared" si="66"/>
        <v>0.11150218355086022</v>
      </c>
      <c r="AG91" s="289">
        <f t="shared" si="66"/>
        <v>-4.1050529866306553E-3</v>
      </c>
      <c r="AH91" s="289">
        <f t="shared" si="66"/>
        <v>0.18886300832748196</v>
      </c>
      <c r="AI91" s="289">
        <f t="shared" si="66"/>
        <v>0.21113959138472332</v>
      </c>
      <c r="AJ91" s="289">
        <f t="shared" si="66"/>
        <v>8.7898043331505998E-2</v>
      </c>
      <c r="AK91" s="289">
        <f t="shared" si="66"/>
        <v>0.15197130220928037</v>
      </c>
    </row>
    <row r="92" spans="1:37" ht="24" customHeight="1">
      <c r="A92" s="166" t="s">
        <v>157</v>
      </c>
      <c r="B92" s="444" t="s">
        <v>157</v>
      </c>
      <c r="C92" s="33" t="str">
        <f t="shared" si="40"/>
        <v>Shares of Profit (Loss) of Joint Ventures and Associates</v>
      </c>
      <c r="D92" s="34"/>
      <c r="E92" s="34"/>
      <c r="F92" s="35"/>
      <c r="G92" s="290">
        <f t="shared" ref="G92:AK92" si="67">IFERROR(G32*1000/G$36,0)</f>
        <v>0</v>
      </c>
      <c r="H92" s="291">
        <f t="shared" si="67"/>
        <v>0</v>
      </c>
      <c r="I92" s="291">
        <f t="shared" si="67"/>
        <v>0</v>
      </c>
      <c r="J92" s="291">
        <f t="shared" si="67"/>
        <v>0</v>
      </c>
      <c r="K92" s="291">
        <f t="shared" si="67"/>
        <v>0</v>
      </c>
      <c r="L92" s="291">
        <f t="shared" si="67"/>
        <v>0</v>
      </c>
      <c r="M92" s="291">
        <f t="shared" si="67"/>
        <v>0</v>
      </c>
      <c r="N92" s="291">
        <f t="shared" si="67"/>
        <v>0</v>
      </c>
      <c r="O92" s="291">
        <f t="shared" si="67"/>
        <v>0</v>
      </c>
      <c r="P92" s="291">
        <f t="shared" si="67"/>
        <v>0</v>
      </c>
      <c r="Q92" s="291">
        <f t="shared" si="67"/>
        <v>0</v>
      </c>
      <c r="R92" s="291">
        <f t="shared" si="67"/>
        <v>0</v>
      </c>
      <c r="S92" s="292">
        <f t="shared" si="67"/>
        <v>0</v>
      </c>
      <c r="T92" s="293">
        <f t="shared" si="67"/>
        <v>0</v>
      </c>
      <c r="U92" s="293">
        <f t="shared" si="67"/>
        <v>0</v>
      </c>
      <c r="V92" s="293">
        <f t="shared" si="67"/>
        <v>0</v>
      </c>
      <c r="W92" s="293">
        <f t="shared" si="67"/>
        <v>0</v>
      </c>
      <c r="X92" s="293">
        <f t="shared" si="67"/>
        <v>0</v>
      </c>
      <c r="Y92" s="293">
        <f t="shared" si="67"/>
        <v>0</v>
      </c>
      <c r="Z92" s="293">
        <f t="shared" si="67"/>
        <v>0</v>
      </c>
      <c r="AA92" s="293">
        <f t="shared" si="67"/>
        <v>0</v>
      </c>
      <c r="AB92" s="293">
        <f t="shared" si="67"/>
        <v>0</v>
      </c>
      <c r="AC92" s="293">
        <f t="shared" si="67"/>
        <v>0</v>
      </c>
      <c r="AD92" s="294">
        <f t="shared" si="67"/>
        <v>0</v>
      </c>
      <c r="AE92" s="295">
        <f t="shared" si="67"/>
        <v>0</v>
      </c>
      <c r="AF92" s="295">
        <f t="shared" si="67"/>
        <v>0</v>
      </c>
      <c r="AG92" s="295">
        <f t="shared" si="67"/>
        <v>0</v>
      </c>
      <c r="AH92" s="295">
        <f t="shared" si="67"/>
        <v>0</v>
      </c>
      <c r="AI92" s="295">
        <f t="shared" si="67"/>
        <v>0</v>
      </c>
      <c r="AJ92" s="295">
        <f t="shared" si="67"/>
        <v>0</v>
      </c>
      <c r="AK92" s="295">
        <f t="shared" si="67"/>
        <v>0</v>
      </c>
    </row>
    <row r="93" spans="1:37" ht="24" customHeight="1">
      <c r="A93" s="166" t="s">
        <v>158</v>
      </c>
      <c r="B93" s="444" t="s">
        <v>158</v>
      </c>
      <c r="C93" s="49" t="str">
        <f t="shared" si="40"/>
        <v>Profit (Loss) before Non-Controlling Interests</v>
      </c>
      <c r="D93" s="34"/>
      <c r="E93" s="34"/>
      <c r="F93" s="35"/>
      <c r="G93" s="284">
        <f t="shared" ref="G93:AK93" si="68">IFERROR(G33*1000/G$36,0)</f>
        <v>0.49455546923688892</v>
      </c>
      <c r="H93" s="285">
        <f t="shared" si="68"/>
        <v>0.18977546314596291</v>
      </c>
      <c r="I93" s="285">
        <f t="shared" si="68"/>
        <v>0.20461591662149117</v>
      </c>
      <c r="J93" s="285">
        <f t="shared" si="68"/>
        <v>-1.3451958523905674E-2</v>
      </c>
      <c r="K93" s="285">
        <f t="shared" si="68"/>
        <v>0.11591376149627987</v>
      </c>
      <c r="L93" s="285">
        <f t="shared" si="68"/>
        <v>0.24297601267506758</v>
      </c>
      <c r="M93" s="285">
        <f t="shared" si="68"/>
        <v>9.6162822358058356E-2</v>
      </c>
      <c r="N93" s="285">
        <f t="shared" si="68"/>
        <v>-0.53162461144758111</v>
      </c>
      <c r="O93" s="285">
        <f t="shared" si="68"/>
        <v>0.15823483643655095</v>
      </c>
      <c r="P93" s="285">
        <f t="shared" si="68"/>
        <v>8.0916330139729122E-3</v>
      </c>
      <c r="Q93" s="285">
        <f t="shared" si="68"/>
        <v>0.2322567102367038</v>
      </c>
      <c r="R93" s="285">
        <f t="shared" si="68"/>
        <v>0.37878712775190915</v>
      </c>
      <c r="S93" s="286">
        <f t="shared" si="68"/>
        <v>0.49455546923688892</v>
      </c>
      <c r="T93" s="287">
        <f t="shared" si="68"/>
        <v>0.35799450146339057</v>
      </c>
      <c r="U93" s="287">
        <f t="shared" si="68"/>
        <v>0.29971198210082928</v>
      </c>
      <c r="V93" s="287">
        <f t="shared" si="68"/>
        <v>0.22696554351128143</v>
      </c>
      <c r="W93" s="287">
        <f t="shared" si="68"/>
        <v>0.20566401293433373</v>
      </c>
      <c r="X93" s="287">
        <f t="shared" si="68"/>
        <v>0.21113959138472332</v>
      </c>
      <c r="Y93" s="287">
        <f t="shared" si="68"/>
        <v>0.19088774883718682</v>
      </c>
      <c r="Z93" s="287">
        <f t="shared" si="68"/>
        <v>0.13871840899745241</v>
      </c>
      <c r="AA93" s="287">
        <f t="shared" si="68"/>
        <v>0.14101994790206088</v>
      </c>
      <c r="AB93" s="287">
        <f t="shared" si="68"/>
        <v>0.12720841401688596</v>
      </c>
      <c r="AC93" s="287">
        <f t="shared" si="68"/>
        <v>0.13516329802766802</v>
      </c>
      <c r="AD93" s="288">
        <f t="shared" si="68"/>
        <v>0.15197130220928037</v>
      </c>
      <c r="AE93" s="289">
        <f t="shared" si="68"/>
        <v>0.29971198210082928</v>
      </c>
      <c r="AF93" s="289">
        <f t="shared" si="68"/>
        <v>0.11150218355086022</v>
      </c>
      <c r="AG93" s="289">
        <f t="shared" si="68"/>
        <v>-4.1050529866306553E-3</v>
      </c>
      <c r="AH93" s="289">
        <f t="shared" si="68"/>
        <v>0.18886300832748196</v>
      </c>
      <c r="AI93" s="289">
        <f t="shared" si="68"/>
        <v>0.21113959138472332</v>
      </c>
      <c r="AJ93" s="289">
        <f t="shared" si="68"/>
        <v>8.7898043331505998E-2</v>
      </c>
      <c r="AK93" s="289">
        <f t="shared" si="68"/>
        <v>0.15197130220928037</v>
      </c>
    </row>
    <row r="94" spans="1:37" ht="24" customHeight="1">
      <c r="A94" s="166" t="s">
        <v>159</v>
      </c>
      <c r="B94" s="444" t="s">
        <v>159</v>
      </c>
      <c r="C94" s="33" t="str">
        <f t="shared" si="40"/>
        <v>Non-Controlling Interests</v>
      </c>
      <c r="D94" s="34"/>
      <c r="E94" s="34"/>
      <c r="F94" s="35"/>
      <c r="G94" s="284">
        <f t="shared" ref="G94:AK94" si="69">IFERROR(G34*1000/G$36,0)</f>
        <v>0</v>
      </c>
      <c r="H94" s="285">
        <f t="shared" si="69"/>
        <v>0</v>
      </c>
      <c r="I94" s="285">
        <f t="shared" si="69"/>
        <v>0</v>
      </c>
      <c r="J94" s="285">
        <f t="shared" si="69"/>
        <v>0</v>
      </c>
      <c r="K94" s="285">
        <f t="shared" si="69"/>
        <v>0</v>
      </c>
      <c r="L94" s="285">
        <f t="shared" si="69"/>
        <v>0</v>
      </c>
      <c r="M94" s="285">
        <f t="shared" si="69"/>
        <v>0</v>
      </c>
      <c r="N94" s="285">
        <f t="shared" si="69"/>
        <v>0</v>
      </c>
      <c r="O94" s="285">
        <f t="shared" si="69"/>
        <v>0</v>
      </c>
      <c r="P94" s="285">
        <f t="shared" si="69"/>
        <v>0</v>
      </c>
      <c r="Q94" s="285">
        <f t="shared" si="69"/>
        <v>0</v>
      </c>
      <c r="R94" s="285">
        <f t="shared" si="69"/>
        <v>0</v>
      </c>
      <c r="S94" s="286">
        <f t="shared" si="69"/>
        <v>0</v>
      </c>
      <c r="T94" s="287">
        <f t="shared" si="69"/>
        <v>0</v>
      </c>
      <c r="U94" s="287">
        <f t="shared" si="69"/>
        <v>0</v>
      </c>
      <c r="V94" s="287">
        <f t="shared" si="69"/>
        <v>0</v>
      </c>
      <c r="W94" s="287">
        <f t="shared" si="69"/>
        <v>0</v>
      </c>
      <c r="X94" s="287">
        <f t="shared" si="69"/>
        <v>0</v>
      </c>
      <c r="Y94" s="287">
        <f t="shared" si="69"/>
        <v>0</v>
      </c>
      <c r="Z94" s="287">
        <f t="shared" si="69"/>
        <v>0</v>
      </c>
      <c r="AA94" s="287">
        <f t="shared" si="69"/>
        <v>0</v>
      </c>
      <c r="AB94" s="287">
        <f t="shared" si="69"/>
        <v>0</v>
      </c>
      <c r="AC94" s="287">
        <f t="shared" si="69"/>
        <v>0</v>
      </c>
      <c r="AD94" s="288">
        <f t="shared" si="69"/>
        <v>0</v>
      </c>
      <c r="AE94" s="289">
        <f t="shared" si="69"/>
        <v>0</v>
      </c>
      <c r="AF94" s="289">
        <f t="shared" si="69"/>
        <v>0</v>
      </c>
      <c r="AG94" s="289">
        <f t="shared" si="69"/>
        <v>0</v>
      </c>
      <c r="AH94" s="289">
        <f t="shared" si="69"/>
        <v>0</v>
      </c>
      <c r="AI94" s="289">
        <f t="shared" si="69"/>
        <v>0</v>
      </c>
      <c r="AJ94" s="289">
        <f t="shared" si="69"/>
        <v>0</v>
      </c>
      <c r="AK94" s="289">
        <f t="shared" si="69"/>
        <v>0</v>
      </c>
    </row>
    <row r="95" spans="1:37" ht="24" customHeight="1" thickBot="1">
      <c r="A95" s="166" t="s">
        <v>160</v>
      </c>
      <c r="B95" s="444" t="s">
        <v>160</v>
      </c>
      <c r="C95" s="66" t="str">
        <f t="shared" si="40"/>
        <v>Profit (Loss) for the Period</v>
      </c>
      <c r="D95" s="67"/>
      <c r="E95" s="67"/>
      <c r="F95" s="68"/>
      <c r="G95" s="304">
        <f t="shared" ref="G95:AK95" si="70">IFERROR(G35*1000/G$36,0)</f>
        <v>0.49455546923688892</v>
      </c>
      <c r="H95" s="305">
        <f t="shared" si="70"/>
        <v>0.18977546314596291</v>
      </c>
      <c r="I95" s="305">
        <f t="shared" si="70"/>
        <v>0.20461591662149117</v>
      </c>
      <c r="J95" s="305">
        <f t="shared" si="70"/>
        <v>-1.3451958523905674E-2</v>
      </c>
      <c r="K95" s="305">
        <f t="shared" si="70"/>
        <v>0.11591376149627987</v>
      </c>
      <c r="L95" s="305">
        <f t="shared" si="70"/>
        <v>0.24297601267506758</v>
      </c>
      <c r="M95" s="305">
        <f t="shared" si="70"/>
        <v>9.6162822358058356E-2</v>
      </c>
      <c r="N95" s="305">
        <f t="shared" si="70"/>
        <v>-0.53162461144758111</v>
      </c>
      <c r="O95" s="305">
        <f t="shared" si="70"/>
        <v>0.15823483643655095</v>
      </c>
      <c r="P95" s="305">
        <f t="shared" si="70"/>
        <v>8.0916330139729122E-3</v>
      </c>
      <c r="Q95" s="305">
        <f t="shared" si="70"/>
        <v>0.2322567102367038</v>
      </c>
      <c r="R95" s="305">
        <f t="shared" si="70"/>
        <v>0.37878712775190915</v>
      </c>
      <c r="S95" s="306">
        <f t="shared" si="70"/>
        <v>0.49455546923688892</v>
      </c>
      <c r="T95" s="307">
        <f t="shared" si="70"/>
        <v>0.35799450146339057</v>
      </c>
      <c r="U95" s="307">
        <f t="shared" si="70"/>
        <v>0.29971198210082928</v>
      </c>
      <c r="V95" s="307">
        <f t="shared" si="70"/>
        <v>0.22696554351128143</v>
      </c>
      <c r="W95" s="307">
        <f t="shared" si="70"/>
        <v>0.20566401293433373</v>
      </c>
      <c r="X95" s="307">
        <f t="shared" si="70"/>
        <v>0.21113959138472332</v>
      </c>
      <c r="Y95" s="307">
        <f t="shared" si="70"/>
        <v>0.19088774883718682</v>
      </c>
      <c r="Z95" s="307">
        <f t="shared" si="70"/>
        <v>0.13871840899745241</v>
      </c>
      <c r="AA95" s="307">
        <f t="shared" si="70"/>
        <v>0.14101994790206088</v>
      </c>
      <c r="AB95" s="307">
        <f t="shared" si="70"/>
        <v>0.12720841401688596</v>
      </c>
      <c r="AC95" s="307">
        <f t="shared" si="70"/>
        <v>0.13516329802766802</v>
      </c>
      <c r="AD95" s="308">
        <f t="shared" si="70"/>
        <v>0.15197130220928037</v>
      </c>
      <c r="AE95" s="309">
        <f t="shared" si="70"/>
        <v>0.29971198210082928</v>
      </c>
      <c r="AF95" s="309">
        <f t="shared" si="70"/>
        <v>0.11150218355086022</v>
      </c>
      <c r="AG95" s="309">
        <f t="shared" si="70"/>
        <v>-4.1050529866306553E-3</v>
      </c>
      <c r="AH95" s="309">
        <f t="shared" si="70"/>
        <v>0.18886300832748196</v>
      </c>
      <c r="AI95" s="309">
        <f t="shared" si="70"/>
        <v>0.21113959138472332</v>
      </c>
      <c r="AJ95" s="309">
        <f t="shared" si="70"/>
        <v>8.7898043331505998E-2</v>
      </c>
      <c r="AK95" s="309">
        <f t="shared" si="70"/>
        <v>0.15197130220928037</v>
      </c>
    </row>
    <row r="96" spans="1:37" ht="24" customHeight="1" thickTop="1">
      <c r="A96" s="166" t="s">
        <v>161</v>
      </c>
      <c r="B96" s="444" t="s">
        <v>161</v>
      </c>
      <c r="C96" s="83" t="str">
        <f>C41</f>
        <v>EBITDA from Operations</v>
      </c>
      <c r="D96" s="104"/>
      <c r="E96" s="104"/>
      <c r="F96" s="105"/>
      <c r="G96" s="310">
        <f t="shared" ref="G96:AK96" si="71">IFERROR(G41*1000/G$36,0)</f>
        <v>0.72266705833202616</v>
      </c>
      <c r="H96" s="311">
        <f t="shared" si="71"/>
        <v>0.40576503777942502</v>
      </c>
      <c r="I96" s="311">
        <f t="shared" si="71"/>
        <v>0.37843501588030826</v>
      </c>
      <c r="J96" s="311">
        <f t="shared" si="71"/>
        <v>0.11126400222495314</v>
      </c>
      <c r="K96" s="311">
        <f t="shared" si="71"/>
        <v>0.27968708192659664</v>
      </c>
      <c r="L96" s="311">
        <f t="shared" si="71"/>
        <v>0.24135322206816195</v>
      </c>
      <c r="M96" s="311">
        <f t="shared" si="71"/>
        <v>0.2313501817374703</v>
      </c>
      <c r="N96" s="311">
        <f t="shared" si="71"/>
        <v>-0.46407141426086695</v>
      </c>
      <c r="O96" s="311">
        <f t="shared" si="71"/>
        <v>0.39899635499231606</v>
      </c>
      <c r="P96" s="311">
        <f t="shared" si="71"/>
        <v>0.26597556826130014</v>
      </c>
      <c r="Q96" s="311">
        <f t="shared" si="71"/>
        <v>0.52491581566487611</v>
      </c>
      <c r="R96" s="311">
        <f t="shared" si="71"/>
        <v>0.46071633819818031</v>
      </c>
      <c r="S96" s="312">
        <f t="shared" si="71"/>
        <v>0.72266705833202616</v>
      </c>
      <c r="T96" s="313">
        <f t="shared" si="71"/>
        <v>0.58067465151013797</v>
      </c>
      <c r="U96" s="313">
        <f t="shared" si="71"/>
        <v>0.50382536064190608</v>
      </c>
      <c r="V96" s="313">
        <f t="shared" si="71"/>
        <v>0.41263529356158152</v>
      </c>
      <c r="W96" s="313">
        <f t="shared" si="71"/>
        <v>0.3871336731111274</v>
      </c>
      <c r="X96" s="313">
        <f t="shared" si="71"/>
        <v>0.36574022591543831</v>
      </c>
      <c r="Y96" s="313">
        <f t="shared" si="71"/>
        <v>0.34206895703487455</v>
      </c>
      <c r="Z96" s="313">
        <f t="shared" si="71"/>
        <v>0.28386121790072089</v>
      </c>
      <c r="AA96" s="313">
        <f t="shared" si="71"/>
        <v>0.29743890767671238</v>
      </c>
      <c r="AB96" s="313">
        <f t="shared" si="71"/>
        <v>0.29416979997123532</v>
      </c>
      <c r="AC96" s="313">
        <f t="shared" si="71"/>
        <v>0.31164326557558925</v>
      </c>
      <c r="AD96" s="314">
        <f t="shared" si="71"/>
        <v>0.32192805927102736</v>
      </c>
      <c r="AE96" s="315">
        <f t="shared" si="71"/>
        <v>0.50382536064190608</v>
      </c>
      <c r="AF96" s="315">
        <f t="shared" si="71"/>
        <v>0.21040463235972329</v>
      </c>
      <c r="AG96" s="315">
        <f t="shared" si="71"/>
        <v>0.1560772524004016</v>
      </c>
      <c r="AH96" s="315">
        <f t="shared" si="71"/>
        <v>0.40442439336424318</v>
      </c>
      <c r="AI96" s="315">
        <f t="shared" si="71"/>
        <v>0.36574022591543831</v>
      </c>
      <c r="AJ96" s="315">
        <f t="shared" si="71"/>
        <v>0.27448392433787433</v>
      </c>
      <c r="AK96" s="315">
        <f t="shared" si="71"/>
        <v>0.32192805927102736</v>
      </c>
    </row>
    <row r="97" spans="1:37" ht="24" customHeight="1">
      <c r="A97" s="166" t="s">
        <v>162</v>
      </c>
      <c r="B97" s="444" t="s">
        <v>162</v>
      </c>
      <c r="C97" s="114" t="str">
        <f>C43</f>
        <v>Operating Assets</v>
      </c>
      <c r="D97" s="96"/>
      <c r="E97" s="96"/>
      <c r="F97" s="97"/>
      <c r="G97" s="310">
        <f>IFERROR(G43*1000/G$37/12,0)</f>
        <v>4.7457797627449718</v>
      </c>
      <c r="H97" s="311">
        <f t="shared" ref="H97:R97" si="72">IFERROR(H43*1000/H$37/12,0)</f>
        <v>4.317065581760521</v>
      </c>
      <c r="I97" s="311">
        <f t="shared" si="72"/>
        <v>3.9876053567310041</v>
      </c>
      <c r="J97" s="311">
        <f t="shared" si="72"/>
        <v>5.054210773581274</v>
      </c>
      <c r="K97" s="311">
        <f t="shared" si="72"/>
        <v>4.5955670497554406</v>
      </c>
      <c r="L97" s="311">
        <f t="shared" si="72"/>
        <v>7.2419901509889826</v>
      </c>
      <c r="M97" s="311">
        <f t="shared" si="72"/>
        <v>7.0675623512187924</v>
      </c>
      <c r="N97" s="311">
        <f t="shared" si="72"/>
        <v>23.026887667474785</v>
      </c>
      <c r="O97" s="311">
        <f t="shared" si="72"/>
        <v>6.9373183244082668</v>
      </c>
      <c r="P97" s="311">
        <f t="shared" si="72"/>
        <v>8.010037409274295</v>
      </c>
      <c r="Q97" s="311">
        <f t="shared" si="72"/>
        <v>7.8271592622850648</v>
      </c>
      <c r="R97" s="311">
        <f t="shared" si="72"/>
        <v>11.734240481087985</v>
      </c>
      <c r="S97" s="292">
        <f>IFERROR(S43*1000/S$37/12*1,0)</f>
        <v>4.7457797627449718</v>
      </c>
      <c r="T97" s="292">
        <f>IFERROR(T43*1000/T$37/12*2,0)</f>
        <v>4.5212825980271285</v>
      </c>
      <c r="U97" s="292">
        <f>IFERROR(U43*1000/U$37/12*3,0)</f>
        <v>4.3281959805344519</v>
      </c>
      <c r="V97" s="292">
        <f>IFERROR(V43*1000/V$37/12*4,0)</f>
        <v>4.4894171590550034</v>
      </c>
      <c r="W97" s="292">
        <f>IFERROR(W43*1000/W$37/12*5,0)</f>
        <v>4.5102530149738627</v>
      </c>
      <c r="X97" s="292">
        <f>IFERROR(X43*1000/X$37/12*6,0)</f>
        <v>4.8128258047232597</v>
      </c>
      <c r="Y97" s="292">
        <f>IFERROR(Y43*1000/Y$37/12*7,0)</f>
        <v>5.0426451170655788</v>
      </c>
      <c r="Z97" s="292">
        <f>IFERROR(Z43*1000/Z$37/12*8,0)</f>
        <v>5.5882005785569016</v>
      </c>
      <c r="AA97" s="292">
        <f>IFERROR(AA43*1000/AA$37/12*9,0)</f>
        <v>5.7116175374998175</v>
      </c>
      <c r="AB97" s="292">
        <f>IFERROR(AB43*1000/AB$37/12*10,0)</f>
        <v>5.8803497419747943</v>
      </c>
      <c r="AC97" s="292">
        <f>IFERROR(AC43*1000/AC$37/12*11,0)</f>
        <v>6.0163884421963552</v>
      </c>
      <c r="AD97" s="292">
        <f>IFERROR(AD43*1000/AD$37/12*12,0)</f>
        <v>6.2710338370778578</v>
      </c>
      <c r="AE97" s="295">
        <f>IFERROR(AE43*1000/AE$37/12*3,0)</f>
        <v>4.3281959805344519</v>
      </c>
      <c r="AF97" s="295">
        <f>IFERROR(AF43*1000/AF$37/12*3,0)</f>
        <v>5.4196682080323813</v>
      </c>
      <c r="AG97" s="295">
        <f>IFERROR(AG43*1000/AG$37/12*3,0)</f>
        <v>9.1166868792226428</v>
      </c>
      <c r="AH97" s="295">
        <f>IFERROR(AH43*1000/AH$37/12*3,0)</f>
        <v>8.8803553679312888</v>
      </c>
      <c r="AI97" s="295">
        <f>IFERROR(AI43*1000/AI$37/12*6,0)</f>
        <v>4.8128258047232597</v>
      </c>
      <c r="AJ97" s="295">
        <f>IFERROR(AJ43*1000/AJ$37/12*6,0)</f>
        <v>8.9969694079544151</v>
      </c>
      <c r="AK97" s="295">
        <f>IFERROR(AK43*1000/AK$37,0)</f>
        <v>6.2710338370778578</v>
      </c>
    </row>
    <row r="98" spans="1:37" ht="24" customHeight="1">
      <c r="A98" s="166" t="s">
        <v>163</v>
      </c>
      <c r="B98" s="444" t="s">
        <v>163</v>
      </c>
      <c r="C98" s="114" t="str">
        <f>C47</f>
        <v>EBITDA includes Dividend from Asso.</v>
      </c>
      <c r="D98" s="96"/>
      <c r="E98" s="96"/>
      <c r="F98" s="97"/>
      <c r="G98" s="310">
        <f>IFERROR(G47*1000/G$36,0)</f>
        <v>0.72266705833202616</v>
      </c>
      <c r="H98" s="311">
        <f t="shared" ref="H98:AK98" si="73">IFERROR(H47*1000/H$36,0)</f>
        <v>0.40576503777942502</v>
      </c>
      <c r="I98" s="311">
        <f t="shared" si="73"/>
        <v>0.37843501588030826</v>
      </c>
      <c r="J98" s="311">
        <f t="shared" si="73"/>
        <v>0.11126400222495314</v>
      </c>
      <c r="K98" s="311">
        <f t="shared" si="73"/>
        <v>0.27968708192659664</v>
      </c>
      <c r="L98" s="311">
        <f t="shared" si="73"/>
        <v>0.24135322206816195</v>
      </c>
      <c r="M98" s="311">
        <f t="shared" si="73"/>
        <v>0.2313501817374703</v>
      </c>
      <c r="N98" s="311">
        <f t="shared" si="73"/>
        <v>-0.46407141426086695</v>
      </c>
      <c r="O98" s="311">
        <f t="shared" si="73"/>
        <v>0.39899635499231606</v>
      </c>
      <c r="P98" s="311">
        <f t="shared" si="73"/>
        <v>0.26597556826130014</v>
      </c>
      <c r="Q98" s="311">
        <f t="shared" si="73"/>
        <v>0.52491581566487611</v>
      </c>
      <c r="R98" s="311">
        <f t="shared" si="73"/>
        <v>0.46071633819818031</v>
      </c>
      <c r="S98" s="292">
        <f t="shared" si="73"/>
        <v>0.72266705833202616</v>
      </c>
      <c r="T98" s="293">
        <f t="shared" si="73"/>
        <v>0.58067465151013797</v>
      </c>
      <c r="U98" s="293">
        <f t="shared" si="73"/>
        <v>0.50382536064190608</v>
      </c>
      <c r="V98" s="293">
        <f t="shared" si="73"/>
        <v>0.41263529356158152</v>
      </c>
      <c r="W98" s="293">
        <f t="shared" si="73"/>
        <v>0.3871336731111274</v>
      </c>
      <c r="X98" s="293">
        <f t="shared" si="73"/>
        <v>0.36574022591543831</v>
      </c>
      <c r="Y98" s="293">
        <f t="shared" si="73"/>
        <v>0.34206895703487455</v>
      </c>
      <c r="Z98" s="293">
        <f t="shared" si="73"/>
        <v>0.28386121790072089</v>
      </c>
      <c r="AA98" s="293">
        <f t="shared" si="73"/>
        <v>0.29743890767671238</v>
      </c>
      <c r="AB98" s="293">
        <f t="shared" si="73"/>
        <v>0.29416979997123532</v>
      </c>
      <c r="AC98" s="293">
        <f t="shared" si="73"/>
        <v>0.31164326557558925</v>
      </c>
      <c r="AD98" s="294">
        <f t="shared" si="73"/>
        <v>0.32192805927102736</v>
      </c>
      <c r="AE98" s="315">
        <f t="shared" si="73"/>
        <v>0.50382536064190608</v>
      </c>
      <c r="AF98" s="315">
        <f t="shared" si="73"/>
        <v>0.21040463235972329</v>
      </c>
      <c r="AG98" s="315">
        <f t="shared" si="73"/>
        <v>0.1560772524004016</v>
      </c>
      <c r="AH98" s="315">
        <f t="shared" si="73"/>
        <v>0.40442439336424318</v>
      </c>
      <c r="AI98" s="315">
        <f t="shared" si="73"/>
        <v>0.36574022591543831</v>
      </c>
      <c r="AJ98" s="315">
        <f t="shared" si="73"/>
        <v>0.27448392433787433</v>
      </c>
      <c r="AK98" s="315">
        <f t="shared" si="73"/>
        <v>0.32192805927102736</v>
      </c>
    </row>
    <row r="99" spans="1:37" ht="24" customHeight="1">
      <c r="A99" s="166" t="s">
        <v>164</v>
      </c>
      <c r="B99" s="444" t="s">
        <v>164</v>
      </c>
      <c r="C99" s="116" t="s">
        <v>125</v>
      </c>
      <c r="D99" s="117"/>
      <c r="E99" s="117"/>
      <c r="F99" s="118"/>
      <c r="G99" s="318">
        <f>IFERROR(G49*1000/G$36,0)</f>
        <v>0.49455546923688909</v>
      </c>
      <c r="H99" s="319">
        <f t="shared" ref="H99:AK100" si="74">IFERROR(H49*1000/H$36,0)</f>
        <v>0.18977546314596291</v>
      </c>
      <c r="I99" s="319">
        <f t="shared" si="74"/>
        <v>0.20461591662149117</v>
      </c>
      <c r="J99" s="319">
        <f t="shared" si="74"/>
        <v>-1.3451958523905674E-2</v>
      </c>
      <c r="K99" s="319">
        <f t="shared" si="74"/>
        <v>0.11591376149627987</v>
      </c>
      <c r="L99" s="319">
        <f t="shared" si="74"/>
        <v>7.8586251569112628E-2</v>
      </c>
      <c r="M99" s="319">
        <f t="shared" si="74"/>
        <v>9.6162822358058356E-2</v>
      </c>
      <c r="N99" s="319">
        <f t="shared" si="74"/>
        <v>-0.53162461144758111</v>
      </c>
      <c r="O99" s="319">
        <f t="shared" si="74"/>
        <v>0.15823483643655095</v>
      </c>
      <c r="P99" s="319">
        <f t="shared" si="74"/>
        <v>8.0916330139729122E-3</v>
      </c>
      <c r="Q99" s="319">
        <f t="shared" si="74"/>
        <v>0.2322567102367038</v>
      </c>
      <c r="R99" s="319">
        <f t="shared" si="74"/>
        <v>0.37878712775190915</v>
      </c>
      <c r="S99" s="320">
        <f t="shared" si="74"/>
        <v>0.49455546923688909</v>
      </c>
      <c r="T99" s="321">
        <f t="shared" si="74"/>
        <v>0.35799450146339046</v>
      </c>
      <c r="U99" s="321">
        <f t="shared" si="74"/>
        <v>0.29971198210082906</v>
      </c>
      <c r="V99" s="321">
        <f t="shared" si="74"/>
        <v>0.22696554351128129</v>
      </c>
      <c r="W99" s="321">
        <f t="shared" si="74"/>
        <v>0.20566401293433367</v>
      </c>
      <c r="X99" s="321">
        <f t="shared" si="74"/>
        <v>0.18701520674623937</v>
      </c>
      <c r="Y99" s="321">
        <f t="shared" si="74"/>
        <v>0.17101259857353113</v>
      </c>
      <c r="Z99" s="321">
        <f t="shared" si="74"/>
        <v>0.12027835317019034</v>
      </c>
      <c r="AA99" s="321">
        <f t="shared" si="74"/>
        <v>0.1247544963163809</v>
      </c>
      <c r="AB99" s="321">
        <f t="shared" si="74"/>
        <v>0.11263297735332714</v>
      </c>
      <c r="AC99" s="321">
        <f t="shared" si="74"/>
        <v>0.12169160042735369</v>
      </c>
      <c r="AD99" s="322">
        <f t="shared" si="74"/>
        <v>0.13942903893341557</v>
      </c>
      <c r="AE99" s="323">
        <f t="shared" si="74"/>
        <v>0.29971198210082906</v>
      </c>
      <c r="AF99" s="323">
        <f t="shared" si="74"/>
        <v>6.0239645233427161E-2</v>
      </c>
      <c r="AG99" s="323">
        <f t="shared" si="74"/>
        <v>-4.1050529866316597E-3</v>
      </c>
      <c r="AH99" s="323">
        <f t="shared" si="74"/>
        <v>0.18886300832748223</v>
      </c>
      <c r="AI99" s="323">
        <f t="shared" si="74"/>
        <v>0.18701520674623937</v>
      </c>
      <c r="AJ99" s="323">
        <f t="shared" si="74"/>
        <v>8.7898043331505943E-2</v>
      </c>
      <c r="AK99" s="323">
        <f t="shared" si="74"/>
        <v>0.13942903893341554</v>
      </c>
    </row>
    <row r="100" spans="1:37" ht="24" customHeight="1">
      <c r="A100" s="166" t="s">
        <v>165</v>
      </c>
      <c r="B100" s="444" t="s">
        <v>165</v>
      </c>
      <c r="C100" s="119" t="s">
        <v>127</v>
      </c>
      <c r="D100" s="84"/>
      <c r="E100" s="84"/>
      <c r="F100" s="85"/>
      <c r="G100" s="316">
        <f>IFERROR(G50*1000/G$36,0)</f>
        <v>0.49455546923688909</v>
      </c>
      <c r="H100" s="317">
        <f t="shared" si="74"/>
        <v>0.18977546314596291</v>
      </c>
      <c r="I100" s="317">
        <f t="shared" si="74"/>
        <v>0.20461591662149117</v>
      </c>
      <c r="J100" s="317">
        <f t="shared" si="74"/>
        <v>-1.3451958523905674E-2</v>
      </c>
      <c r="K100" s="317">
        <f t="shared" si="74"/>
        <v>0.11591376149627987</v>
      </c>
      <c r="L100" s="317">
        <f t="shared" si="74"/>
        <v>7.8586251569112628E-2</v>
      </c>
      <c r="M100" s="317">
        <f t="shared" si="74"/>
        <v>9.6162822358058356E-2</v>
      </c>
      <c r="N100" s="317">
        <f t="shared" si="74"/>
        <v>-0.53162461144758111</v>
      </c>
      <c r="O100" s="317">
        <f t="shared" si="74"/>
        <v>0.15823483643655095</v>
      </c>
      <c r="P100" s="317">
        <f t="shared" si="74"/>
        <v>8.0916330139729122E-3</v>
      </c>
      <c r="Q100" s="317">
        <f t="shared" si="74"/>
        <v>0.2322567102367038</v>
      </c>
      <c r="R100" s="317">
        <f t="shared" si="74"/>
        <v>0.37878712775190915</v>
      </c>
      <c r="S100" s="312">
        <f t="shared" si="74"/>
        <v>0.49455546923688909</v>
      </c>
      <c r="T100" s="313">
        <f t="shared" si="74"/>
        <v>0.35799450146339046</v>
      </c>
      <c r="U100" s="313">
        <f t="shared" si="74"/>
        <v>0.29971198210082906</v>
      </c>
      <c r="V100" s="313">
        <f t="shared" si="74"/>
        <v>0.22696554351128129</v>
      </c>
      <c r="W100" s="313">
        <f t="shared" si="74"/>
        <v>0.20566401293433367</v>
      </c>
      <c r="X100" s="313">
        <f t="shared" si="74"/>
        <v>0.18701520674623937</v>
      </c>
      <c r="Y100" s="313">
        <f t="shared" si="74"/>
        <v>0.17101259857353113</v>
      </c>
      <c r="Z100" s="313">
        <f t="shared" si="74"/>
        <v>0.12027835317019034</v>
      </c>
      <c r="AA100" s="313">
        <f t="shared" si="74"/>
        <v>0.1247544963163809</v>
      </c>
      <c r="AB100" s="313">
        <f t="shared" si="74"/>
        <v>0.11263297735332714</v>
      </c>
      <c r="AC100" s="313">
        <f t="shared" si="74"/>
        <v>0.12169160042735369</v>
      </c>
      <c r="AD100" s="324">
        <f t="shared" si="74"/>
        <v>0.13942903893341557</v>
      </c>
      <c r="AE100" s="315">
        <f t="shared" si="74"/>
        <v>0.29971198210082906</v>
      </c>
      <c r="AF100" s="315">
        <f t="shared" si="74"/>
        <v>6.0239645233427161E-2</v>
      </c>
      <c r="AG100" s="315">
        <f t="shared" si="74"/>
        <v>-4.1050529866316597E-3</v>
      </c>
      <c r="AH100" s="315">
        <f t="shared" si="74"/>
        <v>0.18886300832748223</v>
      </c>
      <c r="AI100" s="315">
        <f t="shared" si="74"/>
        <v>0.18701520674623937</v>
      </c>
      <c r="AJ100" s="315">
        <f t="shared" si="74"/>
        <v>8.7898043331505943E-2</v>
      </c>
      <c r="AK100" s="315">
        <f t="shared" si="74"/>
        <v>0.13942903893341554</v>
      </c>
    </row>
    <row r="101" spans="1:37" ht="24" customHeight="1">
      <c r="A101" s="1"/>
      <c r="B101" s="443"/>
      <c r="C101" s="138"/>
      <c r="D101" s="53"/>
      <c r="E101" s="53"/>
      <c r="F101" s="53"/>
      <c r="G101" s="325"/>
      <c r="H101" s="325"/>
      <c r="I101" s="325"/>
      <c r="J101" s="325"/>
      <c r="K101" s="325"/>
      <c r="L101" s="325"/>
      <c r="M101" s="325"/>
      <c r="N101" s="325"/>
      <c r="O101" s="325"/>
      <c r="P101" s="325"/>
      <c r="Q101" s="325"/>
      <c r="R101" s="325"/>
      <c r="S101" s="325"/>
      <c r="T101" s="325"/>
      <c r="U101" s="325"/>
      <c r="V101" s="325"/>
      <c r="W101" s="325"/>
      <c r="X101" s="325"/>
      <c r="Y101" s="325"/>
      <c r="Z101" s="325"/>
      <c r="AA101" s="325"/>
      <c r="AB101" s="325"/>
      <c r="AC101" s="325"/>
      <c r="AD101" s="325"/>
      <c r="AE101" s="325"/>
      <c r="AF101" s="325"/>
      <c r="AG101" s="325"/>
      <c r="AH101" s="325"/>
      <c r="AI101" s="325"/>
      <c r="AJ101" s="325"/>
      <c r="AK101" s="325"/>
    </row>
    <row r="102" spans="1:37" ht="24" hidden="1" customHeight="1" outlineLevel="1">
      <c r="A102" s="1"/>
      <c r="B102" s="443"/>
      <c r="C102" s="140"/>
      <c r="D102" s="140"/>
      <c r="E102" s="140"/>
      <c r="F102" s="140"/>
      <c r="G102" s="140"/>
      <c r="H102" s="140"/>
      <c r="I102" s="140"/>
      <c r="J102" s="140"/>
      <c r="K102" s="140"/>
      <c r="L102" s="140"/>
      <c r="M102" s="140"/>
      <c r="N102" s="140"/>
      <c r="O102" s="140"/>
      <c r="P102" s="140"/>
      <c r="Q102" s="140"/>
      <c r="R102" s="140"/>
      <c r="S102" s="140"/>
      <c r="T102" s="140"/>
      <c r="U102" s="140"/>
      <c r="V102" s="140"/>
      <c r="W102" s="140"/>
      <c r="X102" s="140"/>
      <c r="Y102" s="140"/>
      <c r="Z102" s="140"/>
      <c r="AA102" s="140"/>
      <c r="AB102" s="140"/>
      <c r="AC102" s="140"/>
      <c r="AD102" s="140"/>
      <c r="AE102" s="140"/>
      <c r="AF102" s="140"/>
      <c r="AG102" s="140"/>
      <c r="AH102" s="140"/>
      <c r="AI102" s="140"/>
      <c r="AJ102" s="140"/>
      <c r="AK102" s="140"/>
    </row>
    <row r="103" spans="1:37" ht="24.75" hidden="1" customHeight="1" outlineLevel="1"/>
    <row r="104" spans="1:37" ht="24.75" hidden="1" customHeight="1" outlineLevel="1"/>
    <row r="105" spans="1:37" ht="24.75" hidden="1" customHeight="1" outlineLevel="1"/>
    <row r="106" spans="1:37" ht="24.75" hidden="1" customHeight="1" outlineLevel="1"/>
    <row r="107" spans="1:37" ht="24.75" hidden="1" customHeight="1" outlineLevel="1"/>
    <row r="108" spans="1:37" ht="24.75" hidden="1" customHeight="1" outlineLevel="1"/>
    <row r="109" spans="1:37" ht="24.75" hidden="1" customHeight="1" outlineLevel="1"/>
    <row r="110" spans="1:37" ht="24.75" hidden="1" customHeight="1" outlineLevel="1"/>
    <row r="111" spans="1:37" ht="24.75" hidden="1" customHeight="1" outlineLevel="1"/>
    <row r="112" spans="1:37" ht="24.75" hidden="1" customHeight="1" outlineLevel="1"/>
    <row r="113" spans="1:38" ht="24.75" hidden="1" customHeight="1" outlineLevel="1"/>
    <row r="114" spans="1:38" ht="24.75" hidden="1" customHeight="1" outlineLevel="1"/>
    <row r="115" spans="1:38" ht="24.75" hidden="1" customHeight="1" outlineLevel="1"/>
    <row r="116" spans="1:38" ht="24.75" customHeight="1" collapsed="1">
      <c r="A116" s="1"/>
      <c r="B116" s="443"/>
      <c r="C116" s="7" t="s">
        <v>166</v>
      </c>
      <c r="D116" s="4"/>
      <c r="E116" s="4"/>
      <c r="F116" s="4"/>
      <c r="G116" s="129"/>
      <c r="H116" s="143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34"/>
      <c r="AE116" s="4"/>
      <c r="AF116" s="4"/>
      <c r="AG116" s="4"/>
      <c r="AH116" s="4"/>
      <c r="AI116" s="4"/>
      <c r="AJ116" s="4"/>
      <c r="AK116" s="4"/>
    </row>
    <row r="117" spans="1:38" ht="24.75" customHeight="1">
      <c r="A117" s="1"/>
      <c r="B117" s="443"/>
      <c r="C117" s="440" t="s">
        <v>167</v>
      </c>
      <c r="D117" s="4"/>
      <c r="E117" s="4"/>
      <c r="F117" s="4"/>
      <c r="G117" s="129"/>
      <c r="H117" s="143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34"/>
      <c r="AE117" s="4"/>
      <c r="AF117" s="4"/>
      <c r="AG117" s="4"/>
      <c r="AH117" s="4"/>
      <c r="AI117" s="4"/>
      <c r="AJ117" s="4"/>
      <c r="AK117" s="4"/>
    </row>
    <row r="118" spans="1:38" ht="24" customHeight="1">
      <c r="A118" s="166"/>
      <c r="B118" s="444" t="s">
        <v>168</v>
      </c>
      <c r="C118" s="144" t="s">
        <v>169</v>
      </c>
      <c r="D118" s="145"/>
      <c r="E118" s="145"/>
      <c r="F118" s="145"/>
      <c r="G118" s="229">
        <f t="shared" ref="G118:R118" si="75">G18</f>
        <v>120484.26254415602</v>
      </c>
      <c r="H118" s="230">
        <f t="shared" si="75"/>
        <v>84519.096518855033</v>
      </c>
      <c r="I118" s="230">
        <f t="shared" si="75"/>
        <v>91258.558756059501</v>
      </c>
      <c r="J118" s="230">
        <f t="shared" si="75"/>
        <v>65458.265237411455</v>
      </c>
      <c r="K118" s="230">
        <f t="shared" si="75"/>
        <v>76128.586576859059</v>
      </c>
      <c r="L118" s="230">
        <f t="shared" si="75"/>
        <v>73868.849124818837</v>
      </c>
      <c r="M118" s="230">
        <f t="shared" si="75"/>
        <v>88496.782219733577</v>
      </c>
      <c r="N118" s="230">
        <f t="shared" si="75"/>
        <v>30365.201986672517</v>
      </c>
      <c r="O118" s="230">
        <f t="shared" si="75"/>
        <v>80272.954973702508</v>
      </c>
      <c r="P118" s="230">
        <f t="shared" si="75"/>
        <v>73540.020932605505</v>
      </c>
      <c r="Q118" s="230">
        <f t="shared" si="75"/>
        <v>86874.450274754854</v>
      </c>
      <c r="R118" s="230">
        <f t="shared" si="75"/>
        <v>58052.085648631488</v>
      </c>
      <c r="S118" s="200">
        <f t="shared" ref="S118:S180" si="76">G118</f>
        <v>120484.26254415602</v>
      </c>
      <c r="T118" s="201">
        <f>SUM($G118:H118)</f>
        <v>205003.35906301107</v>
      </c>
      <c r="U118" s="201">
        <f>SUM($G118:I118)</f>
        <v>296261.91781907057</v>
      </c>
      <c r="V118" s="201">
        <f>SUM($G118:J118)</f>
        <v>361720.183056482</v>
      </c>
      <c r="W118" s="201">
        <f>SUM($G118:K118)</f>
        <v>437848.76963334106</v>
      </c>
      <c r="X118" s="201">
        <f>SUM($G118:L118)</f>
        <v>511717.61875815992</v>
      </c>
      <c r="Y118" s="201">
        <f>SUM($G118:M118)</f>
        <v>600214.4009778935</v>
      </c>
      <c r="Z118" s="201">
        <f>SUM($G118:N118)</f>
        <v>630579.60296456597</v>
      </c>
      <c r="AA118" s="201">
        <f>SUM($G118:O118)</f>
        <v>710852.55793826852</v>
      </c>
      <c r="AB118" s="201">
        <f>SUM($G118:P118)</f>
        <v>784392.57887087401</v>
      </c>
      <c r="AC118" s="201">
        <f>SUM($G118:Q118)</f>
        <v>871267.02914562891</v>
      </c>
      <c r="AD118" s="202">
        <f>SUM($G118:R118)</f>
        <v>929319.11479426036</v>
      </c>
      <c r="AE118" s="203">
        <f t="shared" ref="AE118:AE180" si="77">U118</f>
        <v>296261.91781907057</v>
      </c>
      <c r="AF118" s="203">
        <f t="shared" ref="AF118:AF180" si="78">X118-AE118</f>
        <v>215455.70093908935</v>
      </c>
      <c r="AG118" s="203">
        <f t="shared" ref="AG118:AG180" si="79">AA118-AF118-AE118</f>
        <v>199134.9391801086</v>
      </c>
      <c r="AH118" s="203">
        <f t="shared" ref="AH118:AH180" si="80">AD118-AG118-AF118-AE118</f>
        <v>218466.55685599183</v>
      </c>
      <c r="AI118" s="203">
        <f t="shared" ref="AI118:AI222" si="81">$AE118+$AF118</f>
        <v>511717.61875815992</v>
      </c>
      <c r="AJ118" s="203">
        <f t="shared" ref="AJ118:AJ222" si="82">$AG118+$AH118</f>
        <v>417601.49603610043</v>
      </c>
      <c r="AK118" s="203">
        <f t="shared" ref="AK118:AK222" si="83">$AI118+$AJ118</f>
        <v>929319.11479426036</v>
      </c>
      <c r="AL118" s="173">
        <f t="shared" ref="AL118:AL191" si="84">SUM(G118:R118)-AK118</f>
        <v>0</v>
      </c>
    </row>
    <row r="119" spans="1:38" ht="24" customHeight="1">
      <c r="A119" s="166" t="s">
        <v>170</v>
      </c>
      <c r="B119" s="444" t="s">
        <v>171</v>
      </c>
      <c r="C119" s="33" t="s">
        <v>67</v>
      </c>
      <c r="D119" s="34"/>
      <c r="E119" s="34"/>
      <c r="F119" s="34"/>
      <c r="G119" s="239">
        <f>G20-SUMIF($A$138:$A$237,$A119,G$138:G$237)</f>
        <v>-20300.592545592001</v>
      </c>
      <c r="H119" s="240">
        <f t="shared" ref="H119:R119" si="85">H20-SUMIF($A$138:$A$237,$A119,H$138:H$237)</f>
        <v>-20637.611161476496</v>
      </c>
      <c r="I119" s="240">
        <f t="shared" si="85"/>
        <v>-20460.220052275999</v>
      </c>
      <c r="J119" s="240">
        <f t="shared" si="85"/>
        <v>-20682.771343277</v>
      </c>
      <c r="K119" s="240">
        <f t="shared" si="85"/>
        <v>-18822.437541441501</v>
      </c>
      <c r="L119" s="240">
        <f t="shared" si="85"/>
        <v>-19071.55803738</v>
      </c>
      <c r="M119" s="240">
        <f t="shared" si="85"/>
        <v>-19442.789806603505</v>
      </c>
      <c r="N119" s="240">
        <f t="shared" si="85"/>
        <v>-18389.287536019499</v>
      </c>
      <c r="O119" s="240">
        <f t="shared" si="85"/>
        <v>-15685.061989045</v>
      </c>
      <c r="P119" s="240">
        <f t="shared" si="85"/>
        <v>-18780.645283473503</v>
      </c>
      <c r="Q119" s="240">
        <f t="shared" si="85"/>
        <v>-18402.611135842497</v>
      </c>
      <c r="R119" s="240">
        <f t="shared" si="85"/>
        <v>-13066.274620972998</v>
      </c>
      <c r="S119" s="328">
        <f t="shared" si="76"/>
        <v>-20300.592545592001</v>
      </c>
      <c r="T119" s="329">
        <f>SUM($G119:H119)</f>
        <v>-40938.203707068496</v>
      </c>
      <c r="U119" s="329">
        <f>SUM($G119:I119)</f>
        <v>-61398.4237593445</v>
      </c>
      <c r="V119" s="329">
        <f>SUM($G119:J119)</f>
        <v>-82081.195102621496</v>
      </c>
      <c r="W119" s="329">
        <f>SUM($G119:K119)</f>
        <v>-100903.63264406299</v>
      </c>
      <c r="X119" s="329">
        <f>SUM($G119:L119)</f>
        <v>-119975.190681443</v>
      </c>
      <c r="Y119" s="329">
        <f>SUM($G119:M119)</f>
        <v>-139417.98048804651</v>
      </c>
      <c r="Z119" s="329">
        <f>SUM($G119:N119)</f>
        <v>-157807.268024066</v>
      </c>
      <c r="AA119" s="329">
        <f>SUM($G119:O119)</f>
        <v>-173492.330013111</v>
      </c>
      <c r="AB119" s="329">
        <f>SUM($G119:P119)</f>
        <v>-192272.97529658451</v>
      </c>
      <c r="AC119" s="329">
        <f>SUM($G119:Q119)</f>
        <v>-210675.58643242699</v>
      </c>
      <c r="AD119" s="330">
        <f>SUM($G119:R119)</f>
        <v>-223741.8610534</v>
      </c>
      <c r="AE119" s="241">
        <f t="shared" si="77"/>
        <v>-61398.4237593445</v>
      </c>
      <c r="AF119" s="241">
        <f t="shared" si="78"/>
        <v>-58576.766922098497</v>
      </c>
      <c r="AG119" s="241">
        <f t="shared" si="79"/>
        <v>-53517.139331668004</v>
      </c>
      <c r="AH119" s="241">
        <f t="shared" si="80"/>
        <v>-50249.531040289003</v>
      </c>
      <c r="AI119" s="241">
        <f t="shared" si="81"/>
        <v>-119975.190681443</v>
      </c>
      <c r="AJ119" s="241">
        <f t="shared" si="82"/>
        <v>-103766.67037195701</v>
      </c>
      <c r="AK119" s="241">
        <f t="shared" si="83"/>
        <v>-223741.8610534</v>
      </c>
      <c r="AL119" s="173">
        <f t="shared" si="84"/>
        <v>0</v>
      </c>
    </row>
    <row r="120" spans="1:38" ht="24" customHeight="1">
      <c r="A120" s="166" t="s">
        <v>172</v>
      </c>
      <c r="B120" s="444" t="s">
        <v>173</v>
      </c>
      <c r="C120" s="33" t="s">
        <v>73</v>
      </c>
      <c r="D120" s="34"/>
      <c r="E120" s="34"/>
      <c r="F120" s="34"/>
      <c r="G120" s="239">
        <f t="shared" ref="G120:R120" si="86">G23-SUMIF($A$138:$A$237,$A120,G$138:G$237)</f>
        <v>-22118.752043602999</v>
      </c>
      <c r="H120" s="240">
        <f t="shared" si="86"/>
        <v>-22491.362591994501</v>
      </c>
      <c r="I120" s="240">
        <f t="shared" si="86"/>
        <v>-20491.460697920498</v>
      </c>
      <c r="J120" s="240">
        <f t="shared" si="86"/>
        <v>-22867.741665281999</v>
      </c>
      <c r="K120" s="240">
        <f t="shared" si="86"/>
        <v>-22040.619509421998</v>
      </c>
      <c r="L120" s="240">
        <f t="shared" si="86"/>
        <v>-23423.321814900006</v>
      </c>
      <c r="M120" s="240">
        <f t="shared" si="86"/>
        <v>-24689.175856304497</v>
      </c>
      <c r="N120" s="240">
        <f t="shared" si="86"/>
        <v>-23031.235280270997</v>
      </c>
      <c r="O120" s="240">
        <f t="shared" si="86"/>
        <v>-16483.436479106498</v>
      </c>
      <c r="P120" s="240">
        <f t="shared" si="86"/>
        <v>-19564.704333919493</v>
      </c>
      <c r="Q120" s="240">
        <f t="shared" si="86"/>
        <v>-19558.332939122502</v>
      </c>
      <c r="R120" s="240">
        <f t="shared" si="86"/>
        <v>-2360.2021632050037</v>
      </c>
      <c r="S120" s="328">
        <f t="shared" si="76"/>
        <v>-22118.752043602999</v>
      </c>
      <c r="T120" s="329">
        <f>SUM($G120:H120)</f>
        <v>-44610.1146355975</v>
      </c>
      <c r="U120" s="329">
        <f>SUM($G120:I120)</f>
        <v>-65101.575333517998</v>
      </c>
      <c r="V120" s="329">
        <f>SUM($G120:J120)</f>
        <v>-87969.316998800001</v>
      </c>
      <c r="W120" s="329">
        <f>SUM($G120:K120)</f>
        <v>-110009.936508222</v>
      </c>
      <c r="X120" s="329">
        <f>SUM($G120:L120)</f>
        <v>-133433.25832312202</v>
      </c>
      <c r="Y120" s="329">
        <f>SUM($G120:M120)</f>
        <v>-158122.43417942652</v>
      </c>
      <c r="Z120" s="329">
        <f>SUM($G120:N120)</f>
        <v>-181153.66945969753</v>
      </c>
      <c r="AA120" s="329">
        <f>SUM($G120:O120)</f>
        <v>-197637.10593880402</v>
      </c>
      <c r="AB120" s="329">
        <f>SUM($G120:P120)</f>
        <v>-217201.81027272349</v>
      </c>
      <c r="AC120" s="329">
        <f>SUM($G120:Q120)</f>
        <v>-236760.14321184601</v>
      </c>
      <c r="AD120" s="330">
        <f>SUM($G120:R120)</f>
        <v>-239120.34537505102</v>
      </c>
      <c r="AE120" s="241">
        <f t="shared" si="77"/>
        <v>-65101.575333517998</v>
      </c>
      <c r="AF120" s="241">
        <f t="shared" si="78"/>
        <v>-68331.682989604014</v>
      </c>
      <c r="AG120" s="241">
        <f t="shared" si="79"/>
        <v>-64203.847615682003</v>
      </c>
      <c r="AH120" s="241">
        <f t="shared" si="80"/>
        <v>-41483.239436247015</v>
      </c>
      <c r="AI120" s="241">
        <f t="shared" si="81"/>
        <v>-133433.25832312202</v>
      </c>
      <c r="AJ120" s="241">
        <f t="shared" si="82"/>
        <v>-105687.08705192902</v>
      </c>
      <c r="AK120" s="241">
        <f t="shared" si="83"/>
        <v>-239120.34537505102</v>
      </c>
      <c r="AL120" s="173">
        <f t="shared" si="84"/>
        <v>0</v>
      </c>
    </row>
    <row r="121" spans="1:38" ht="24" customHeight="1">
      <c r="A121" s="166" t="s">
        <v>174</v>
      </c>
      <c r="B121" s="444" t="s">
        <v>175</v>
      </c>
      <c r="C121" s="33" t="s">
        <v>75</v>
      </c>
      <c r="D121" s="34"/>
      <c r="E121" s="34"/>
      <c r="F121" s="34"/>
      <c r="G121" s="239">
        <f t="shared" ref="G121:R121" si="87">G24-SUMIF($A$138:$A$237,$A121,G$138:G$237)</f>
        <v>-12613.134307377</v>
      </c>
      <c r="H121" s="240">
        <f t="shared" si="87"/>
        <v>-11691.597908216498</v>
      </c>
      <c r="I121" s="240">
        <f t="shared" si="87"/>
        <v>-12216.148292414004</v>
      </c>
      <c r="J121" s="240">
        <f t="shared" si="87"/>
        <v>-13037.103907807499</v>
      </c>
      <c r="K121" s="240">
        <f t="shared" si="87"/>
        <v>-11766.384218257997</v>
      </c>
      <c r="L121" s="240">
        <f t="shared" si="87"/>
        <v>-12755.490507510001</v>
      </c>
      <c r="M121" s="240">
        <f t="shared" si="87"/>
        <v>-18884.506241086503</v>
      </c>
      <c r="N121" s="240">
        <f t="shared" si="87"/>
        <v>-11216.486317017003</v>
      </c>
      <c r="O121" s="240">
        <f t="shared" si="87"/>
        <v>-12643.719816718998</v>
      </c>
      <c r="P121" s="240">
        <f t="shared" si="87"/>
        <v>-12919.2397362595</v>
      </c>
      <c r="Q121" s="240">
        <f t="shared" si="87"/>
        <v>-13457.481195497503</v>
      </c>
      <c r="R121" s="240">
        <f t="shared" si="87"/>
        <v>-12124.394708240003</v>
      </c>
      <c r="S121" s="328">
        <f t="shared" si="76"/>
        <v>-12613.134307377</v>
      </c>
      <c r="T121" s="329">
        <f>SUM($G121:H121)</f>
        <v>-24304.732215593496</v>
      </c>
      <c r="U121" s="329">
        <f>SUM($G121:I121)</f>
        <v>-36520.880508007496</v>
      </c>
      <c r="V121" s="329">
        <f>SUM($G121:J121)</f>
        <v>-49557.984415814994</v>
      </c>
      <c r="W121" s="329">
        <f>SUM($G121:K121)</f>
        <v>-61324.368634072991</v>
      </c>
      <c r="X121" s="329">
        <f>SUM($G121:L121)</f>
        <v>-74079.859141582987</v>
      </c>
      <c r="Y121" s="329">
        <f>SUM($G121:M121)</f>
        <v>-92964.365382669494</v>
      </c>
      <c r="Z121" s="329">
        <f>SUM($G121:N121)</f>
        <v>-104180.85169968649</v>
      </c>
      <c r="AA121" s="329">
        <f>SUM($G121:O121)</f>
        <v>-116824.57151640549</v>
      </c>
      <c r="AB121" s="329">
        <f>SUM($G121:P121)</f>
        <v>-129743.81125266498</v>
      </c>
      <c r="AC121" s="329">
        <f>SUM($G121:Q121)</f>
        <v>-143201.29244816248</v>
      </c>
      <c r="AD121" s="330">
        <f>SUM($G121:R121)</f>
        <v>-155325.68715640248</v>
      </c>
      <c r="AE121" s="241">
        <f t="shared" si="77"/>
        <v>-36520.880508007496</v>
      </c>
      <c r="AF121" s="241">
        <f t="shared" si="78"/>
        <v>-37558.978633575491</v>
      </c>
      <c r="AG121" s="241">
        <f t="shared" si="79"/>
        <v>-42744.712374822499</v>
      </c>
      <c r="AH121" s="241">
        <f t="shared" si="80"/>
        <v>-38501.115639996991</v>
      </c>
      <c r="AI121" s="241">
        <f t="shared" si="81"/>
        <v>-74079.859141582987</v>
      </c>
      <c r="AJ121" s="241">
        <f t="shared" si="82"/>
        <v>-81245.82801481949</v>
      </c>
      <c r="AK121" s="241">
        <f t="shared" si="83"/>
        <v>-155325.68715640248</v>
      </c>
      <c r="AL121" s="173">
        <f t="shared" si="84"/>
        <v>0</v>
      </c>
    </row>
    <row r="122" spans="1:38" ht="24" customHeight="1">
      <c r="A122" s="166" t="s">
        <v>176</v>
      </c>
      <c r="B122" s="444" t="s">
        <v>177</v>
      </c>
      <c r="C122" s="33" t="s">
        <v>77</v>
      </c>
      <c r="D122" s="34"/>
      <c r="E122" s="34"/>
      <c r="F122" s="34"/>
      <c r="G122" s="239">
        <f t="shared" ref="G122:R122" si="88">G25-SUMIF($A$138:$A$237,$A122,G$138:G$237)</f>
        <v>-117.724512035</v>
      </c>
      <c r="H122" s="240">
        <f t="shared" si="88"/>
        <v>-166.65930009599998</v>
      </c>
      <c r="I122" s="240">
        <f t="shared" si="88"/>
        <v>-327.85226995750008</v>
      </c>
      <c r="J122" s="240">
        <f t="shared" si="88"/>
        <v>-372.77105274749999</v>
      </c>
      <c r="K122" s="240">
        <f t="shared" si="88"/>
        <v>-945.90718875699986</v>
      </c>
      <c r="L122" s="240">
        <f t="shared" si="88"/>
        <v>-1371.9472457624997</v>
      </c>
      <c r="M122" s="240">
        <f t="shared" si="88"/>
        <v>-1082.1868097030003</v>
      </c>
      <c r="N122" s="240">
        <f t="shared" si="88"/>
        <v>-1163.1870660300003</v>
      </c>
      <c r="O122" s="240">
        <f t="shared" si="88"/>
        <v>-841.64030815949991</v>
      </c>
      <c r="P122" s="240">
        <f t="shared" si="88"/>
        <v>-143.15859435150003</v>
      </c>
      <c r="Q122" s="240">
        <f t="shared" si="88"/>
        <v>-152.99750386250014</v>
      </c>
      <c r="R122" s="240">
        <f t="shared" si="88"/>
        <v>-248.24439589100029</v>
      </c>
      <c r="S122" s="328">
        <f t="shared" si="76"/>
        <v>-117.724512035</v>
      </c>
      <c r="T122" s="329">
        <f>SUM($G122:H122)</f>
        <v>-284.38381213100001</v>
      </c>
      <c r="U122" s="329">
        <f>SUM($G122:I122)</f>
        <v>-612.2360820885001</v>
      </c>
      <c r="V122" s="329">
        <f>SUM($G122:J122)</f>
        <v>-985.00713483600009</v>
      </c>
      <c r="W122" s="329">
        <f>SUM($G122:K122)</f>
        <v>-1930.9143235930001</v>
      </c>
      <c r="X122" s="329">
        <f>SUM($G122:L122)</f>
        <v>-3302.8615693554998</v>
      </c>
      <c r="Y122" s="329">
        <f>SUM($G122:M122)</f>
        <v>-4385.0483790585004</v>
      </c>
      <c r="Z122" s="329">
        <f>SUM($G122:N122)</f>
        <v>-5548.2354450885005</v>
      </c>
      <c r="AA122" s="329">
        <f>SUM($G122:O122)</f>
        <v>-6389.8757532480004</v>
      </c>
      <c r="AB122" s="329">
        <f>SUM($G122:P122)</f>
        <v>-6533.0343475995005</v>
      </c>
      <c r="AC122" s="329">
        <f>SUM($G122:Q122)</f>
        <v>-6686.0318514620003</v>
      </c>
      <c r="AD122" s="330">
        <f>SUM($G122:R122)</f>
        <v>-6934.2762473530001</v>
      </c>
      <c r="AE122" s="241">
        <f t="shared" si="77"/>
        <v>-612.2360820885001</v>
      </c>
      <c r="AF122" s="241">
        <f t="shared" si="78"/>
        <v>-2690.6254872669997</v>
      </c>
      <c r="AG122" s="241">
        <f t="shared" si="79"/>
        <v>-3087.0141838925006</v>
      </c>
      <c r="AH122" s="241">
        <f t="shared" si="80"/>
        <v>-544.40049410499978</v>
      </c>
      <c r="AI122" s="241">
        <f t="shared" si="81"/>
        <v>-3302.8615693554998</v>
      </c>
      <c r="AJ122" s="241">
        <f t="shared" si="82"/>
        <v>-3631.4146779975003</v>
      </c>
      <c r="AK122" s="241">
        <f t="shared" si="83"/>
        <v>-6934.2762473530001</v>
      </c>
      <c r="AL122" s="173">
        <f t="shared" si="84"/>
        <v>0</v>
      </c>
    </row>
    <row r="123" spans="1:38" ht="24" customHeight="1">
      <c r="A123" s="166" t="s">
        <v>178</v>
      </c>
      <c r="B123" s="444" t="s">
        <v>179</v>
      </c>
      <c r="C123" s="148" t="s">
        <v>79</v>
      </c>
      <c r="D123" s="149"/>
      <c r="E123" s="149"/>
      <c r="F123" s="149"/>
      <c r="G123" s="331">
        <v>470.067171116</v>
      </c>
      <c r="H123" s="332">
        <v>462.58650459399996</v>
      </c>
      <c r="I123" s="332">
        <v>472.72136571800013</v>
      </c>
      <c r="J123" s="332">
        <v>460.48679241150001</v>
      </c>
      <c r="K123" s="332">
        <v>454.90586680500002</v>
      </c>
      <c r="L123" s="332">
        <v>556.04103272249995</v>
      </c>
      <c r="M123" s="332">
        <v>462.85933219500009</v>
      </c>
      <c r="N123" s="332">
        <v>1400.8050354900001</v>
      </c>
      <c r="O123" s="332">
        <v>458.12872540500007</v>
      </c>
      <c r="P123" s="332">
        <v>858.25856633299986</v>
      </c>
      <c r="Q123" s="332">
        <v>475.01691768249998</v>
      </c>
      <c r="R123" s="332">
        <v>476.74365434345566</v>
      </c>
      <c r="S123" s="328">
        <f t="shared" si="76"/>
        <v>470.067171116</v>
      </c>
      <c r="T123" s="329">
        <f>SUM($G123:H123)</f>
        <v>932.65367571000002</v>
      </c>
      <c r="U123" s="329">
        <f>SUM($G123:I123)</f>
        <v>1405.3750414280003</v>
      </c>
      <c r="V123" s="329">
        <f>SUM($G123:J123)</f>
        <v>1865.8618338395004</v>
      </c>
      <c r="W123" s="329">
        <f>SUM($G123:K123)</f>
        <v>2320.7677006445006</v>
      </c>
      <c r="X123" s="329">
        <f>SUM($G123:L123)</f>
        <v>2876.8087333670005</v>
      </c>
      <c r="Y123" s="329">
        <f>SUM($G123:M123)</f>
        <v>3339.6680655620007</v>
      </c>
      <c r="Z123" s="329">
        <f>SUM($G123:N123)</f>
        <v>4740.4731010520009</v>
      </c>
      <c r="AA123" s="329">
        <f>SUM($G123:O123)</f>
        <v>5198.6018264570012</v>
      </c>
      <c r="AB123" s="329">
        <f>SUM($G123:P123)</f>
        <v>6056.8603927900012</v>
      </c>
      <c r="AC123" s="329">
        <f>SUM($G123:Q123)</f>
        <v>6531.8773104725014</v>
      </c>
      <c r="AD123" s="330">
        <f>SUM($G123:R123)</f>
        <v>7008.6209648159574</v>
      </c>
      <c r="AE123" s="241">
        <f t="shared" si="77"/>
        <v>1405.3750414280003</v>
      </c>
      <c r="AF123" s="241">
        <f t="shared" si="78"/>
        <v>1471.4336919390003</v>
      </c>
      <c r="AG123" s="241">
        <f t="shared" si="79"/>
        <v>2321.7930930900006</v>
      </c>
      <c r="AH123" s="241">
        <f t="shared" si="80"/>
        <v>1810.0191383589558</v>
      </c>
      <c r="AI123" s="241">
        <f t="shared" si="81"/>
        <v>2876.8087333670005</v>
      </c>
      <c r="AJ123" s="241">
        <f t="shared" si="82"/>
        <v>4131.8122314489565</v>
      </c>
      <c r="AK123" s="241">
        <f t="shared" si="83"/>
        <v>7008.6209648159565</v>
      </c>
      <c r="AL123" s="173">
        <f t="shared" si="84"/>
        <v>0</v>
      </c>
    </row>
    <row r="124" spans="1:38" ht="24" hidden="1" customHeight="1" outlineLevel="1">
      <c r="A124" s="166"/>
      <c r="B124" s="444" t="s">
        <v>180</v>
      </c>
      <c r="C124" s="33"/>
      <c r="D124" s="34"/>
      <c r="E124" s="34"/>
      <c r="F124" s="34"/>
      <c r="G124" s="239"/>
      <c r="H124" s="240"/>
      <c r="I124" s="240"/>
      <c r="J124" s="240"/>
      <c r="K124" s="240"/>
      <c r="L124" s="240"/>
      <c r="M124" s="240"/>
      <c r="N124" s="240"/>
      <c r="O124" s="240"/>
      <c r="P124" s="240"/>
      <c r="Q124" s="240"/>
      <c r="R124" s="240"/>
      <c r="S124" s="328">
        <f t="shared" si="76"/>
        <v>0</v>
      </c>
      <c r="T124" s="329">
        <f>SUM($G124:H124)</f>
        <v>0</v>
      </c>
      <c r="U124" s="329">
        <f>SUM($G124:I124)</f>
        <v>0</v>
      </c>
      <c r="V124" s="329">
        <f>SUM($G124:J124)</f>
        <v>0</v>
      </c>
      <c r="W124" s="329">
        <f>SUM($G124:K124)</f>
        <v>0</v>
      </c>
      <c r="X124" s="329">
        <f>SUM($G124:L124)</f>
        <v>0</v>
      </c>
      <c r="Y124" s="329">
        <f>SUM($G124:M124)</f>
        <v>0</v>
      </c>
      <c r="Z124" s="329">
        <f>SUM($G124:N124)</f>
        <v>0</v>
      </c>
      <c r="AA124" s="329">
        <f>SUM($G124:O124)</f>
        <v>0</v>
      </c>
      <c r="AB124" s="329">
        <f>SUM($G124:P124)</f>
        <v>0</v>
      </c>
      <c r="AC124" s="329">
        <f>SUM($G124:Q124)</f>
        <v>0</v>
      </c>
      <c r="AD124" s="330">
        <f>SUM($G124:R124)</f>
        <v>0</v>
      </c>
      <c r="AE124" s="241">
        <f t="shared" si="77"/>
        <v>0</v>
      </c>
      <c r="AF124" s="241">
        <f t="shared" si="78"/>
        <v>0</v>
      </c>
      <c r="AG124" s="241">
        <f t="shared" si="79"/>
        <v>0</v>
      </c>
      <c r="AH124" s="241">
        <f t="shared" si="80"/>
        <v>0</v>
      </c>
      <c r="AI124" s="241">
        <f t="shared" si="81"/>
        <v>0</v>
      </c>
      <c r="AJ124" s="241">
        <f t="shared" si="82"/>
        <v>0</v>
      </c>
      <c r="AK124" s="241">
        <f t="shared" si="83"/>
        <v>0</v>
      </c>
      <c r="AL124" s="173">
        <f t="shared" si="84"/>
        <v>0</v>
      </c>
    </row>
    <row r="125" spans="1:38" ht="24" hidden="1" customHeight="1" outlineLevel="1">
      <c r="A125" s="166"/>
      <c r="B125" s="444" t="s">
        <v>181</v>
      </c>
      <c r="C125" s="33"/>
      <c r="D125" s="34"/>
      <c r="E125" s="34"/>
      <c r="F125" s="34"/>
      <c r="G125" s="239"/>
      <c r="H125" s="240"/>
      <c r="I125" s="240"/>
      <c r="J125" s="240"/>
      <c r="K125" s="240"/>
      <c r="L125" s="240"/>
      <c r="M125" s="240"/>
      <c r="N125" s="240"/>
      <c r="O125" s="240"/>
      <c r="P125" s="240"/>
      <c r="Q125" s="240"/>
      <c r="R125" s="240"/>
      <c r="S125" s="328">
        <f t="shared" si="76"/>
        <v>0</v>
      </c>
      <c r="T125" s="329">
        <f>SUM($G125:H125)</f>
        <v>0</v>
      </c>
      <c r="U125" s="329">
        <f>SUM($G125:I125)</f>
        <v>0</v>
      </c>
      <c r="V125" s="329">
        <f>SUM($G125:J125)</f>
        <v>0</v>
      </c>
      <c r="W125" s="329">
        <f>SUM($G125:K125)</f>
        <v>0</v>
      </c>
      <c r="X125" s="329">
        <f>SUM($G125:L125)</f>
        <v>0</v>
      </c>
      <c r="Y125" s="329">
        <f>SUM($G125:M125)</f>
        <v>0</v>
      </c>
      <c r="Z125" s="329">
        <f>SUM($G125:N125)</f>
        <v>0</v>
      </c>
      <c r="AA125" s="329">
        <f>SUM($G125:O125)</f>
        <v>0</v>
      </c>
      <c r="AB125" s="329">
        <f>SUM($G125:P125)</f>
        <v>0</v>
      </c>
      <c r="AC125" s="329">
        <f>SUM($G125:Q125)</f>
        <v>0</v>
      </c>
      <c r="AD125" s="330">
        <f>SUM($G125:R125)</f>
        <v>0</v>
      </c>
      <c r="AE125" s="241">
        <f t="shared" si="77"/>
        <v>0</v>
      </c>
      <c r="AF125" s="241">
        <f t="shared" si="78"/>
        <v>0</v>
      </c>
      <c r="AG125" s="241">
        <f t="shared" si="79"/>
        <v>0</v>
      </c>
      <c r="AH125" s="241">
        <f t="shared" si="80"/>
        <v>0</v>
      </c>
      <c r="AI125" s="241">
        <f t="shared" si="81"/>
        <v>0</v>
      </c>
      <c r="AJ125" s="241">
        <f t="shared" si="82"/>
        <v>0</v>
      </c>
      <c r="AK125" s="241">
        <f t="shared" si="83"/>
        <v>0</v>
      </c>
      <c r="AL125" s="173">
        <f t="shared" si="84"/>
        <v>0</v>
      </c>
    </row>
    <row r="126" spans="1:38" ht="24" hidden="1" customHeight="1" outlineLevel="1">
      <c r="A126" s="166"/>
      <c r="B126" s="444" t="s">
        <v>182</v>
      </c>
      <c r="C126" s="33"/>
      <c r="D126" s="34"/>
      <c r="E126" s="34"/>
      <c r="F126" s="34"/>
      <c r="G126" s="239"/>
      <c r="H126" s="240"/>
      <c r="I126" s="240"/>
      <c r="J126" s="240"/>
      <c r="K126" s="240"/>
      <c r="L126" s="240"/>
      <c r="M126" s="240"/>
      <c r="N126" s="240"/>
      <c r="O126" s="240"/>
      <c r="P126" s="240"/>
      <c r="Q126" s="240"/>
      <c r="R126" s="240"/>
      <c r="S126" s="328">
        <f t="shared" si="76"/>
        <v>0</v>
      </c>
      <c r="T126" s="329">
        <f>SUM($G126:H126)</f>
        <v>0</v>
      </c>
      <c r="U126" s="329">
        <f>SUM($G126:I126)</f>
        <v>0</v>
      </c>
      <c r="V126" s="329">
        <f>SUM($G126:J126)</f>
        <v>0</v>
      </c>
      <c r="W126" s="329">
        <f>SUM($G126:K126)</f>
        <v>0</v>
      </c>
      <c r="X126" s="329">
        <f>SUM($G126:L126)</f>
        <v>0</v>
      </c>
      <c r="Y126" s="329">
        <f>SUM($G126:M126)</f>
        <v>0</v>
      </c>
      <c r="Z126" s="329">
        <f>SUM($G126:N126)</f>
        <v>0</v>
      </c>
      <c r="AA126" s="329">
        <f>SUM($G126:O126)</f>
        <v>0</v>
      </c>
      <c r="AB126" s="329">
        <f>SUM($G126:P126)</f>
        <v>0</v>
      </c>
      <c r="AC126" s="329">
        <f>SUM($G126:Q126)</f>
        <v>0</v>
      </c>
      <c r="AD126" s="330">
        <f>SUM($G126:R126)</f>
        <v>0</v>
      </c>
      <c r="AE126" s="241">
        <f t="shared" si="77"/>
        <v>0</v>
      </c>
      <c r="AF126" s="241">
        <f t="shared" si="78"/>
        <v>0</v>
      </c>
      <c r="AG126" s="241">
        <f t="shared" si="79"/>
        <v>0</v>
      </c>
      <c r="AH126" s="241">
        <f t="shared" si="80"/>
        <v>0</v>
      </c>
      <c r="AI126" s="241">
        <f t="shared" si="81"/>
        <v>0</v>
      </c>
      <c r="AJ126" s="241">
        <f t="shared" si="82"/>
        <v>0</v>
      </c>
      <c r="AK126" s="241">
        <f t="shared" si="83"/>
        <v>0</v>
      </c>
      <c r="AL126" s="173">
        <f t="shared" si="84"/>
        <v>0</v>
      </c>
    </row>
    <row r="127" spans="1:38" ht="24" hidden="1" customHeight="1" outlineLevel="1">
      <c r="A127" s="166"/>
      <c r="B127" s="444" t="s">
        <v>183</v>
      </c>
      <c r="C127" s="33"/>
      <c r="D127" s="34"/>
      <c r="E127" s="34"/>
      <c r="F127" s="34"/>
      <c r="G127" s="239"/>
      <c r="H127" s="240"/>
      <c r="I127" s="240"/>
      <c r="J127" s="240"/>
      <c r="K127" s="240"/>
      <c r="L127" s="240"/>
      <c r="M127" s="240"/>
      <c r="N127" s="240"/>
      <c r="O127" s="240"/>
      <c r="P127" s="240"/>
      <c r="Q127" s="240"/>
      <c r="R127" s="240"/>
      <c r="S127" s="328">
        <f t="shared" si="76"/>
        <v>0</v>
      </c>
      <c r="T127" s="329">
        <f>SUM($G127:H127)</f>
        <v>0</v>
      </c>
      <c r="U127" s="329">
        <f>SUM($G127:I127)</f>
        <v>0</v>
      </c>
      <c r="V127" s="329">
        <f>SUM($G127:J127)</f>
        <v>0</v>
      </c>
      <c r="W127" s="329">
        <f>SUM($G127:K127)</f>
        <v>0</v>
      </c>
      <c r="X127" s="329">
        <f>SUM($G127:L127)</f>
        <v>0</v>
      </c>
      <c r="Y127" s="329">
        <f>SUM($G127:M127)</f>
        <v>0</v>
      </c>
      <c r="Z127" s="329">
        <f>SUM($G127:N127)</f>
        <v>0</v>
      </c>
      <c r="AA127" s="329">
        <f>SUM($G127:O127)</f>
        <v>0</v>
      </c>
      <c r="AB127" s="329">
        <f>SUM($G127:P127)</f>
        <v>0</v>
      </c>
      <c r="AC127" s="329">
        <f>SUM($G127:Q127)</f>
        <v>0</v>
      </c>
      <c r="AD127" s="330">
        <f>SUM($G127:R127)</f>
        <v>0</v>
      </c>
      <c r="AE127" s="241">
        <f t="shared" si="77"/>
        <v>0</v>
      </c>
      <c r="AF127" s="241">
        <f t="shared" si="78"/>
        <v>0</v>
      </c>
      <c r="AG127" s="241">
        <f t="shared" si="79"/>
        <v>0</v>
      </c>
      <c r="AH127" s="241">
        <f t="shared" si="80"/>
        <v>0</v>
      </c>
      <c r="AI127" s="241">
        <f t="shared" si="81"/>
        <v>0</v>
      </c>
      <c r="AJ127" s="241">
        <f t="shared" si="82"/>
        <v>0</v>
      </c>
      <c r="AK127" s="241">
        <f t="shared" si="83"/>
        <v>0</v>
      </c>
      <c r="AL127" s="173">
        <f t="shared" si="84"/>
        <v>0</v>
      </c>
    </row>
    <row r="128" spans="1:38" ht="24" hidden="1" customHeight="1" outlineLevel="1">
      <c r="A128" s="166"/>
      <c r="B128" s="444" t="s">
        <v>184</v>
      </c>
      <c r="C128" s="33"/>
      <c r="D128" s="34"/>
      <c r="E128" s="34"/>
      <c r="F128" s="34"/>
      <c r="G128" s="239"/>
      <c r="H128" s="240"/>
      <c r="I128" s="240"/>
      <c r="J128" s="240"/>
      <c r="K128" s="240"/>
      <c r="L128" s="240"/>
      <c r="M128" s="240"/>
      <c r="N128" s="240"/>
      <c r="O128" s="240"/>
      <c r="P128" s="240"/>
      <c r="Q128" s="240"/>
      <c r="R128" s="240"/>
      <c r="S128" s="328">
        <f t="shared" si="76"/>
        <v>0</v>
      </c>
      <c r="T128" s="329">
        <f>SUM($G128:H128)</f>
        <v>0</v>
      </c>
      <c r="U128" s="329">
        <f>SUM($G128:I128)</f>
        <v>0</v>
      </c>
      <c r="V128" s="329">
        <f>SUM($G128:J128)</f>
        <v>0</v>
      </c>
      <c r="W128" s="329">
        <f>SUM($G128:K128)</f>
        <v>0</v>
      </c>
      <c r="X128" s="329">
        <f>SUM($G128:L128)</f>
        <v>0</v>
      </c>
      <c r="Y128" s="329">
        <f>SUM($G128:M128)</f>
        <v>0</v>
      </c>
      <c r="Z128" s="329">
        <f>SUM($G128:N128)</f>
        <v>0</v>
      </c>
      <c r="AA128" s="329">
        <f>SUM($G128:O128)</f>
        <v>0</v>
      </c>
      <c r="AB128" s="329">
        <f>SUM($G128:P128)</f>
        <v>0</v>
      </c>
      <c r="AC128" s="329">
        <f>SUM($G128:Q128)</f>
        <v>0</v>
      </c>
      <c r="AD128" s="330">
        <f>SUM($G128:R128)</f>
        <v>0</v>
      </c>
      <c r="AE128" s="241">
        <f t="shared" si="77"/>
        <v>0</v>
      </c>
      <c r="AF128" s="241">
        <f t="shared" si="78"/>
        <v>0</v>
      </c>
      <c r="AG128" s="241">
        <f t="shared" si="79"/>
        <v>0</v>
      </c>
      <c r="AH128" s="241">
        <f t="shared" si="80"/>
        <v>0</v>
      </c>
      <c r="AI128" s="241">
        <f t="shared" si="81"/>
        <v>0</v>
      </c>
      <c r="AJ128" s="241">
        <f t="shared" si="82"/>
        <v>0</v>
      </c>
      <c r="AK128" s="241">
        <f t="shared" si="83"/>
        <v>0</v>
      </c>
      <c r="AL128" s="173">
        <f t="shared" si="84"/>
        <v>0</v>
      </c>
    </row>
    <row r="129" spans="1:38" ht="24" hidden="1" customHeight="1" outlineLevel="1">
      <c r="A129" s="166"/>
      <c r="B129" s="444" t="s">
        <v>185</v>
      </c>
      <c r="C129" s="33"/>
      <c r="D129" s="34"/>
      <c r="E129" s="34"/>
      <c r="F129" s="34"/>
      <c r="G129" s="239"/>
      <c r="H129" s="240"/>
      <c r="I129" s="240"/>
      <c r="J129" s="240"/>
      <c r="K129" s="240"/>
      <c r="L129" s="240"/>
      <c r="M129" s="240"/>
      <c r="N129" s="240"/>
      <c r="O129" s="240"/>
      <c r="P129" s="240"/>
      <c r="Q129" s="240"/>
      <c r="R129" s="240"/>
      <c r="S129" s="328">
        <f t="shared" si="76"/>
        <v>0</v>
      </c>
      <c r="T129" s="329">
        <f>SUM($G129:H129)</f>
        <v>0</v>
      </c>
      <c r="U129" s="329">
        <f>SUM($G129:I129)</f>
        <v>0</v>
      </c>
      <c r="V129" s="329">
        <f>SUM($G129:J129)</f>
        <v>0</v>
      </c>
      <c r="W129" s="329">
        <f>SUM($G129:K129)</f>
        <v>0</v>
      </c>
      <c r="X129" s="329">
        <f>SUM($G129:L129)</f>
        <v>0</v>
      </c>
      <c r="Y129" s="329">
        <f>SUM($G129:M129)</f>
        <v>0</v>
      </c>
      <c r="Z129" s="329">
        <f>SUM($G129:N129)</f>
        <v>0</v>
      </c>
      <c r="AA129" s="329">
        <f>SUM($G129:O129)</f>
        <v>0</v>
      </c>
      <c r="AB129" s="329">
        <f>SUM($G129:P129)</f>
        <v>0</v>
      </c>
      <c r="AC129" s="329">
        <f>SUM($G129:Q129)</f>
        <v>0</v>
      </c>
      <c r="AD129" s="330">
        <f>SUM($G129:R129)</f>
        <v>0</v>
      </c>
      <c r="AE129" s="241">
        <f t="shared" si="77"/>
        <v>0</v>
      </c>
      <c r="AF129" s="241">
        <f t="shared" si="78"/>
        <v>0</v>
      </c>
      <c r="AG129" s="241">
        <f t="shared" si="79"/>
        <v>0</v>
      </c>
      <c r="AH129" s="241">
        <f t="shared" si="80"/>
        <v>0</v>
      </c>
      <c r="AI129" s="241">
        <f t="shared" si="81"/>
        <v>0</v>
      </c>
      <c r="AJ129" s="241">
        <f t="shared" si="82"/>
        <v>0</v>
      </c>
      <c r="AK129" s="241">
        <f t="shared" si="83"/>
        <v>0</v>
      </c>
      <c r="AL129" s="173">
        <f t="shared" si="84"/>
        <v>0</v>
      </c>
    </row>
    <row r="130" spans="1:38" ht="24" hidden="1" customHeight="1" outlineLevel="1">
      <c r="A130" s="166"/>
      <c r="B130" s="444" t="s">
        <v>186</v>
      </c>
      <c r="C130" s="33"/>
      <c r="D130" s="34"/>
      <c r="E130" s="34"/>
      <c r="F130" s="34"/>
      <c r="G130" s="239"/>
      <c r="H130" s="240"/>
      <c r="I130" s="240"/>
      <c r="J130" s="240"/>
      <c r="K130" s="240"/>
      <c r="L130" s="240"/>
      <c r="M130" s="240"/>
      <c r="N130" s="240"/>
      <c r="O130" s="240"/>
      <c r="P130" s="240"/>
      <c r="Q130" s="240"/>
      <c r="R130" s="240"/>
      <c r="S130" s="328">
        <f t="shared" si="76"/>
        <v>0</v>
      </c>
      <c r="T130" s="329">
        <f>SUM($G130:H130)</f>
        <v>0</v>
      </c>
      <c r="U130" s="329">
        <f>SUM($G130:I130)</f>
        <v>0</v>
      </c>
      <c r="V130" s="329">
        <f>SUM($G130:J130)</f>
        <v>0</v>
      </c>
      <c r="W130" s="329">
        <f>SUM($G130:K130)</f>
        <v>0</v>
      </c>
      <c r="X130" s="329">
        <f>SUM($G130:L130)</f>
        <v>0</v>
      </c>
      <c r="Y130" s="329">
        <f>SUM($G130:M130)</f>
        <v>0</v>
      </c>
      <c r="Z130" s="329">
        <f>SUM($G130:N130)</f>
        <v>0</v>
      </c>
      <c r="AA130" s="329">
        <f>SUM($G130:O130)</f>
        <v>0</v>
      </c>
      <c r="AB130" s="329">
        <f>SUM($G130:P130)</f>
        <v>0</v>
      </c>
      <c r="AC130" s="329">
        <f>SUM($G130:Q130)</f>
        <v>0</v>
      </c>
      <c r="AD130" s="330">
        <f>SUM($G130:R130)</f>
        <v>0</v>
      </c>
      <c r="AE130" s="241">
        <f t="shared" si="77"/>
        <v>0</v>
      </c>
      <c r="AF130" s="241">
        <f t="shared" si="78"/>
        <v>0</v>
      </c>
      <c r="AG130" s="241">
        <f t="shared" si="79"/>
        <v>0</v>
      </c>
      <c r="AH130" s="241">
        <f t="shared" si="80"/>
        <v>0</v>
      </c>
      <c r="AI130" s="241">
        <f t="shared" si="81"/>
        <v>0</v>
      </c>
      <c r="AJ130" s="241">
        <f t="shared" si="82"/>
        <v>0</v>
      </c>
      <c r="AK130" s="241">
        <f t="shared" si="83"/>
        <v>0</v>
      </c>
      <c r="AL130" s="173">
        <f t="shared" si="84"/>
        <v>0</v>
      </c>
    </row>
    <row r="131" spans="1:38" ht="24" hidden="1" customHeight="1" outlineLevel="1">
      <c r="A131" s="166"/>
      <c r="B131" s="444" t="s">
        <v>187</v>
      </c>
      <c r="C131" s="33"/>
      <c r="D131" s="34"/>
      <c r="E131" s="34"/>
      <c r="F131" s="34"/>
      <c r="G131" s="239"/>
      <c r="H131" s="240"/>
      <c r="I131" s="240"/>
      <c r="J131" s="240"/>
      <c r="K131" s="240"/>
      <c r="L131" s="240"/>
      <c r="M131" s="240"/>
      <c r="N131" s="240"/>
      <c r="O131" s="240"/>
      <c r="P131" s="240"/>
      <c r="Q131" s="240"/>
      <c r="R131" s="240"/>
      <c r="S131" s="328">
        <f t="shared" si="76"/>
        <v>0</v>
      </c>
      <c r="T131" s="329">
        <f>SUM($G131:H131)</f>
        <v>0</v>
      </c>
      <c r="U131" s="329">
        <f>SUM($G131:I131)</f>
        <v>0</v>
      </c>
      <c r="V131" s="329">
        <f>SUM($G131:J131)</f>
        <v>0</v>
      </c>
      <c r="W131" s="329">
        <f>SUM($G131:K131)</f>
        <v>0</v>
      </c>
      <c r="X131" s="329">
        <f>SUM($G131:L131)</f>
        <v>0</v>
      </c>
      <c r="Y131" s="329">
        <f>SUM($G131:M131)</f>
        <v>0</v>
      </c>
      <c r="Z131" s="329">
        <f>SUM($G131:N131)</f>
        <v>0</v>
      </c>
      <c r="AA131" s="329">
        <f>SUM($G131:O131)</f>
        <v>0</v>
      </c>
      <c r="AB131" s="329">
        <f>SUM($G131:P131)</f>
        <v>0</v>
      </c>
      <c r="AC131" s="329">
        <f>SUM($G131:Q131)</f>
        <v>0</v>
      </c>
      <c r="AD131" s="330">
        <f>SUM($G131:R131)</f>
        <v>0</v>
      </c>
      <c r="AE131" s="241">
        <f t="shared" si="77"/>
        <v>0</v>
      </c>
      <c r="AF131" s="241">
        <f t="shared" si="78"/>
        <v>0</v>
      </c>
      <c r="AG131" s="241">
        <f t="shared" si="79"/>
        <v>0</v>
      </c>
      <c r="AH131" s="241">
        <f t="shared" si="80"/>
        <v>0</v>
      </c>
      <c r="AI131" s="241">
        <f t="shared" si="81"/>
        <v>0</v>
      </c>
      <c r="AJ131" s="241">
        <f t="shared" si="82"/>
        <v>0</v>
      </c>
      <c r="AK131" s="241">
        <f t="shared" si="83"/>
        <v>0</v>
      </c>
      <c r="AL131" s="173">
        <f t="shared" si="84"/>
        <v>0</v>
      </c>
    </row>
    <row r="132" spans="1:38" ht="24" hidden="1" customHeight="1" outlineLevel="1">
      <c r="A132" s="166"/>
      <c r="B132" s="444" t="s">
        <v>188</v>
      </c>
      <c r="C132" s="33"/>
      <c r="D132" s="34"/>
      <c r="E132" s="34"/>
      <c r="F132" s="34"/>
      <c r="G132" s="239"/>
      <c r="H132" s="240"/>
      <c r="I132" s="240"/>
      <c r="J132" s="240"/>
      <c r="K132" s="240"/>
      <c r="L132" s="240"/>
      <c r="M132" s="240"/>
      <c r="N132" s="240"/>
      <c r="O132" s="240"/>
      <c r="P132" s="240"/>
      <c r="Q132" s="240"/>
      <c r="R132" s="240"/>
      <c r="S132" s="328">
        <f t="shared" si="76"/>
        <v>0</v>
      </c>
      <c r="T132" s="329">
        <f>SUM($G132:H132)</f>
        <v>0</v>
      </c>
      <c r="U132" s="329">
        <f>SUM($G132:I132)</f>
        <v>0</v>
      </c>
      <c r="V132" s="329">
        <f>SUM($G132:J132)</f>
        <v>0</v>
      </c>
      <c r="W132" s="329">
        <f>SUM($G132:K132)</f>
        <v>0</v>
      </c>
      <c r="X132" s="329">
        <f>SUM($G132:L132)</f>
        <v>0</v>
      </c>
      <c r="Y132" s="329">
        <f>SUM($G132:M132)</f>
        <v>0</v>
      </c>
      <c r="Z132" s="329">
        <f>SUM($G132:N132)</f>
        <v>0</v>
      </c>
      <c r="AA132" s="329">
        <f>SUM($G132:O132)</f>
        <v>0</v>
      </c>
      <c r="AB132" s="329">
        <f>SUM($G132:P132)</f>
        <v>0</v>
      </c>
      <c r="AC132" s="329">
        <f>SUM($G132:Q132)</f>
        <v>0</v>
      </c>
      <c r="AD132" s="330">
        <f>SUM($G132:R132)</f>
        <v>0</v>
      </c>
      <c r="AE132" s="241">
        <f t="shared" si="77"/>
        <v>0</v>
      </c>
      <c r="AF132" s="241">
        <f t="shared" si="78"/>
        <v>0</v>
      </c>
      <c r="AG132" s="241">
        <f t="shared" si="79"/>
        <v>0</v>
      </c>
      <c r="AH132" s="241">
        <f t="shared" si="80"/>
        <v>0</v>
      </c>
      <c r="AI132" s="241">
        <f t="shared" si="81"/>
        <v>0</v>
      </c>
      <c r="AJ132" s="241">
        <f t="shared" si="82"/>
        <v>0</v>
      </c>
      <c r="AK132" s="241">
        <f t="shared" si="83"/>
        <v>0</v>
      </c>
      <c r="AL132" s="173">
        <f t="shared" si="84"/>
        <v>0</v>
      </c>
    </row>
    <row r="133" spans="1:38" ht="24" hidden="1" customHeight="1" outlineLevel="1">
      <c r="A133" s="166"/>
      <c r="B133" s="444" t="s">
        <v>189</v>
      </c>
      <c r="C133" s="33"/>
      <c r="D133" s="34"/>
      <c r="E133" s="34"/>
      <c r="F133" s="34"/>
      <c r="G133" s="239"/>
      <c r="H133" s="240"/>
      <c r="I133" s="240"/>
      <c r="J133" s="240"/>
      <c r="K133" s="240"/>
      <c r="L133" s="240"/>
      <c r="M133" s="240"/>
      <c r="N133" s="240"/>
      <c r="O133" s="240"/>
      <c r="P133" s="240"/>
      <c r="Q133" s="240"/>
      <c r="R133" s="240"/>
      <c r="S133" s="328">
        <f t="shared" si="76"/>
        <v>0</v>
      </c>
      <c r="T133" s="329">
        <f>SUM($G133:H133)</f>
        <v>0</v>
      </c>
      <c r="U133" s="329">
        <f>SUM($G133:I133)</f>
        <v>0</v>
      </c>
      <c r="V133" s="329">
        <f>SUM($G133:J133)</f>
        <v>0</v>
      </c>
      <c r="W133" s="329">
        <f>SUM($G133:K133)</f>
        <v>0</v>
      </c>
      <c r="X133" s="329">
        <f>SUM($G133:L133)</f>
        <v>0</v>
      </c>
      <c r="Y133" s="329">
        <f>SUM($G133:M133)</f>
        <v>0</v>
      </c>
      <c r="Z133" s="329">
        <f>SUM($G133:N133)</f>
        <v>0</v>
      </c>
      <c r="AA133" s="329">
        <f>SUM($G133:O133)</f>
        <v>0</v>
      </c>
      <c r="AB133" s="329">
        <f>SUM($G133:P133)</f>
        <v>0</v>
      </c>
      <c r="AC133" s="329">
        <f>SUM($G133:Q133)</f>
        <v>0</v>
      </c>
      <c r="AD133" s="330">
        <f>SUM($G133:R133)</f>
        <v>0</v>
      </c>
      <c r="AE133" s="241">
        <f t="shared" si="77"/>
        <v>0</v>
      </c>
      <c r="AF133" s="241">
        <f t="shared" si="78"/>
        <v>0</v>
      </c>
      <c r="AG133" s="241">
        <f t="shared" si="79"/>
        <v>0</v>
      </c>
      <c r="AH133" s="241">
        <f t="shared" si="80"/>
        <v>0</v>
      </c>
      <c r="AI133" s="241">
        <f t="shared" si="81"/>
        <v>0</v>
      </c>
      <c r="AJ133" s="241">
        <f t="shared" si="82"/>
        <v>0</v>
      </c>
      <c r="AK133" s="241">
        <f t="shared" si="83"/>
        <v>0</v>
      </c>
      <c r="AL133" s="173">
        <f t="shared" si="84"/>
        <v>0</v>
      </c>
    </row>
    <row r="134" spans="1:38" ht="24" hidden="1" customHeight="1" outlineLevel="1">
      <c r="A134" s="166"/>
      <c r="B134" s="444" t="s">
        <v>190</v>
      </c>
      <c r="C134" s="33"/>
      <c r="D134" s="34"/>
      <c r="E134" s="34"/>
      <c r="F134" s="34"/>
      <c r="G134" s="239"/>
      <c r="H134" s="240"/>
      <c r="I134" s="240"/>
      <c r="J134" s="240"/>
      <c r="K134" s="240"/>
      <c r="L134" s="240"/>
      <c r="M134" s="240"/>
      <c r="N134" s="240"/>
      <c r="O134" s="240"/>
      <c r="P134" s="240"/>
      <c r="Q134" s="240"/>
      <c r="R134" s="240"/>
      <c r="S134" s="328">
        <f t="shared" si="76"/>
        <v>0</v>
      </c>
      <c r="T134" s="329">
        <f>SUM($G134:H134)</f>
        <v>0</v>
      </c>
      <c r="U134" s="329">
        <f>SUM($G134:I134)</f>
        <v>0</v>
      </c>
      <c r="V134" s="329">
        <f>SUM($G134:J134)</f>
        <v>0</v>
      </c>
      <c r="W134" s="329">
        <f>SUM($G134:K134)</f>
        <v>0</v>
      </c>
      <c r="X134" s="329">
        <f>SUM($G134:L134)</f>
        <v>0</v>
      </c>
      <c r="Y134" s="329">
        <f>SUM($G134:M134)</f>
        <v>0</v>
      </c>
      <c r="Z134" s="329">
        <f>SUM($G134:N134)</f>
        <v>0</v>
      </c>
      <c r="AA134" s="329">
        <f>SUM($G134:O134)</f>
        <v>0</v>
      </c>
      <c r="AB134" s="329">
        <f>SUM($G134:P134)</f>
        <v>0</v>
      </c>
      <c r="AC134" s="329">
        <f>SUM($G134:Q134)</f>
        <v>0</v>
      </c>
      <c r="AD134" s="330">
        <f>SUM($G134:R134)</f>
        <v>0</v>
      </c>
      <c r="AE134" s="241">
        <f t="shared" si="77"/>
        <v>0</v>
      </c>
      <c r="AF134" s="241">
        <f t="shared" si="78"/>
        <v>0</v>
      </c>
      <c r="AG134" s="241">
        <f t="shared" si="79"/>
        <v>0</v>
      </c>
      <c r="AH134" s="241">
        <f t="shared" si="80"/>
        <v>0</v>
      </c>
      <c r="AI134" s="241">
        <f t="shared" si="81"/>
        <v>0</v>
      </c>
      <c r="AJ134" s="241">
        <f t="shared" si="82"/>
        <v>0</v>
      </c>
      <c r="AK134" s="241">
        <f t="shared" si="83"/>
        <v>0</v>
      </c>
      <c r="AL134" s="173">
        <f t="shared" si="84"/>
        <v>0</v>
      </c>
    </row>
    <row r="135" spans="1:38" ht="24" hidden="1" customHeight="1" outlineLevel="1">
      <c r="A135" s="166"/>
      <c r="B135" s="444" t="s">
        <v>191</v>
      </c>
      <c r="C135" s="33"/>
      <c r="D135" s="34"/>
      <c r="E135" s="34"/>
      <c r="F135" s="34"/>
      <c r="G135" s="239"/>
      <c r="H135" s="240"/>
      <c r="I135" s="240"/>
      <c r="J135" s="240"/>
      <c r="K135" s="240"/>
      <c r="L135" s="240"/>
      <c r="M135" s="240"/>
      <c r="N135" s="240"/>
      <c r="O135" s="240"/>
      <c r="P135" s="240"/>
      <c r="Q135" s="240"/>
      <c r="R135" s="240"/>
      <c r="S135" s="328">
        <f t="shared" si="76"/>
        <v>0</v>
      </c>
      <c r="T135" s="329">
        <f>SUM($G135:H135)</f>
        <v>0</v>
      </c>
      <c r="U135" s="329">
        <f>SUM($G135:I135)</f>
        <v>0</v>
      </c>
      <c r="V135" s="329">
        <f>SUM($G135:J135)</f>
        <v>0</v>
      </c>
      <c r="W135" s="329">
        <f>SUM($G135:K135)</f>
        <v>0</v>
      </c>
      <c r="X135" s="329">
        <f>SUM($G135:L135)</f>
        <v>0</v>
      </c>
      <c r="Y135" s="329">
        <f>SUM($G135:M135)</f>
        <v>0</v>
      </c>
      <c r="Z135" s="329">
        <f>SUM($G135:N135)</f>
        <v>0</v>
      </c>
      <c r="AA135" s="329">
        <f>SUM($G135:O135)</f>
        <v>0</v>
      </c>
      <c r="AB135" s="329">
        <f>SUM($G135:P135)</f>
        <v>0</v>
      </c>
      <c r="AC135" s="329">
        <f>SUM($G135:Q135)</f>
        <v>0</v>
      </c>
      <c r="AD135" s="330">
        <f>SUM($G135:R135)</f>
        <v>0</v>
      </c>
      <c r="AE135" s="241">
        <f t="shared" si="77"/>
        <v>0</v>
      </c>
      <c r="AF135" s="241">
        <f t="shared" si="78"/>
        <v>0</v>
      </c>
      <c r="AG135" s="241">
        <f t="shared" si="79"/>
        <v>0</v>
      </c>
      <c r="AH135" s="241">
        <f t="shared" si="80"/>
        <v>0</v>
      </c>
      <c r="AI135" s="241">
        <f t="shared" si="81"/>
        <v>0</v>
      </c>
      <c r="AJ135" s="241">
        <f t="shared" si="82"/>
        <v>0</v>
      </c>
      <c r="AK135" s="241">
        <f t="shared" si="83"/>
        <v>0</v>
      </c>
      <c r="AL135" s="173">
        <f t="shared" si="84"/>
        <v>0</v>
      </c>
    </row>
    <row r="136" spans="1:38" ht="24" customHeight="1" collapsed="1">
      <c r="A136" s="166"/>
      <c r="B136" s="444" t="s">
        <v>192</v>
      </c>
      <c r="C136" s="33" t="s">
        <v>193</v>
      </c>
      <c r="D136" s="34"/>
      <c r="E136" s="34"/>
      <c r="F136" s="34"/>
      <c r="G136" s="239">
        <f>G41-SUM(G118:G135)</f>
        <v>0</v>
      </c>
      <c r="H136" s="240">
        <f t="shared" ref="H136:R136" si="89">H41-SUM(H118:H135)</f>
        <v>3.637978807091713E-11</v>
      </c>
      <c r="I136" s="240">
        <f t="shared" si="89"/>
        <v>28.657614874995488</v>
      </c>
      <c r="J136" s="240">
        <f t="shared" si="89"/>
        <v>0</v>
      </c>
      <c r="K136" s="240">
        <f t="shared" si="89"/>
        <v>0</v>
      </c>
      <c r="L136" s="240">
        <f t="shared" si="89"/>
        <v>0</v>
      </c>
      <c r="M136" s="240">
        <f t="shared" si="89"/>
        <v>0</v>
      </c>
      <c r="N136" s="240">
        <f t="shared" si="89"/>
        <v>0</v>
      </c>
      <c r="O136" s="240">
        <f t="shared" si="89"/>
        <v>0</v>
      </c>
      <c r="P136" s="240">
        <f t="shared" si="89"/>
        <v>0</v>
      </c>
      <c r="Q136" s="240">
        <f t="shared" si="89"/>
        <v>0</v>
      </c>
      <c r="R136" s="240">
        <f t="shared" si="89"/>
        <v>0</v>
      </c>
      <c r="S136" s="328">
        <f t="shared" si="76"/>
        <v>0</v>
      </c>
      <c r="T136" s="329">
        <f>SUM($G136:H136)</f>
        <v>3.637978807091713E-11</v>
      </c>
      <c r="U136" s="329">
        <f>SUM($G136:I136)</f>
        <v>28.657614875031868</v>
      </c>
      <c r="V136" s="329">
        <f>SUM($G136:J136)</f>
        <v>28.657614875031868</v>
      </c>
      <c r="W136" s="329">
        <f>SUM($G136:K136)</f>
        <v>28.657614875031868</v>
      </c>
      <c r="X136" s="329">
        <f>SUM($G136:L136)</f>
        <v>28.657614875031868</v>
      </c>
      <c r="Y136" s="329">
        <f>SUM($G136:M136)</f>
        <v>28.657614875031868</v>
      </c>
      <c r="Z136" s="329">
        <f>SUM($G136:N136)</f>
        <v>28.657614875031868</v>
      </c>
      <c r="AA136" s="329">
        <f>SUM($G136:O136)</f>
        <v>28.657614875031868</v>
      </c>
      <c r="AB136" s="329">
        <f>SUM($G136:P136)</f>
        <v>28.657614875031868</v>
      </c>
      <c r="AC136" s="329">
        <f>SUM($G136:Q136)</f>
        <v>28.657614875031868</v>
      </c>
      <c r="AD136" s="330">
        <f>SUM($G136:R136)</f>
        <v>28.657614875031868</v>
      </c>
      <c r="AE136" s="241">
        <f t="shared" si="77"/>
        <v>28.657614875031868</v>
      </c>
      <c r="AF136" s="241">
        <f t="shared" si="78"/>
        <v>0</v>
      </c>
      <c r="AG136" s="241">
        <f t="shared" si="79"/>
        <v>0</v>
      </c>
      <c r="AH136" s="241">
        <f t="shared" si="80"/>
        <v>0</v>
      </c>
      <c r="AI136" s="241">
        <f t="shared" si="81"/>
        <v>28.657614875031868</v>
      </c>
      <c r="AJ136" s="241">
        <f t="shared" si="82"/>
        <v>0</v>
      </c>
      <c r="AK136" s="241">
        <f t="shared" si="83"/>
        <v>28.657614875031868</v>
      </c>
      <c r="AL136" s="173">
        <f t="shared" si="84"/>
        <v>0</v>
      </c>
    </row>
    <row r="137" spans="1:38" ht="24" customHeight="1">
      <c r="A137" s="166"/>
      <c r="B137" s="444" t="s">
        <v>194</v>
      </c>
      <c r="C137" s="144" t="s">
        <v>195</v>
      </c>
      <c r="D137" s="145"/>
      <c r="E137" s="145"/>
      <c r="F137" s="145"/>
      <c r="G137" s="333">
        <f t="shared" ref="G137:R137" si="90">SUM(G118:G136)</f>
        <v>65804.126306665028</v>
      </c>
      <c r="H137" s="333">
        <f t="shared" si="90"/>
        <v>29994.452061665572</v>
      </c>
      <c r="I137" s="333">
        <f t="shared" si="90"/>
        <v>38264.256424084509</v>
      </c>
      <c r="J137" s="333">
        <f t="shared" si="90"/>
        <v>8958.3640607089619</v>
      </c>
      <c r="K137" s="333">
        <f t="shared" si="90"/>
        <v>23008.143985785562</v>
      </c>
      <c r="L137" s="333">
        <f t="shared" si="90"/>
        <v>17802.572551988826</v>
      </c>
      <c r="M137" s="333">
        <f t="shared" si="90"/>
        <v>24860.982838231059</v>
      </c>
      <c r="N137" s="333">
        <f t="shared" si="90"/>
        <v>-22034.189177174983</v>
      </c>
      <c r="O137" s="333">
        <f t="shared" si="90"/>
        <v>35077.225106077502</v>
      </c>
      <c r="P137" s="333">
        <f t="shared" si="90"/>
        <v>22990.531550934509</v>
      </c>
      <c r="Q137" s="333">
        <f t="shared" si="90"/>
        <v>35778.04441811236</v>
      </c>
      <c r="R137" s="333">
        <f t="shared" si="90"/>
        <v>30729.713414665941</v>
      </c>
      <c r="S137" s="334">
        <f t="shared" si="76"/>
        <v>65804.126306665028</v>
      </c>
      <c r="T137" s="335">
        <f>SUM($G137:H137)</f>
        <v>95798.578368330607</v>
      </c>
      <c r="U137" s="335">
        <f>SUM($G137:I137)</f>
        <v>134062.83479241512</v>
      </c>
      <c r="V137" s="335">
        <f>SUM($G137:J137)</f>
        <v>143021.19885312408</v>
      </c>
      <c r="W137" s="335">
        <f>SUM($G137:K137)</f>
        <v>166029.34283890965</v>
      </c>
      <c r="X137" s="335">
        <f>SUM($G137:L137)</f>
        <v>183831.91539089847</v>
      </c>
      <c r="Y137" s="335">
        <f>SUM($G137:M137)</f>
        <v>208692.89822912953</v>
      </c>
      <c r="Z137" s="335">
        <f>SUM($G137:N137)</f>
        <v>186658.70905195453</v>
      </c>
      <c r="AA137" s="335">
        <f>SUM($G137:O137)</f>
        <v>221735.93415803203</v>
      </c>
      <c r="AB137" s="335">
        <f>SUM($G137:P137)</f>
        <v>244726.46570896654</v>
      </c>
      <c r="AC137" s="335">
        <f>SUM($G137:Q137)</f>
        <v>280504.51012707892</v>
      </c>
      <c r="AD137" s="336">
        <f>SUM($G137:R137)</f>
        <v>311234.22354174487</v>
      </c>
      <c r="AE137" s="260">
        <f t="shared" si="77"/>
        <v>134062.83479241512</v>
      </c>
      <c r="AF137" s="260">
        <f t="shared" si="78"/>
        <v>49769.080598483357</v>
      </c>
      <c r="AG137" s="260">
        <f t="shared" si="79"/>
        <v>37904.018767133559</v>
      </c>
      <c r="AH137" s="260">
        <f t="shared" si="80"/>
        <v>89498.289383712807</v>
      </c>
      <c r="AI137" s="260">
        <f t="shared" si="81"/>
        <v>183831.91539089847</v>
      </c>
      <c r="AJ137" s="260">
        <f t="shared" si="82"/>
        <v>127402.30815084637</v>
      </c>
      <c r="AK137" s="260">
        <f t="shared" si="83"/>
        <v>311234.22354174487</v>
      </c>
      <c r="AL137" s="173">
        <f t="shared" si="84"/>
        <v>0</v>
      </c>
    </row>
    <row r="138" spans="1:38" ht="24" customHeight="1">
      <c r="A138" s="166"/>
      <c r="B138" s="444" t="s">
        <v>196</v>
      </c>
      <c r="C138" s="33" t="s">
        <v>197</v>
      </c>
      <c r="D138" s="34"/>
      <c r="E138" s="34"/>
      <c r="F138" s="34"/>
      <c r="G138" s="239">
        <f t="shared" ref="G138:R138" si="91">G19</f>
        <v>-4558.6399068399996</v>
      </c>
      <c r="H138" s="240">
        <f t="shared" si="91"/>
        <v>-4417.3539119974994</v>
      </c>
      <c r="I138" s="240">
        <f t="shared" si="91"/>
        <v>-4363.8893028270004</v>
      </c>
      <c r="J138" s="240">
        <f t="shared" si="91"/>
        <v>-4367.4123229324987</v>
      </c>
      <c r="K138" s="240">
        <f t="shared" si="91"/>
        <v>-4011.1450534014998</v>
      </c>
      <c r="L138" s="240">
        <f t="shared" si="91"/>
        <v>-4069.697763615</v>
      </c>
      <c r="M138" s="240">
        <f t="shared" si="91"/>
        <v>-4055.1549362830001</v>
      </c>
      <c r="N138" s="240">
        <f t="shared" si="91"/>
        <v>-4761.7481950034989</v>
      </c>
      <c r="O138" s="240">
        <f t="shared" si="91"/>
        <v>-6361.0610749980005</v>
      </c>
      <c r="P138" s="240">
        <f t="shared" si="91"/>
        <v>-5189.413073691001</v>
      </c>
      <c r="Q138" s="240">
        <f t="shared" si="91"/>
        <v>-5132.4487114125004</v>
      </c>
      <c r="R138" s="240">
        <f t="shared" si="91"/>
        <v>-5104.434274866001</v>
      </c>
      <c r="S138" s="328">
        <f t="shared" si="76"/>
        <v>-4558.6399068399996</v>
      </c>
      <c r="T138" s="329">
        <f>SUM($G138:H138)</f>
        <v>-8975.9938188374981</v>
      </c>
      <c r="U138" s="329">
        <f>SUM($G138:I138)</f>
        <v>-13339.883121664498</v>
      </c>
      <c r="V138" s="329">
        <f>SUM($G138:J138)</f>
        <v>-17707.295444596995</v>
      </c>
      <c r="W138" s="329">
        <f>SUM($G138:K138)</f>
        <v>-21718.440497998494</v>
      </c>
      <c r="X138" s="329">
        <f>SUM($G138:L138)</f>
        <v>-25788.138261613494</v>
      </c>
      <c r="Y138" s="329">
        <f>SUM($G138:M138)</f>
        <v>-29843.293197896495</v>
      </c>
      <c r="Z138" s="329">
        <f>SUM($G138:N138)</f>
        <v>-34605.041392899991</v>
      </c>
      <c r="AA138" s="329">
        <f>SUM($G138:O138)</f>
        <v>-40966.102467897988</v>
      </c>
      <c r="AB138" s="329">
        <f>SUM($G138:P138)</f>
        <v>-46155.515541588989</v>
      </c>
      <c r="AC138" s="329">
        <f>SUM($G138:Q138)</f>
        <v>-51287.96425300149</v>
      </c>
      <c r="AD138" s="330">
        <f>SUM($G138:R138)</f>
        <v>-56392.398527867488</v>
      </c>
      <c r="AE138" s="241">
        <f t="shared" si="77"/>
        <v>-13339.883121664498</v>
      </c>
      <c r="AF138" s="241">
        <f t="shared" si="78"/>
        <v>-12448.255139948997</v>
      </c>
      <c r="AG138" s="241">
        <f t="shared" si="79"/>
        <v>-15177.964206284494</v>
      </c>
      <c r="AH138" s="241">
        <f t="shared" si="80"/>
        <v>-15426.2960599695</v>
      </c>
      <c r="AI138" s="241">
        <f t="shared" si="81"/>
        <v>-25788.138261613494</v>
      </c>
      <c r="AJ138" s="241">
        <f t="shared" si="82"/>
        <v>-30604.260266253994</v>
      </c>
      <c r="AK138" s="241">
        <f t="shared" si="83"/>
        <v>-56392.398527867488</v>
      </c>
      <c r="AL138" s="173">
        <f t="shared" si="84"/>
        <v>0</v>
      </c>
    </row>
    <row r="139" spans="1:38" ht="24" customHeight="1">
      <c r="A139" s="166" t="s">
        <v>172</v>
      </c>
      <c r="B139" s="444" t="s">
        <v>198</v>
      </c>
      <c r="C139" s="33" t="s">
        <v>199</v>
      </c>
      <c r="D139" s="34"/>
      <c r="E139" s="34"/>
      <c r="F139" s="34"/>
      <c r="G139" s="239">
        <v>-2575.1558251120005</v>
      </c>
      <c r="H139" s="240">
        <v>-1661.1145682470001</v>
      </c>
      <c r="I139" s="240">
        <v>-1655.7868137620001</v>
      </c>
      <c r="J139" s="240">
        <v>-1619.1715527384999</v>
      </c>
      <c r="K139" s="240">
        <v>-1584.8624404954999</v>
      </c>
      <c r="L139" s="240">
        <v>-1602.6512313225003</v>
      </c>
      <c r="M139" s="240">
        <v>-1772.3036007855003</v>
      </c>
      <c r="N139" s="240">
        <v>-2171.4648242925</v>
      </c>
      <c r="O139" s="240">
        <v>-6372.6803376110001</v>
      </c>
      <c r="P139" s="240">
        <v>-4019.6436403759999</v>
      </c>
      <c r="Q139" s="240">
        <v>-3925.8018070275002</v>
      </c>
      <c r="R139" s="240">
        <v>-4827.6146877749998</v>
      </c>
      <c r="S139" s="328">
        <f t="shared" si="76"/>
        <v>-2575.1558251120005</v>
      </c>
      <c r="T139" s="329">
        <f>SUM($G139:H139)</f>
        <v>-4236.2703933590001</v>
      </c>
      <c r="U139" s="329">
        <f>SUM($G139:I139)</f>
        <v>-5892.0572071209999</v>
      </c>
      <c r="V139" s="329">
        <f>SUM($G139:J139)</f>
        <v>-7511.2287598594994</v>
      </c>
      <c r="W139" s="329">
        <f>SUM($G139:K139)</f>
        <v>-9096.0912003550002</v>
      </c>
      <c r="X139" s="329">
        <f>SUM($G139:L139)</f>
        <v>-10698.7424316775</v>
      </c>
      <c r="Y139" s="329">
        <f>SUM($G139:M139)</f>
        <v>-12471.046032463</v>
      </c>
      <c r="Z139" s="329">
        <f>SUM($G139:N139)</f>
        <v>-14642.5108567555</v>
      </c>
      <c r="AA139" s="329">
        <f>SUM($G139:O139)</f>
        <v>-21015.1911943665</v>
      </c>
      <c r="AB139" s="329">
        <f>SUM($G139:P139)</f>
        <v>-25034.834834742498</v>
      </c>
      <c r="AC139" s="329">
        <f>SUM($G139:Q139)</f>
        <v>-28960.636641769997</v>
      </c>
      <c r="AD139" s="330">
        <f>SUM($G139:R139)</f>
        <v>-33788.251329544997</v>
      </c>
      <c r="AE139" s="241">
        <f t="shared" si="77"/>
        <v>-5892.0572071209999</v>
      </c>
      <c r="AF139" s="241">
        <f t="shared" si="78"/>
        <v>-4806.6852245564996</v>
      </c>
      <c r="AG139" s="241">
        <f t="shared" si="79"/>
        <v>-10316.448762689</v>
      </c>
      <c r="AH139" s="241">
        <f t="shared" si="80"/>
        <v>-12773.060135178497</v>
      </c>
      <c r="AI139" s="241">
        <f t="shared" si="81"/>
        <v>-10698.7424316775</v>
      </c>
      <c r="AJ139" s="241">
        <f t="shared" si="82"/>
        <v>-23089.508897867498</v>
      </c>
      <c r="AK139" s="241">
        <f t="shared" si="83"/>
        <v>-33788.251329544997</v>
      </c>
      <c r="AL139" s="173">
        <f t="shared" si="84"/>
        <v>0</v>
      </c>
    </row>
    <row r="140" spans="1:38" ht="24" customHeight="1">
      <c r="A140" s="166" t="s">
        <v>174</v>
      </c>
      <c r="B140" s="444" t="s">
        <v>200</v>
      </c>
      <c r="C140" s="33" t="s">
        <v>201</v>
      </c>
      <c r="D140" s="34"/>
      <c r="E140" s="34"/>
      <c r="F140" s="34"/>
      <c r="G140" s="239">
        <v>0</v>
      </c>
      <c r="H140" s="240">
        <v>0</v>
      </c>
      <c r="I140" s="240">
        <v>0</v>
      </c>
      <c r="J140" s="240">
        <v>0</v>
      </c>
      <c r="K140" s="240">
        <v>0</v>
      </c>
      <c r="L140" s="240">
        <v>0</v>
      </c>
      <c r="M140" s="240">
        <v>0</v>
      </c>
      <c r="N140" s="240">
        <v>0</v>
      </c>
      <c r="O140" s="240">
        <v>0</v>
      </c>
      <c r="P140" s="240">
        <v>0</v>
      </c>
      <c r="Q140" s="240">
        <v>0</v>
      </c>
      <c r="R140" s="240">
        <v>0</v>
      </c>
      <c r="S140" s="328">
        <f t="shared" si="76"/>
        <v>0</v>
      </c>
      <c r="T140" s="329">
        <f>SUM($G140:H140)</f>
        <v>0</v>
      </c>
      <c r="U140" s="329">
        <f>SUM($G140:I140)</f>
        <v>0</v>
      </c>
      <c r="V140" s="329">
        <f>SUM($G140:J140)</f>
        <v>0</v>
      </c>
      <c r="W140" s="329">
        <f>SUM($G140:K140)</f>
        <v>0</v>
      </c>
      <c r="X140" s="329">
        <f>SUM($G140:L140)</f>
        <v>0</v>
      </c>
      <c r="Y140" s="329">
        <f>SUM($G140:M140)</f>
        <v>0</v>
      </c>
      <c r="Z140" s="329">
        <f>SUM($G140:N140)</f>
        <v>0</v>
      </c>
      <c r="AA140" s="329">
        <f>SUM($G140:O140)</f>
        <v>0</v>
      </c>
      <c r="AB140" s="329">
        <f>SUM($G140:P140)</f>
        <v>0</v>
      </c>
      <c r="AC140" s="329">
        <f>SUM($G140:Q140)</f>
        <v>0</v>
      </c>
      <c r="AD140" s="330">
        <f>SUM($G140:R140)</f>
        <v>0</v>
      </c>
      <c r="AE140" s="241">
        <f t="shared" si="77"/>
        <v>0</v>
      </c>
      <c r="AF140" s="241">
        <f t="shared" si="78"/>
        <v>0</v>
      </c>
      <c r="AG140" s="241">
        <f t="shared" si="79"/>
        <v>0</v>
      </c>
      <c r="AH140" s="241">
        <f t="shared" si="80"/>
        <v>0</v>
      </c>
      <c r="AI140" s="241">
        <f t="shared" si="81"/>
        <v>0</v>
      </c>
      <c r="AJ140" s="241">
        <f t="shared" si="82"/>
        <v>0</v>
      </c>
      <c r="AK140" s="241">
        <f t="shared" si="83"/>
        <v>0</v>
      </c>
      <c r="AL140" s="173">
        <f t="shared" si="84"/>
        <v>0</v>
      </c>
    </row>
    <row r="141" spans="1:38" ht="24" customHeight="1">
      <c r="A141" s="166"/>
      <c r="B141" s="444" t="s">
        <v>202</v>
      </c>
      <c r="C141" s="33" t="s">
        <v>69</v>
      </c>
      <c r="D141" s="34"/>
      <c r="E141" s="34"/>
      <c r="F141" s="34"/>
      <c r="G141" s="239"/>
      <c r="H141" s="240"/>
      <c r="I141" s="240"/>
      <c r="J141" s="240"/>
      <c r="K141" s="240"/>
      <c r="L141" s="240"/>
      <c r="M141" s="240"/>
      <c r="N141" s="240"/>
      <c r="O141" s="240"/>
      <c r="P141" s="240"/>
      <c r="Q141" s="240"/>
      <c r="R141" s="240"/>
      <c r="S141" s="328">
        <f t="shared" si="76"/>
        <v>0</v>
      </c>
      <c r="T141" s="329">
        <f>SUM($G141:H141)</f>
        <v>0</v>
      </c>
      <c r="U141" s="329">
        <f>SUM($G141:I141)</f>
        <v>0</v>
      </c>
      <c r="V141" s="329">
        <f>SUM($G141:J141)</f>
        <v>0</v>
      </c>
      <c r="W141" s="329">
        <f>SUM($G141:K141)</f>
        <v>0</v>
      </c>
      <c r="X141" s="329">
        <f>SUM($G141:L141)</f>
        <v>0</v>
      </c>
      <c r="Y141" s="329">
        <f>SUM($G141:M141)</f>
        <v>0</v>
      </c>
      <c r="Z141" s="329">
        <f>SUM($G141:N141)</f>
        <v>0</v>
      </c>
      <c r="AA141" s="329">
        <f>SUM($G141:O141)</f>
        <v>0</v>
      </c>
      <c r="AB141" s="329">
        <f>SUM($G141:P141)</f>
        <v>0</v>
      </c>
      <c r="AC141" s="329">
        <f>SUM($G141:Q141)</f>
        <v>0</v>
      </c>
      <c r="AD141" s="330">
        <f>SUM($G141:R141)</f>
        <v>0</v>
      </c>
      <c r="AE141" s="241">
        <f t="shared" si="77"/>
        <v>0</v>
      </c>
      <c r="AF141" s="241">
        <f t="shared" si="78"/>
        <v>0</v>
      </c>
      <c r="AG141" s="241">
        <f t="shared" si="79"/>
        <v>0</v>
      </c>
      <c r="AH141" s="241">
        <f t="shared" si="80"/>
        <v>0</v>
      </c>
      <c r="AI141" s="241">
        <f t="shared" si="81"/>
        <v>0</v>
      </c>
      <c r="AJ141" s="241">
        <f t="shared" si="82"/>
        <v>0</v>
      </c>
      <c r="AK141" s="241">
        <f t="shared" si="83"/>
        <v>0</v>
      </c>
      <c r="AL141" s="173">
        <f t="shared" si="84"/>
        <v>0</v>
      </c>
    </row>
    <row r="142" spans="1:38" ht="24" customHeight="1">
      <c r="A142" s="166"/>
      <c r="B142" s="444" t="s">
        <v>203</v>
      </c>
      <c r="C142" s="33" t="s">
        <v>83</v>
      </c>
      <c r="D142" s="34"/>
      <c r="E142" s="34"/>
      <c r="F142" s="34"/>
      <c r="G142" s="239">
        <f t="shared" ref="G142:R142" si="92">G28</f>
        <v>-4646.0219790760002</v>
      </c>
      <c r="H142" s="240">
        <f t="shared" si="92"/>
        <v>-4374.2796699865003</v>
      </c>
      <c r="I142" s="240">
        <f t="shared" si="92"/>
        <v>-4419.0217928370002</v>
      </c>
      <c r="J142" s="240">
        <f t="shared" si="92"/>
        <v>-4225.9086090049996</v>
      </c>
      <c r="K142" s="240">
        <f t="shared" si="92"/>
        <v>-4354.3140771779999</v>
      </c>
      <c r="L142" s="240">
        <f t="shared" si="92"/>
        <v>-4247.2264957725001</v>
      </c>
      <c r="M142" s="240">
        <f t="shared" si="92"/>
        <v>-4656.2655047970011</v>
      </c>
      <c r="N142" s="240">
        <f t="shared" si="92"/>
        <v>-4024.5013917959996</v>
      </c>
      <c r="O142" s="240">
        <f t="shared" si="92"/>
        <v>-4736.9869133994998</v>
      </c>
      <c r="P142" s="240">
        <f t="shared" si="92"/>
        <v>-4782.9429416055118</v>
      </c>
      <c r="Q142" s="240">
        <f t="shared" si="92"/>
        <v>-4310.2970408975107</v>
      </c>
      <c r="R142" s="240">
        <f t="shared" si="92"/>
        <v>-4717.629660614999</v>
      </c>
      <c r="S142" s="328">
        <f t="shared" si="76"/>
        <v>-4646.0219790760002</v>
      </c>
      <c r="T142" s="329">
        <f>SUM($G142:H142)</f>
        <v>-9020.3016490625014</v>
      </c>
      <c r="U142" s="329">
        <f>SUM($G142:I142)</f>
        <v>-13439.323441899502</v>
      </c>
      <c r="V142" s="329">
        <f>SUM($G142:J142)</f>
        <v>-17665.232050904502</v>
      </c>
      <c r="W142" s="329">
        <f>SUM($G142:K142)</f>
        <v>-22019.546128082504</v>
      </c>
      <c r="X142" s="329">
        <f>SUM($G142:L142)</f>
        <v>-26266.772623855002</v>
      </c>
      <c r="Y142" s="329">
        <f>SUM($G142:M142)</f>
        <v>-30923.038128652002</v>
      </c>
      <c r="Z142" s="329">
        <f>SUM($G142:N142)</f>
        <v>-34947.539520448001</v>
      </c>
      <c r="AA142" s="329">
        <f>SUM($G142:O142)</f>
        <v>-39684.526433847503</v>
      </c>
      <c r="AB142" s="329">
        <f>SUM($G142:P142)</f>
        <v>-44467.469375453016</v>
      </c>
      <c r="AC142" s="329">
        <f>SUM($G142:Q142)</f>
        <v>-48777.766416350525</v>
      </c>
      <c r="AD142" s="330">
        <f>SUM($G142:R142)</f>
        <v>-53495.396076965524</v>
      </c>
      <c r="AE142" s="241">
        <f t="shared" si="77"/>
        <v>-13439.323441899502</v>
      </c>
      <c r="AF142" s="241">
        <f t="shared" si="78"/>
        <v>-12827.449181955501</v>
      </c>
      <c r="AG142" s="241">
        <f t="shared" si="79"/>
        <v>-13417.7538099925</v>
      </c>
      <c r="AH142" s="241">
        <f t="shared" si="80"/>
        <v>-13810.869643118021</v>
      </c>
      <c r="AI142" s="241">
        <f t="shared" si="81"/>
        <v>-26266.772623855002</v>
      </c>
      <c r="AJ142" s="241">
        <f t="shared" si="82"/>
        <v>-27228.623453110522</v>
      </c>
      <c r="AK142" s="241">
        <f t="shared" si="83"/>
        <v>-53495.396076965524</v>
      </c>
      <c r="AL142" s="173">
        <f t="shared" si="84"/>
        <v>0</v>
      </c>
    </row>
    <row r="143" spans="1:38" ht="24" customHeight="1">
      <c r="A143" s="166"/>
      <c r="B143" s="444" t="s">
        <v>204</v>
      </c>
      <c r="C143" s="33" t="s">
        <v>87</v>
      </c>
      <c r="D143" s="34"/>
      <c r="E143" s="34"/>
      <c r="F143" s="34"/>
      <c r="G143" s="239">
        <f t="shared" ref="G143:R143" si="93">G30</f>
        <v>-8991.4124810280009</v>
      </c>
      <c r="H143" s="240">
        <f t="shared" si="93"/>
        <v>-5426.7168118169993</v>
      </c>
      <c r="I143" s="240">
        <f t="shared" si="93"/>
        <v>-7202.4822727310002</v>
      </c>
      <c r="J143" s="240">
        <f t="shared" si="93"/>
        <v>171.05088426950013</v>
      </c>
      <c r="K143" s="240">
        <f t="shared" si="93"/>
        <v>-3522.3068804594991</v>
      </c>
      <c r="L143" s="240">
        <f t="shared" si="93"/>
        <v>-2141.7634127850001</v>
      </c>
      <c r="M143" s="240">
        <f t="shared" si="93"/>
        <v>-4043.5635368025</v>
      </c>
      <c r="N143" s="240">
        <f t="shared" si="93"/>
        <v>7750.2771921764997</v>
      </c>
      <c r="O143" s="240">
        <f t="shared" si="93"/>
        <v>-3750.5070432484999</v>
      </c>
      <c r="P143" s="240">
        <f t="shared" si="93"/>
        <v>-8296.3931847159984</v>
      </c>
      <c r="Q143" s="240">
        <f t="shared" si="93"/>
        <v>-6578.9757594474995</v>
      </c>
      <c r="R143" s="240">
        <f t="shared" si="93"/>
        <v>9122.6894449939991</v>
      </c>
      <c r="S143" s="328">
        <f t="shared" si="76"/>
        <v>-8991.4124810280009</v>
      </c>
      <c r="T143" s="329">
        <f>SUM($G143:H143)</f>
        <v>-14418.129292845</v>
      </c>
      <c r="U143" s="329">
        <f>SUM($G143:I143)</f>
        <v>-21620.611565576</v>
      </c>
      <c r="V143" s="329">
        <f>SUM($G143:J143)</f>
        <v>-21449.560681306499</v>
      </c>
      <c r="W143" s="329">
        <f>SUM($G143:K143)</f>
        <v>-24971.867561765997</v>
      </c>
      <c r="X143" s="329">
        <f>SUM($G143:L143)</f>
        <v>-27113.630974550997</v>
      </c>
      <c r="Y143" s="329">
        <f>SUM($G143:M143)</f>
        <v>-31157.194511353497</v>
      </c>
      <c r="Z143" s="329">
        <f>SUM($G143:N143)</f>
        <v>-23406.917319176995</v>
      </c>
      <c r="AA143" s="329">
        <f>SUM($G143:O143)</f>
        <v>-27157.424362425496</v>
      </c>
      <c r="AB143" s="329">
        <f>SUM($G143:P143)</f>
        <v>-35453.817547141494</v>
      </c>
      <c r="AC143" s="329">
        <f>SUM($G143:Q143)</f>
        <v>-42032.793306588996</v>
      </c>
      <c r="AD143" s="330">
        <f>SUM($G143:R143)</f>
        <v>-32910.103861594995</v>
      </c>
      <c r="AE143" s="241">
        <f t="shared" si="77"/>
        <v>-21620.611565576</v>
      </c>
      <c r="AF143" s="241">
        <f t="shared" si="78"/>
        <v>-5493.0194089749966</v>
      </c>
      <c r="AG143" s="241">
        <f t="shared" si="79"/>
        <v>-43.793387874498876</v>
      </c>
      <c r="AH143" s="241">
        <f t="shared" si="80"/>
        <v>-5752.6794991695024</v>
      </c>
      <c r="AI143" s="241">
        <f t="shared" si="81"/>
        <v>-27113.630974550997</v>
      </c>
      <c r="AJ143" s="241">
        <f t="shared" si="82"/>
        <v>-5796.4728870440013</v>
      </c>
      <c r="AK143" s="241">
        <f t="shared" si="83"/>
        <v>-32910.103861594995</v>
      </c>
      <c r="AL143" s="173">
        <f t="shared" si="84"/>
        <v>0</v>
      </c>
    </row>
    <row r="144" spans="1:38" ht="24" customHeight="1">
      <c r="A144" s="166"/>
      <c r="B144" s="444" t="s">
        <v>205</v>
      </c>
      <c r="C144" s="33" t="s">
        <v>206</v>
      </c>
      <c r="D144" s="34"/>
      <c r="E144" s="34"/>
      <c r="F144" s="34"/>
      <c r="G144" s="239"/>
      <c r="H144" s="240"/>
      <c r="I144" s="240"/>
      <c r="J144" s="240"/>
      <c r="K144" s="240"/>
      <c r="L144" s="240"/>
      <c r="M144" s="240"/>
      <c r="N144" s="240"/>
      <c r="O144" s="240"/>
      <c r="P144" s="240"/>
      <c r="Q144" s="240"/>
      <c r="R144" s="240"/>
      <c r="S144" s="328">
        <f t="shared" si="76"/>
        <v>0</v>
      </c>
      <c r="T144" s="329">
        <f>SUM($G144:H144)</f>
        <v>0</v>
      </c>
      <c r="U144" s="329">
        <f>SUM($G144:I144)</f>
        <v>0</v>
      </c>
      <c r="V144" s="329">
        <f>SUM($G144:J144)</f>
        <v>0</v>
      </c>
      <c r="W144" s="329">
        <f>SUM($G144:K144)</f>
        <v>0</v>
      </c>
      <c r="X144" s="329">
        <f>SUM($G144:L144)</f>
        <v>0</v>
      </c>
      <c r="Y144" s="329">
        <f>SUM($G144:M144)</f>
        <v>0</v>
      </c>
      <c r="Z144" s="329">
        <f>SUM($G144:N144)</f>
        <v>0</v>
      </c>
      <c r="AA144" s="329">
        <f>SUM($G144:O144)</f>
        <v>0</v>
      </c>
      <c r="AB144" s="329">
        <f>SUM($G144:P144)</f>
        <v>0</v>
      </c>
      <c r="AC144" s="329">
        <f>SUM($G144:Q144)</f>
        <v>0</v>
      </c>
      <c r="AD144" s="330">
        <f>SUM($G144:R144)</f>
        <v>0</v>
      </c>
      <c r="AE144" s="241">
        <f t="shared" si="77"/>
        <v>0</v>
      </c>
      <c r="AF144" s="241">
        <f t="shared" si="78"/>
        <v>0</v>
      </c>
      <c r="AG144" s="241">
        <f t="shared" si="79"/>
        <v>0</v>
      </c>
      <c r="AH144" s="241">
        <f t="shared" si="80"/>
        <v>0</v>
      </c>
      <c r="AI144" s="241">
        <f t="shared" si="81"/>
        <v>0</v>
      </c>
      <c r="AJ144" s="241">
        <f t="shared" si="82"/>
        <v>0</v>
      </c>
      <c r="AK144" s="241">
        <f t="shared" si="83"/>
        <v>0</v>
      </c>
      <c r="AL144" s="173">
        <f t="shared" si="84"/>
        <v>0</v>
      </c>
    </row>
    <row r="145" spans="1:38" ht="24" customHeight="1">
      <c r="A145" s="166"/>
      <c r="B145" s="444" t="s">
        <v>207</v>
      </c>
      <c r="C145" s="33" t="s">
        <v>95</v>
      </c>
      <c r="D145" s="34"/>
      <c r="E145" s="34"/>
      <c r="F145" s="34"/>
      <c r="G145" s="239"/>
      <c r="H145" s="240"/>
      <c r="I145" s="240"/>
      <c r="J145" s="240"/>
      <c r="K145" s="240"/>
      <c r="L145" s="240"/>
      <c r="M145" s="240"/>
      <c r="N145" s="240"/>
      <c r="O145" s="240"/>
      <c r="P145" s="240"/>
      <c r="Q145" s="240"/>
      <c r="R145" s="240"/>
      <c r="S145" s="328">
        <f t="shared" si="76"/>
        <v>0</v>
      </c>
      <c r="T145" s="329">
        <f>SUM($G145:H145)</f>
        <v>0</v>
      </c>
      <c r="U145" s="329">
        <f>SUM($G145:I145)</f>
        <v>0</v>
      </c>
      <c r="V145" s="329">
        <f>SUM($G145:J145)</f>
        <v>0</v>
      </c>
      <c r="W145" s="329">
        <f>SUM($G145:K145)</f>
        <v>0</v>
      </c>
      <c r="X145" s="329">
        <f>SUM($G145:L145)</f>
        <v>0</v>
      </c>
      <c r="Y145" s="329">
        <f>SUM($G145:M145)</f>
        <v>0</v>
      </c>
      <c r="Z145" s="329">
        <f>SUM($G145:N145)</f>
        <v>0</v>
      </c>
      <c r="AA145" s="329">
        <f>SUM($G145:O145)</f>
        <v>0</v>
      </c>
      <c r="AB145" s="329">
        <f>SUM($G145:P145)</f>
        <v>0</v>
      </c>
      <c r="AC145" s="329">
        <f>SUM($G145:Q145)</f>
        <v>0</v>
      </c>
      <c r="AD145" s="330">
        <f>SUM($G145:R145)</f>
        <v>0</v>
      </c>
      <c r="AE145" s="241">
        <f t="shared" si="77"/>
        <v>0</v>
      </c>
      <c r="AF145" s="241">
        <f t="shared" si="78"/>
        <v>0</v>
      </c>
      <c r="AG145" s="241">
        <f t="shared" si="79"/>
        <v>0</v>
      </c>
      <c r="AH145" s="241">
        <f t="shared" si="80"/>
        <v>0</v>
      </c>
      <c r="AI145" s="241">
        <f t="shared" si="81"/>
        <v>0</v>
      </c>
      <c r="AJ145" s="241">
        <f t="shared" si="82"/>
        <v>0</v>
      </c>
      <c r="AK145" s="241">
        <f t="shared" si="83"/>
        <v>0</v>
      </c>
      <c r="AL145" s="173">
        <f t="shared" si="84"/>
        <v>0</v>
      </c>
    </row>
    <row r="146" spans="1:38" ht="24" hidden="1" customHeight="1" outlineLevel="1">
      <c r="A146" s="166"/>
      <c r="B146" s="444" t="s">
        <v>208</v>
      </c>
      <c r="C146" s="33"/>
      <c r="D146" s="34"/>
      <c r="E146" s="34"/>
      <c r="F146" s="34"/>
      <c r="G146" s="239"/>
      <c r="H146" s="240"/>
      <c r="I146" s="240"/>
      <c r="J146" s="240"/>
      <c r="K146" s="240"/>
      <c r="L146" s="240"/>
      <c r="M146" s="240"/>
      <c r="N146" s="240"/>
      <c r="O146" s="240"/>
      <c r="P146" s="240"/>
      <c r="Q146" s="240"/>
      <c r="R146" s="240"/>
      <c r="S146" s="328">
        <f t="shared" si="76"/>
        <v>0</v>
      </c>
      <c r="T146" s="329">
        <f>SUM($G146:H146)</f>
        <v>0</v>
      </c>
      <c r="U146" s="329">
        <f>SUM($G146:I146)</f>
        <v>0</v>
      </c>
      <c r="V146" s="329">
        <f>SUM($G146:J146)</f>
        <v>0</v>
      </c>
      <c r="W146" s="329">
        <f>SUM($G146:K146)</f>
        <v>0</v>
      </c>
      <c r="X146" s="329">
        <f>SUM($G146:L146)</f>
        <v>0</v>
      </c>
      <c r="Y146" s="329">
        <f>SUM($G146:M146)</f>
        <v>0</v>
      </c>
      <c r="Z146" s="329">
        <f>SUM($G146:N146)</f>
        <v>0</v>
      </c>
      <c r="AA146" s="329">
        <f>SUM($G146:O146)</f>
        <v>0</v>
      </c>
      <c r="AB146" s="329">
        <f>SUM($G146:P146)</f>
        <v>0</v>
      </c>
      <c r="AC146" s="329">
        <f>SUM($G146:Q146)</f>
        <v>0</v>
      </c>
      <c r="AD146" s="330">
        <f>SUM($G146:R146)</f>
        <v>0</v>
      </c>
      <c r="AE146" s="241">
        <f t="shared" si="77"/>
        <v>0</v>
      </c>
      <c r="AF146" s="241">
        <f t="shared" si="78"/>
        <v>0</v>
      </c>
      <c r="AG146" s="241">
        <f t="shared" si="79"/>
        <v>0</v>
      </c>
      <c r="AH146" s="241">
        <f t="shared" si="80"/>
        <v>0</v>
      </c>
      <c r="AI146" s="241">
        <f t="shared" si="81"/>
        <v>0</v>
      </c>
      <c r="AJ146" s="241">
        <f t="shared" si="82"/>
        <v>0</v>
      </c>
      <c r="AK146" s="241">
        <f t="shared" si="83"/>
        <v>0</v>
      </c>
      <c r="AL146" s="173">
        <f t="shared" si="84"/>
        <v>0</v>
      </c>
    </row>
    <row r="147" spans="1:38" ht="24" hidden="1" customHeight="1" outlineLevel="1">
      <c r="A147" s="166"/>
      <c r="B147" s="444" t="s">
        <v>209</v>
      </c>
      <c r="C147" s="33"/>
      <c r="D147" s="34"/>
      <c r="E147" s="34"/>
      <c r="F147" s="34"/>
      <c r="G147" s="239"/>
      <c r="H147" s="240"/>
      <c r="I147" s="240"/>
      <c r="J147" s="240"/>
      <c r="K147" s="240"/>
      <c r="L147" s="240"/>
      <c r="M147" s="240"/>
      <c r="N147" s="240"/>
      <c r="O147" s="240"/>
      <c r="P147" s="240"/>
      <c r="Q147" s="240"/>
      <c r="R147" s="240"/>
      <c r="S147" s="328">
        <f t="shared" si="76"/>
        <v>0</v>
      </c>
      <c r="T147" s="329">
        <f>SUM($G147:H147)</f>
        <v>0</v>
      </c>
      <c r="U147" s="329">
        <f>SUM($G147:I147)</f>
        <v>0</v>
      </c>
      <c r="V147" s="329">
        <f>SUM($G147:J147)</f>
        <v>0</v>
      </c>
      <c r="W147" s="329">
        <f>SUM($G147:K147)</f>
        <v>0</v>
      </c>
      <c r="X147" s="329">
        <f>SUM($G147:L147)</f>
        <v>0</v>
      </c>
      <c r="Y147" s="329">
        <f>SUM($G147:M147)</f>
        <v>0</v>
      </c>
      <c r="Z147" s="329">
        <f>SUM($G147:N147)</f>
        <v>0</v>
      </c>
      <c r="AA147" s="329">
        <f>SUM($G147:O147)</f>
        <v>0</v>
      </c>
      <c r="AB147" s="329">
        <f>SUM($G147:P147)</f>
        <v>0</v>
      </c>
      <c r="AC147" s="329">
        <f>SUM($G147:Q147)</f>
        <v>0</v>
      </c>
      <c r="AD147" s="330">
        <f>SUM($G147:R147)</f>
        <v>0</v>
      </c>
      <c r="AE147" s="241">
        <f t="shared" si="77"/>
        <v>0</v>
      </c>
      <c r="AF147" s="241">
        <f t="shared" si="78"/>
        <v>0</v>
      </c>
      <c r="AG147" s="241">
        <f t="shared" si="79"/>
        <v>0</v>
      </c>
      <c r="AH147" s="241">
        <f t="shared" si="80"/>
        <v>0</v>
      </c>
      <c r="AI147" s="241">
        <f t="shared" si="81"/>
        <v>0</v>
      </c>
      <c r="AJ147" s="241">
        <f t="shared" si="82"/>
        <v>0</v>
      </c>
      <c r="AK147" s="241">
        <f t="shared" si="83"/>
        <v>0</v>
      </c>
      <c r="AL147" s="173">
        <f t="shared" si="84"/>
        <v>0</v>
      </c>
    </row>
    <row r="148" spans="1:38" ht="24" hidden="1" customHeight="1" outlineLevel="1">
      <c r="A148" s="166"/>
      <c r="B148" s="444" t="s">
        <v>210</v>
      </c>
      <c r="C148" s="33"/>
      <c r="D148" s="34"/>
      <c r="E148" s="34"/>
      <c r="F148" s="34"/>
      <c r="G148" s="239"/>
      <c r="H148" s="240"/>
      <c r="I148" s="240"/>
      <c r="J148" s="240"/>
      <c r="K148" s="240"/>
      <c r="L148" s="240"/>
      <c r="M148" s="240"/>
      <c r="N148" s="240"/>
      <c r="O148" s="240"/>
      <c r="P148" s="240"/>
      <c r="Q148" s="240"/>
      <c r="R148" s="240"/>
      <c r="S148" s="328">
        <f t="shared" si="76"/>
        <v>0</v>
      </c>
      <c r="T148" s="329">
        <f>SUM($G148:H148)</f>
        <v>0</v>
      </c>
      <c r="U148" s="329">
        <f>SUM($G148:I148)</f>
        <v>0</v>
      </c>
      <c r="V148" s="329">
        <f>SUM($G148:J148)</f>
        <v>0</v>
      </c>
      <c r="W148" s="329">
        <f>SUM($G148:K148)</f>
        <v>0</v>
      </c>
      <c r="X148" s="329">
        <f>SUM($G148:L148)</f>
        <v>0</v>
      </c>
      <c r="Y148" s="329">
        <f>SUM($G148:M148)</f>
        <v>0</v>
      </c>
      <c r="Z148" s="329">
        <f>SUM($G148:N148)</f>
        <v>0</v>
      </c>
      <c r="AA148" s="329">
        <f>SUM($G148:O148)</f>
        <v>0</v>
      </c>
      <c r="AB148" s="329">
        <f>SUM($G148:P148)</f>
        <v>0</v>
      </c>
      <c r="AC148" s="329">
        <f>SUM($G148:Q148)</f>
        <v>0</v>
      </c>
      <c r="AD148" s="330">
        <f>SUM($G148:R148)</f>
        <v>0</v>
      </c>
      <c r="AE148" s="241">
        <f t="shared" si="77"/>
        <v>0</v>
      </c>
      <c r="AF148" s="241">
        <f t="shared" si="78"/>
        <v>0</v>
      </c>
      <c r="AG148" s="241">
        <f t="shared" si="79"/>
        <v>0</v>
      </c>
      <c r="AH148" s="241">
        <f t="shared" si="80"/>
        <v>0</v>
      </c>
      <c r="AI148" s="241">
        <f t="shared" si="81"/>
        <v>0</v>
      </c>
      <c r="AJ148" s="241">
        <f t="shared" si="82"/>
        <v>0</v>
      </c>
      <c r="AK148" s="241">
        <f t="shared" si="83"/>
        <v>0</v>
      </c>
      <c r="AL148" s="173">
        <f t="shared" si="84"/>
        <v>0</v>
      </c>
    </row>
    <row r="149" spans="1:38" ht="24" customHeight="1" collapsed="1">
      <c r="A149" s="166"/>
      <c r="B149" s="444" t="s">
        <v>211</v>
      </c>
      <c r="C149" s="152" t="s">
        <v>446</v>
      </c>
      <c r="D149" s="34"/>
      <c r="E149" s="34"/>
      <c r="F149" s="34"/>
      <c r="G149" s="239"/>
      <c r="H149" s="240"/>
      <c r="I149" s="240"/>
      <c r="J149" s="240"/>
      <c r="K149" s="240"/>
      <c r="L149" s="240"/>
      <c r="M149" s="240"/>
      <c r="N149" s="240"/>
      <c r="O149" s="240"/>
      <c r="P149" s="240"/>
      <c r="Q149" s="240"/>
      <c r="R149" s="240"/>
      <c r="S149" s="328">
        <f t="shared" si="76"/>
        <v>0</v>
      </c>
      <c r="T149" s="329">
        <f>SUM($G149:H149)</f>
        <v>0</v>
      </c>
      <c r="U149" s="329">
        <f>SUM($G149:I149)</f>
        <v>0</v>
      </c>
      <c r="V149" s="329">
        <f>SUM($G149:J149)</f>
        <v>0</v>
      </c>
      <c r="W149" s="329">
        <f>SUM($G149:K149)</f>
        <v>0</v>
      </c>
      <c r="X149" s="329">
        <f>SUM($G149:L149)</f>
        <v>0</v>
      </c>
      <c r="Y149" s="329">
        <f>SUM($G149:M149)</f>
        <v>0</v>
      </c>
      <c r="Z149" s="329">
        <f>SUM($G149:N149)</f>
        <v>0</v>
      </c>
      <c r="AA149" s="329">
        <f>SUM($G149:O149)</f>
        <v>0</v>
      </c>
      <c r="AB149" s="329">
        <f>SUM($G149:P149)</f>
        <v>0</v>
      </c>
      <c r="AC149" s="329">
        <f>SUM($G149:Q149)</f>
        <v>0</v>
      </c>
      <c r="AD149" s="330">
        <f>SUM($G149:R149)</f>
        <v>0</v>
      </c>
      <c r="AE149" s="241">
        <f t="shared" si="77"/>
        <v>0</v>
      </c>
      <c r="AF149" s="241">
        <f t="shared" si="78"/>
        <v>0</v>
      </c>
      <c r="AG149" s="241">
        <f t="shared" si="79"/>
        <v>0</v>
      </c>
      <c r="AH149" s="241">
        <f t="shared" si="80"/>
        <v>0</v>
      </c>
      <c r="AI149" s="241">
        <f t="shared" si="81"/>
        <v>0</v>
      </c>
      <c r="AJ149" s="241">
        <f t="shared" si="82"/>
        <v>0</v>
      </c>
      <c r="AK149" s="241">
        <f t="shared" si="83"/>
        <v>0</v>
      </c>
      <c r="AL149" s="173">
        <f t="shared" si="84"/>
        <v>0</v>
      </c>
    </row>
    <row r="150" spans="1:38" ht="24" customHeight="1">
      <c r="A150" s="166" t="s">
        <v>172</v>
      </c>
      <c r="B150" s="444" t="s">
        <v>213</v>
      </c>
      <c r="C150" s="33" t="s">
        <v>214</v>
      </c>
      <c r="D150" s="34"/>
      <c r="E150" s="34"/>
      <c r="F150" s="34"/>
      <c r="G150" s="239"/>
      <c r="H150" s="240"/>
      <c r="I150" s="240"/>
      <c r="J150" s="240"/>
      <c r="K150" s="240"/>
      <c r="L150" s="240"/>
      <c r="M150" s="240"/>
      <c r="N150" s="240"/>
      <c r="O150" s="240"/>
      <c r="P150" s="240"/>
      <c r="Q150" s="240"/>
      <c r="R150" s="240"/>
      <c r="S150" s="328">
        <f t="shared" si="76"/>
        <v>0</v>
      </c>
      <c r="T150" s="329">
        <f>SUM($G150:H150)</f>
        <v>0</v>
      </c>
      <c r="U150" s="329">
        <f>SUM($G150:I150)</f>
        <v>0</v>
      </c>
      <c r="V150" s="329">
        <f>SUM($G150:J150)</f>
        <v>0</v>
      </c>
      <c r="W150" s="329">
        <f>SUM($G150:K150)</f>
        <v>0</v>
      </c>
      <c r="X150" s="329">
        <f>SUM($G150:L150)</f>
        <v>0</v>
      </c>
      <c r="Y150" s="329">
        <f>SUM($G150:M150)</f>
        <v>0</v>
      </c>
      <c r="Z150" s="329">
        <f>SUM($G150:N150)</f>
        <v>0</v>
      </c>
      <c r="AA150" s="329">
        <f>SUM($G150:O150)</f>
        <v>0</v>
      </c>
      <c r="AB150" s="329">
        <f>SUM($G150:P150)</f>
        <v>0</v>
      </c>
      <c r="AC150" s="329">
        <f>SUM($G150:Q150)</f>
        <v>0</v>
      </c>
      <c r="AD150" s="330">
        <f>SUM($G150:R150)</f>
        <v>0</v>
      </c>
      <c r="AE150" s="241">
        <f t="shared" si="77"/>
        <v>0</v>
      </c>
      <c r="AF150" s="241">
        <f t="shared" si="78"/>
        <v>0</v>
      </c>
      <c r="AG150" s="241">
        <f t="shared" si="79"/>
        <v>0</v>
      </c>
      <c r="AH150" s="241">
        <f t="shared" si="80"/>
        <v>0</v>
      </c>
      <c r="AI150" s="241">
        <f t="shared" si="81"/>
        <v>0</v>
      </c>
      <c r="AJ150" s="241">
        <f t="shared" si="82"/>
        <v>0</v>
      </c>
      <c r="AK150" s="241">
        <f t="shared" si="83"/>
        <v>0</v>
      </c>
      <c r="AL150" s="173">
        <f t="shared" si="84"/>
        <v>0</v>
      </c>
    </row>
    <row r="151" spans="1:38" ht="24" customHeight="1">
      <c r="A151" s="166" t="s">
        <v>172</v>
      </c>
      <c r="B151" s="444" t="s">
        <v>215</v>
      </c>
      <c r="C151" s="33" t="s">
        <v>216</v>
      </c>
      <c r="D151" s="34"/>
      <c r="E151" s="34"/>
      <c r="F151" s="34"/>
      <c r="G151" s="239"/>
      <c r="H151" s="240"/>
      <c r="I151" s="240"/>
      <c r="J151" s="240"/>
      <c r="K151" s="240"/>
      <c r="L151" s="240"/>
      <c r="M151" s="240"/>
      <c r="N151" s="240"/>
      <c r="O151" s="240"/>
      <c r="P151" s="240"/>
      <c r="Q151" s="240"/>
      <c r="R151" s="240"/>
      <c r="S151" s="328">
        <f t="shared" si="76"/>
        <v>0</v>
      </c>
      <c r="T151" s="329">
        <f>SUM($G151:H151)</f>
        <v>0</v>
      </c>
      <c r="U151" s="329">
        <f>SUM($G151:I151)</f>
        <v>0</v>
      </c>
      <c r="V151" s="329">
        <f>SUM($G151:J151)</f>
        <v>0</v>
      </c>
      <c r="W151" s="329">
        <f>SUM($G151:K151)</f>
        <v>0</v>
      </c>
      <c r="X151" s="329">
        <f>SUM($G151:L151)</f>
        <v>0</v>
      </c>
      <c r="Y151" s="329">
        <f>SUM($G151:M151)</f>
        <v>0</v>
      </c>
      <c r="Z151" s="329">
        <f>SUM($G151:N151)</f>
        <v>0</v>
      </c>
      <c r="AA151" s="329">
        <f>SUM($G151:O151)</f>
        <v>0</v>
      </c>
      <c r="AB151" s="329">
        <f>SUM($G151:P151)</f>
        <v>0</v>
      </c>
      <c r="AC151" s="329">
        <f>SUM($G151:Q151)</f>
        <v>0</v>
      </c>
      <c r="AD151" s="330">
        <f>SUM($G151:R151)</f>
        <v>0</v>
      </c>
      <c r="AE151" s="241">
        <f t="shared" si="77"/>
        <v>0</v>
      </c>
      <c r="AF151" s="241">
        <f t="shared" si="78"/>
        <v>0</v>
      </c>
      <c r="AG151" s="241">
        <f t="shared" si="79"/>
        <v>0</v>
      </c>
      <c r="AH151" s="241">
        <f t="shared" si="80"/>
        <v>0</v>
      </c>
      <c r="AI151" s="241">
        <f t="shared" si="81"/>
        <v>0</v>
      </c>
      <c r="AJ151" s="241">
        <f t="shared" si="82"/>
        <v>0</v>
      </c>
      <c r="AK151" s="241">
        <f t="shared" si="83"/>
        <v>0</v>
      </c>
      <c r="AL151" s="173">
        <f t="shared" si="84"/>
        <v>0</v>
      </c>
    </row>
    <row r="152" spans="1:38" ht="24" customHeight="1">
      <c r="A152" s="166" t="s">
        <v>172</v>
      </c>
      <c r="B152" s="444" t="s">
        <v>217</v>
      </c>
      <c r="C152" s="33" t="s">
        <v>218</v>
      </c>
      <c r="D152" s="34"/>
      <c r="E152" s="34"/>
      <c r="F152" s="34"/>
      <c r="G152" s="239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328">
        <f t="shared" si="76"/>
        <v>0</v>
      </c>
      <c r="T152" s="329">
        <f>SUM($G152:H152)</f>
        <v>0</v>
      </c>
      <c r="U152" s="329">
        <f>SUM($G152:I152)</f>
        <v>0</v>
      </c>
      <c r="V152" s="329">
        <f>SUM($G152:J152)</f>
        <v>0</v>
      </c>
      <c r="W152" s="329">
        <f>SUM($G152:K152)</f>
        <v>0</v>
      </c>
      <c r="X152" s="329">
        <f>SUM($G152:L152)</f>
        <v>0</v>
      </c>
      <c r="Y152" s="329">
        <f>SUM($G152:M152)</f>
        <v>0</v>
      </c>
      <c r="Z152" s="329">
        <f>SUM($G152:N152)</f>
        <v>0</v>
      </c>
      <c r="AA152" s="329">
        <f>SUM($G152:O152)</f>
        <v>0</v>
      </c>
      <c r="AB152" s="329">
        <f>SUM($G152:P152)</f>
        <v>0</v>
      </c>
      <c r="AC152" s="329">
        <f>SUM($G152:Q152)</f>
        <v>0</v>
      </c>
      <c r="AD152" s="330">
        <f>SUM($G152:R152)</f>
        <v>0</v>
      </c>
      <c r="AE152" s="241">
        <f t="shared" si="77"/>
        <v>0</v>
      </c>
      <c r="AF152" s="241">
        <f t="shared" si="78"/>
        <v>0</v>
      </c>
      <c r="AG152" s="241">
        <f t="shared" si="79"/>
        <v>0</v>
      </c>
      <c r="AH152" s="241">
        <f t="shared" si="80"/>
        <v>0</v>
      </c>
      <c r="AI152" s="241">
        <f t="shared" si="81"/>
        <v>0</v>
      </c>
      <c r="AJ152" s="241">
        <f t="shared" si="82"/>
        <v>0</v>
      </c>
      <c r="AK152" s="241">
        <f t="shared" si="83"/>
        <v>0</v>
      </c>
      <c r="AL152" s="173">
        <f t="shared" si="84"/>
        <v>0</v>
      </c>
    </row>
    <row r="153" spans="1:38" ht="24" customHeight="1">
      <c r="A153" s="166" t="s">
        <v>172</v>
      </c>
      <c r="B153" s="444" t="s">
        <v>219</v>
      </c>
      <c r="C153" s="33" t="s">
        <v>220</v>
      </c>
      <c r="D153" s="34"/>
      <c r="E153" s="34"/>
      <c r="F153" s="34"/>
      <c r="G153" s="239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328">
        <f t="shared" si="76"/>
        <v>0</v>
      </c>
      <c r="T153" s="329">
        <f>SUM($G153:H153)</f>
        <v>0</v>
      </c>
      <c r="U153" s="329">
        <f>SUM($G153:I153)</f>
        <v>0</v>
      </c>
      <c r="V153" s="329">
        <f>SUM($G153:J153)</f>
        <v>0</v>
      </c>
      <c r="W153" s="329">
        <f>SUM($G153:K153)</f>
        <v>0</v>
      </c>
      <c r="X153" s="329">
        <f>SUM($G153:L153)</f>
        <v>0</v>
      </c>
      <c r="Y153" s="329">
        <f>SUM($G153:M153)</f>
        <v>0</v>
      </c>
      <c r="Z153" s="329">
        <f>SUM($G153:N153)</f>
        <v>0</v>
      </c>
      <c r="AA153" s="329">
        <f>SUM($G153:O153)</f>
        <v>0</v>
      </c>
      <c r="AB153" s="329">
        <f>SUM($G153:P153)</f>
        <v>0</v>
      </c>
      <c r="AC153" s="329">
        <f>SUM($G153:Q153)</f>
        <v>0</v>
      </c>
      <c r="AD153" s="330">
        <f>SUM($G153:R153)</f>
        <v>0</v>
      </c>
      <c r="AE153" s="241">
        <f t="shared" si="77"/>
        <v>0</v>
      </c>
      <c r="AF153" s="241">
        <f t="shared" si="78"/>
        <v>0</v>
      </c>
      <c r="AG153" s="241">
        <f t="shared" si="79"/>
        <v>0</v>
      </c>
      <c r="AH153" s="241">
        <f t="shared" si="80"/>
        <v>0</v>
      </c>
      <c r="AI153" s="241">
        <f t="shared" si="81"/>
        <v>0</v>
      </c>
      <c r="AJ153" s="241">
        <f t="shared" si="82"/>
        <v>0</v>
      </c>
      <c r="AK153" s="241">
        <f t="shared" si="83"/>
        <v>0</v>
      </c>
      <c r="AL153" s="173">
        <f t="shared" si="84"/>
        <v>0</v>
      </c>
    </row>
    <row r="154" spans="1:38" ht="24" customHeight="1">
      <c r="A154" s="166" t="s">
        <v>176</v>
      </c>
      <c r="B154" s="444" t="s">
        <v>221</v>
      </c>
      <c r="C154" s="33" t="s">
        <v>222</v>
      </c>
      <c r="D154" s="34"/>
      <c r="E154" s="34"/>
      <c r="F154" s="34"/>
      <c r="G154" s="239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328">
        <f t="shared" si="76"/>
        <v>0</v>
      </c>
      <c r="T154" s="329">
        <f>SUM($G154:H154)</f>
        <v>0</v>
      </c>
      <c r="U154" s="329">
        <f>SUM($G154:I154)</f>
        <v>0</v>
      </c>
      <c r="V154" s="329">
        <f>SUM($G154:J154)</f>
        <v>0</v>
      </c>
      <c r="W154" s="329">
        <f>SUM($G154:K154)</f>
        <v>0</v>
      </c>
      <c r="X154" s="329">
        <f>SUM($G154:L154)</f>
        <v>0</v>
      </c>
      <c r="Y154" s="329">
        <f>SUM($G154:M154)</f>
        <v>0</v>
      </c>
      <c r="Z154" s="329">
        <f>SUM($G154:N154)</f>
        <v>0</v>
      </c>
      <c r="AA154" s="329">
        <f>SUM($G154:O154)</f>
        <v>0</v>
      </c>
      <c r="AB154" s="329">
        <f>SUM($G154:P154)</f>
        <v>0</v>
      </c>
      <c r="AC154" s="329">
        <f>SUM($G154:Q154)</f>
        <v>0</v>
      </c>
      <c r="AD154" s="330">
        <f>SUM($G154:R154)</f>
        <v>0</v>
      </c>
      <c r="AE154" s="241">
        <f t="shared" si="77"/>
        <v>0</v>
      </c>
      <c r="AF154" s="241">
        <f t="shared" si="78"/>
        <v>0</v>
      </c>
      <c r="AG154" s="241">
        <f t="shared" si="79"/>
        <v>0</v>
      </c>
      <c r="AH154" s="241">
        <f t="shared" si="80"/>
        <v>0</v>
      </c>
      <c r="AI154" s="241">
        <f t="shared" si="81"/>
        <v>0</v>
      </c>
      <c r="AJ154" s="241">
        <f t="shared" si="82"/>
        <v>0</v>
      </c>
      <c r="AK154" s="241">
        <f t="shared" si="83"/>
        <v>0</v>
      </c>
      <c r="AL154" s="173">
        <f t="shared" si="84"/>
        <v>0</v>
      </c>
    </row>
    <row r="155" spans="1:38" ht="24" customHeight="1">
      <c r="A155" s="166" t="s">
        <v>176</v>
      </c>
      <c r="B155" s="444" t="s">
        <v>223</v>
      </c>
      <c r="C155" s="33" t="s">
        <v>224</v>
      </c>
      <c r="D155" s="34"/>
      <c r="E155" s="34"/>
      <c r="F155" s="34"/>
      <c r="G155" s="239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328">
        <f t="shared" si="76"/>
        <v>0</v>
      </c>
      <c r="T155" s="329">
        <f>SUM($G155:H155)</f>
        <v>0</v>
      </c>
      <c r="U155" s="329">
        <f>SUM($G155:I155)</f>
        <v>0</v>
      </c>
      <c r="V155" s="329">
        <f>SUM($G155:J155)</f>
        <v>0</v>
      </c>
      <c r="W155" s="329">
        <f>SUM($G155:K155)</f>
        <v>0</v>
      </c>
      <c r="X155" s="329">
        <f>SUM($G155:L155)</f>
        <v>0</v>
      </c>
      <c r="Y155" s="329">
        <f>SUM($G155:M155)</f>
        <v>0</v>
      </c>
      <c r="Z155" s="329">
        <f>SUM($G155:N155)</f>
        <v>0</v>
      </c>
      <c r="AA155" s="329">
        <f>SUM($G155:O155)</f>
        <v>0</v>
      </c>
      <c r="AB155" s="329">
        <f>SUM($G155:P155)</f>
        <v>0</v>
      </c>
      <c r="AC155" s="329">
        <f>SUM($G155:Q155)</f>
        <v>0</v>
      </c>
      <c r="AD155" s="330">
        <f>SUM($G155:R155)</f>
        <v>0</v>
      </c>
      <c r="AE155" s="241">
        <f t="shared" si="77"/>
        <v>0</v>
      </c>
      <c r="AF155" s="241">
        <f t="shared" si="78"/>
        <v>0</v>
      </c>
      <c r="AG155" s="241">
        <f t="shared" si="79"/>
        <v>0</v>
      </c>
      <c r="AH155" s="241">
        <f t="shared" si="80"/>
        <v>0</v>
      </c>
      <c r="AI155" s="241">
        <f t="shared" si="81"/>
        <v>0</v>
      </c>
      <c r="AJ155" s="241">
        <f t="shared" si="82"/>
        <v>0</v>
      </c>
      <c r="AK155" s="241">
        <f t="shared" si="83"/>
        <v>0</v>
      </c>
      <c r="AL155" s="173">
        <f t="shared" si="84"/>
        <v>0</v>
      </c>
    </row>
    <row r="156" spans="1:38" ht="24" customHeight="1">
      <c r="A156" s="166" t="s">
        <v>176</v>
      </c>
      <c r="B156" s="444" t="s">
        <v>225</v>
      </c>
      <c r="C156" s="33" t="s">
        <v>226</v>
      </c>
      <c r="D156" s="34"/>
      <c r="E156" s="34"/>
      <c r="F156" s="34"/>
      <c r="G156" s="239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328">
        <f t="shared" si="76"/>
        <v>0</v>
      </c>
      <c r="T156" s="329">
        <f>SUM($G156:H156)</f>
        <v>0</v>
      </c>
      <c r="U156" s="329">
        <f>SUM($G156:I156)</f>
        <v>0</v>
      </c>
      <c r="V156" s="329">
        <f>SUM($G156:J156)</f>
        <v>0</v>
      </c>
      <c r="W156" s="329">
        <f>SUM($G156:K156)</f>
        <v>0</v>
      </c>
      <c r="X156" s="329">
        <f>SUM($G156:L156)</f>
        <v>0</v>
      </c>
      <c r="Y156" s="329">
        <f>SUM($G156:M156)</f>
        <v>0</v>
      </c>
      <c r="Z156" s="329">
        <f>SUM($G156:N156)</f>
        <v>0</v>
      </c>
      <c r="AA156" s="329">
        <f>SUM($G156:O156)</f>
        <v>0</v>
      </c>
      <c r="AB156" s="329">
        <f>SUM($G156:P156)</f>
        <v>0</v>
      </c>
      <c r="AC156" s="329">
        <f>SUM($G156:Q156)</f>
        <v>0</v>
      </c>
      <c r="AD156" s="330">
        <f>SUM($G156:R156)</f>
        <v>0</v>
      </c>
      <c r="AE156" s="241">
        <f t="shared" si="77"/>
        <v>0</v>
      </c>
      <c r="AF156" s="241">
        <f t="shared" si="78"/>
        <v>0</v>
      </c>
      <c r="AG156" s="241">
        <f t="shared" si="79"/>
        <v>0</v>
      </c>
      <c r="AH156" s="241">
        <f t="shared" si="80"/>
        <v>0</v>
      </c>
      <c r="AI156" s="241">
        <f t="shared" si="81"/>
        <v>0</v>
      </c>
      <c r="AJ156" s="241">
        <f t="shared" si="82"/>
        <v>0</v>
      </c>
      <c r="AK156" s="241">
        <f t="shared" si="83"/>
        <v>0</v>
      </c>
      <c r="AL156" s="173">
        <f t="shared" si="84"/>
        <v>0</v>
      </c>
    </row>
    <row r="157" spans="1:38" ht="24" customHeight="1">
      <c r="A157" s="166" t="s">
        <v>178</v>
      </c>
      <c r="B157" s="444" t="s">
        <v>227</v>
      </c>
      <c r="C157" s="33" t="s">
        <v>228</v>
      </c>
      <c r="D157" s="34"/>
      <c r="E157" s="34"/>
      <c r="F157" s="34"/>
      <c r="G157" s="239"/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328">
        <f t="shared" si="76"/>
        <v>0</v>
      </c>
      <c r="T157" s="329">
        <f>SUM($G157:H157)</f>
        <v>0</v>
      </c>
      <c r="U157" s="329">
        <f>SUM($G157:I157)</f>
        <v>0</v>
      </c>
      <c r="V157" s="329">
        <f>SUM($G157:J157)</f>
        <v>0</v>
      </c>
      <c r="W157" s="329">
        <f>SUM($G157:K157)</f>
        <v>0</v>
      </c>
      <c r="X157" s="329">
        <f>SUM($G157:L157)</f>
        <v>0</v>
      </c>
      <c r="Y157" s="329">
        <f>SUM($G157:M157)</f>
        <v>0</v>
      </c>
      <c r="Z157" s="329">
        <f>SUM($G157:N157)</f>
        <v>0</v>
      </c>
      <c r="AA157" s="329">
        <f>SUM($G157:O157)</f>
        <v>0</v>
      </c>
      <c r="AB157" s="329">
        <f>SUM($G157:P157)</f>
        <v>0</v>
      </c>
      <c r="AC157" s="329">
        <f>SUM($G157:Q157)</f>
        <v>0</v>
      </c>
      <c r="AD157" s="330">
        <f>SUM($G157:R157)</f>
        <v>0</v>
      </c>
      <c r="AE157" s="241">
        <f t="shared" si="77"/>
        <v>0</v>
      </c>
      <c r="AF157" s="241">
        <f t="shared" si="78"/>
        <v>0</v>
      </c>
      <c r="AG157" s="241">
        <f t="shared" si="79"/>
        <v>0</v>
      </c>
      <c r="AH157" s="241">
        <f t="shared" si="80"/>
        <v>0</v>
      </c>
      <c r="AI157" s="241">
        <f t="shared" si="81"/>
        <v>0</v>
      </c>
      <c r="AJ157" s="241">
        <f t="shared" si="82"/>
        <v>0</v>
      </c>
      <c r="AK157" s="241">
        <f t="shared" si="83"/>
        <v>0</v>
      </c>
      <c r="AL157" s="173">
        <f t="shared" si="84"/>
        <v>0</v>
      </c>
    </row>
    <row r="158" spans="1:38" ht="24" customHeight="1">
      <c r="A158" s="166" t="s">
        <v>178</v>
      </c>
      <c r="B158" s="444" t="s">
        <v>229</v>
      </c>
      <c r="C158" s="33" t="s">
        <v>230</v>
      </c>
      <c r="D158" s="34"/>
      <c r="E158" s="34"/>
      <c r="F158" s="34"/>
      <c r="G158" s="239"/>
      <c r="H158" s="240"/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328">
        <f t="shared" si="76"/>
        <v>0</v>
      </c>
      <c r="T158" s="329">
        <f>SUM($G158:H158)</f>
        <v>0</v>
      </c>
      <c r="U158" s="329">
        <f>SUM($G158:I158)</f>
        <v>0</v>
      </c>
      <c r="V158" s="329">
        <f>SUM($G158:J158)</f>
        <v>0</v>
      </c>
      <c r="W158" s="329">
        <f>SUM($G158:K158)</f>
        <v>0</v>
      </c>
      <c r="X158" s="329">
        <f>SUM($G158:L158)</f>
        <v>0</v>
      </c>
      <c r="Y158" s="329">
        <f>SUM($G158:M158)</f>
        <v>0</v>
      </c>
      <c r="Z158" s="329">
        <f>SUM($G158:N158)</f>
        <v>0</v>
      </c>
      <c r="AA158" s="329">
        <f>SUM($G158:O158)</f>
        <v>0</v>
      </c>
      <c r="AB158" s="329">
        <f>SUM($G158:P158)</f>
        <v>0</v>
      </c>
      <c r="AC158" s="329">
        <f>SUM($G158:Q158)</f>
        <v>0</v>
      </c>
      <c r="AD158" s="330">
        <f>SUM($G158:R158)</f>
        <v>0</v>
      </c>
      <c r="AE158" s="241">
        <f t="shared" si="77"/>
        <v>0</v>
      </c>
      <c r="AF158" s="241">
        <f t="shared" si="78"/>
        <v>0</v>
      </c>
      <c r="AG158" s="241">
        <f t="shared" si="79"/>
        <v>0</v>
      </c>
      <c r="AH158" s="241">
        <f t="shared" si="80"/>
        <v>0</v>
      </c>
      <c r="AI158" s="241">
        <f t="shared" si="81"/>
        <v>0</v>
      </c>
      <c r="AJ158" s="241">
        <f t="shared" si="82"/>
        <v>0</v>
      </c>
      <c r="AK158" s="241">
        <f t="shared" si="83"/>
        <v>0</v>
      </c>
      <c r="AL158" s="173">
        <f t="shared" si="84"/>
        <v>0</v>
      </c>
    </row>
    <row r="159" spans="1:38" ht="24" customHeight="1">
      <c r="A159" s="166" t="s">
        <v>178</v>
      </c>
      <c r="B159" s="444" t="s">
        <v>231</v>
      </c>
      <c r="C159" s="33" t="s">
        <v>232</v>
      </c>
      <c r="D159" s="34"/>
      <c r="E159" s="34"/>
      <c r="F159" s="34"/>
      <c r="G159" s="239"/>
      <c r="H159" s="240"/>
      <c r="I159" s="240"/>
      <c r="J159" s="240"/>
      <c r="K159" s="240"/>
      <c r="L159" s="240"/>
      <c r="M159" s="240"/>
      <c r="N159" s="240"/>
      <c r="O159" s="240"/>
      <c r="P159" s="240"/>
      <c r="Q159" s="240"/>
      <c r="R159" s="240"/>
      <c r="S159" s="328">
        <f t="shared" si="76"/>
        <v>0</v>
      </c>
      <c r="T159" s="329">
        <f>SUM($G159:H159)</f>
        <v>0</v>
      </c>
      <c r="U159" s="329">
        <f>SUM($G159:I159)</f>
        <v>0</v>
      </c>
      <c r="V159" s="329">
        <f>SUM($G159:J159)</f>
        <v>0</v>
      </c>
      <c r="W159" s="329">
        <f>SUM($G159:K159)</f>
        <v>0</v>
      </c>
      <c r="X159" s="329">
        <f>SUM($G159:L159)</f>
        <v>0</v>
      </c>
      <c r="Y159" s="329">
        <f>SUM($G159:M159)</f>
        <v>0</v>
      </c>
      <c r="Z159" s="329">
        <f>SUM($G159:N159)</f>
        <v>0</v>
      </c>
      <c r="AA159" s="329">
        <f>SUM($G159:O159)</f>
        <v>0</v>
      </c>
      <c r="AB159" s="329">
        <f>SUM($G159:P159)</f>
        <v>0</v>
      </c>
      <c r="AC159" s="329">
        <f>SUM($G159:Q159)</f>
        <v>0</v>
      </c>
      <c r="AD159" s="330">
        <f>SUM($G159:R159)</f>
        <v>0</v>
      </c>
      <c r="AE159" s="241">
        <f t="shared" si="77"/>
        <v>0</v>
      </c>
      <c r="AF159" s="241">
        <f t="shared" si="78"/>
        <v>0</v>
      </c>
      <c r="AG159" s="241">
        <f t="shared" si="79"/>
        <v>0</v>
      </c>
      <c r="AH159" s="241">
        <f t="shared" si="80"/>
        <v>0</v>
      </c>
      <c r="AI159" s="241">
        <f t="shared" si="81"/>
        <v>0</v>
      </c>
      <c r="AJ159" s="241">
        <f t="shared" si="82"/>
        <v>0</v>
      </c>
      <c r="AK159" s="241">
        <f t="shared" si="83"/>
        <v>0</v>
      </c>
      <c r="AL159" s="173">
        <f t="shared" si="84"/>
        <v>0</v>
      </c>
    </row>
    <row r="160" spans="1:38" ht="24" customHeight="1">
      <c r="A160" s="166" t="s">
        <v>178</v>
      </c>
      <c r="B160" s="444" t="s">
        <v>233</v>
      </c>
      <c r="C160" s="33" t="s">
        <v>234</v>
      </c>
      <c r="D160" s="34"/>
      <c r="E160" s="34"/>
      <c r="F160" s="34"/>
      <c r="G160" s="239"/>
      <c r="H160" s="240"/>
      <c r="I160" s="240"/>
      <c r="J160" s="240"/>
      <c r="K160" s="240"/>
      <c r="L160" s="240"/>
      <c r="M160" s="240"/>
      <c r="N160" s="240"/>
      <c r="O160" s="240"/>
      <c r="P160" s="240"/>
      <c r="Q160" s="240"/>
      <c r="R160" s="240"/>
      <c r="S160" s="328">
        <f t="shared" si="76"/>
        <v>0</v>
      </c>
      <c r="T160" s="329">
        <f>SUM($G160:H160)</f>
        <v>0</v>
      </c>
      <c r="U160" s="329">
        <f>SUM($G160:I160)</f>
        <v>0</v>
      </c>
      <c r="V160" s="329">
        <f>SUM($G160:J160)</f>
        <v>0</v>
      </c>
      <c r="W160" s="329">
        <f>SUM($G160:K160)</f>
        <v>0</v>
      </c>
      <c r="X160" s="329">
        <f>SUM($G160:L160)</f>
        <v>0</v>
      </c>
      <c r="Y160" s="329">
        <f>SUM($G160:M160)</f>
        <v>0</v>
      </c>
      <c r="Z160" s="329">
        <f>SUM($G160:N160)</f>
        <v>0</v>
      </c>
      <c r="AA160" s="329">
        <f>SUM($G160:O160)</f>
        <v>0</v>
      </c>
      <c r="AB160" s="329">
        <f>SUM($G160:P160)</f>
        <v>0</v>
      </c>
      <c r="AC160" s="329">
        <f>SUM($G160:Q160)</f>
        <v>0</v>
      </c>
      <c r="AD160" s="330">
        <f>SUM($G160:R160)</f>
        <v>0</v>
      </c>
      <c r="AE160" s="241">
        <f t="shared" si="77"/>
        <v>0</v>
      </c>
      <c r="AF160" s="241">
        <f t="shared" si="78"/>
        <v>0</v>
      </c>
      <c r="AG160" s="241">
        <f t="shared" si="79"/>
        <v>0</v>
      </c>
      <c r="AH160" s="241">
        <f t="shared" si="80"/>
        <v>0</v>
      </c>
      <c r="AI160" s="241">
        <f t="shared" si="81"/>
        <v>0</v>
      </c>
      <c r="AJ160" s="241">
        <f t="shared" si="82"/>
        <v>0</v>
      </c>
      <c r="AK160" s="241">
        <f t="shared" si="83"/>
        <v>0</v>
      </c>
      <c r="AL160" s="173">
        <f t="shared" si="84"/>
        <v>0</v>
      </c>
    </row>
    <row r="161" spans="1:38" ht="24" customHeight="1">
      <c r="A161" s="166" t="s">
        <v>178</v>
      </c>
      <c r="B161" s="444" t="s">
        <v>235</v>
      </c>
      <c r="C161" s="33" t="s">
        <v>236</v>
      </c>
      <c r="D161" s="34"/>
      <c r="E161" s="34"/>
      <c r="F161" s="34"/>
      <c r="G161" s="239"/>
      <c r="H161" s="240"/>
      <c r="I161" s="240"/>
      <c r="J161" s="240"/>
      <c r="K161" s="240"/>
      <c r="L161" s="240"/>
      <c r="M161" s="240"/>
      <c r="N161" s="240"/>
      <c r="O161" s="240"/>
      <c r="P161" s="240"/>
      <c r="Q161" s="240"/>
      <c r="R161" s="240"/>
      <c r="S161" s="328">
        <f t="shared" si="76"/>
        <v>0</v>
      </c>
      <c r="T161" s="329">
        <f>SUM($G161:H161)</f>
        <v>0</v>
      </c>
      <c r="U161" s="329">
        <f>SUM($G161:I161)</f>
        <v>0</v>
      </c>
      <c r="V161" s="329">
        <f>SUM($G161:J161)</f>
        <v>0</v>
      </c>
      <c r="W161" s="329">
        <f>SUM($G161:K161)</f>
        <v>0</v>
      </c>
      <c r="X161" s="329">
        <f>SUM($G161:L161)</f>
        <v>0</v>
      </c>
      <c r="Y161" s="329">
        <f>SUM($G161:M161)</f>
        <v>0</v>
      </c>
      <c r="Z161" s="329">
        <f>SUM($G161:N161)</f>
        <v>0</v>
      </c>
      <c r="AA161" s="329">
        <f>SUM($G161:O161)</f>
        <v>0</v>
      </c>
      <c r="AB161" s="329">
        <f>SUM($G161:P161)</f>
        <v>0</v>
      </c>
      <c r="AC161" s="329">
        <f>SUM($G161:Q161)</f>
        <v>0</v>
      </c>
      <c r="AD161" s="330">
        <f>SUM($G161:R161)</f>
        <v>0</v>
      </c>
      <c r="AE161" s="241">
        <f t="shared" si="77"/>
        <v>0</v>
      </c>
      <c r="AF161" s="241">
        <f t="shared" si="78"/>
        <v>0</v>
      </c>
      <c r="AG161" s="241">
        <f t="shared" si="79"/>
        <v>0</v>
      </c>
      <c r="AH161" s="241">
        <f t="shared" si="80"/>
        <v>0</v>
      </c>
      <c r="AI161" s="241">
        <f t="shared" si="81"/>
        <v>0</v>
      </c>
      <c r="AJ161" s="241">
        <f t="shared" si="82"/>
        <v>0</v>
      </c>
      <c r="AK161" s="241">
        <f t="shared" si="83"/>
        <v>0</v>
      </c>
      <c r="AL161" s="173">
        <f t="shared" si="84"/>
        <v>0</v>
      </c>
    </row>
    <row r="162" spans="1:38" ht="24" customHeight="1">
      <c r="A162" s="166" t="s">
        <v>178</v>
      </c>
      <c r="B162" s="444" t="s">
        <v>237</v>
      </c>
      <c r="C162" s="33" t="s">
        <v>238</v>
      </c>
      <c r="D162" s="34"/>
      <c r="E162" s="34"/>
      <c r="F162" s="34"/>
      <c r="G162" s="239"/>
      <c r="H162" s="240"/>
      <c r="I162" s="240"/>
      <c r="J162" s="240"/>
      <c r="K162" s="240"/>
      <c r="L162" s="240"/>
      <c r="M162" s="240"/>
      <c r="N162" s="240"/>
      <c r="O162" s="240"/>
      <c r="P162" s="240"/>
      <c r="Q162" s="240"/>
      <c r="R162" s="240"/>
      <c r="S162" s="328">
        <f t="shared" si="76"/>
        <v>0</v>
      </c>
      <c r="T162" s="329">
        <f>SUM($G162:H162)</f>
        <v>0</v>
      </c>
      <c r="U162" s="329">
        <f>SUM($G162:I162)</f>
        <v>0</v>
      </c>
      <c r="V162" s="329">
        <f>SUM($G162:J162)</f>
        <v>0</v>
      </c>
      <c r="W162" s="329">
        <f>SUM($G162:K162)</f>
        <v>0</v>
      </c>
      <c r="X162" s="329">
        <f>SUM($G162:L162)</f>
        <v>0</v>
      </c>
      <c r="Y162" s="329">
        <f>SUM($G162:M162)</f>
        <v>0</v>
      </c>
      <c r="Z162" s="329">
        <f>SUM($G162:N162)</f>
        <v>0</v>
      </c>
      <c r="AA162" s="329">
        <f>SUM($G162:O162)</f>
        <v>0</v>
      </c>
      <c r="AB162" s="329">
        <f>SUM($G162:P162)</f>
        <v>0</v>
      </c>
      <c r="AC162" s="329">
        <f>SUM($G162:Q162)</f>
        <v>0</v>
      </c>
      <c r="AD162" s="330">
        <f>SUM($G162:R162)</f>
        <v>0</v>
      </c>
      <c r="AE162" s="241">
        <f t="shared" si="77"/>
        <v>0</v>
      </c>
      <c r="AF162" s="241">
        <f t="shared" si="78"/>
        <v>0</v>
      </c>
      <c r="AG162" s="241">
        <f t="shared" si="79"/>
        <v>0</v>
      </c>
      <c r="AH162" s="241">
        <f t="shared" si="80"/>
        <v>0</v>
      </c>
      <c r="AI162" s="241">
        <f t="shared" si="81"/>
        <v>0</v>
      </c>
      <c r="AJ162" s="241">
        <f t="shared" si="82"/>
        <v>0</v>
      </c>
      <c r="AK162" s="241">
        <f t="shared" si="83"/>
        <v>0</v>
      </c>
      <c r="AL162" s="173">
        <f t="shared" si="84"/>
        <v>0</v>
      </c>
    </row>
    <row r="163" spans="1:38" ht="24" customHeight="1">
      <c r="A163" s="166" t="s">
        <v>178</v>
      </c>
      <c r="B163" s="444" t="s">
        <v>239</v>
      </c>
      <c r="C163" s="33" t="s">
        <v>240</v>
      </c>
      <c r="D163" s="34"/>
      <c r="E163" s="34"/>
      <c r="F163" s="34"/>
      <c r="G163" s="239"/>
      <c r="H163" s="240"/>
      <c r="I163" s="240"/>
      <c r="J163" s="240"/>
      <c r="K163" s="240"/>
      <c r="L163" s="240"/>
      <c r="M163" s="240"/>
      <c r="N163" s="240"/>
      <c r="O163" s="240"/>
      <c r="P163" s="240"/>
      <c r="Q163" s="240"/>
      <c r="R163" s="240"/>
      <c r="S163" s="328">
        <f t="shared" si="76"/>
        <v>0</v>
      </c>
      <c r="T163" s="329">
        <f>SUM($G163:H163)</f>
        <v>0</v>
      </c>
      <c r="U163" s="329">
        <f>SUM($G163:I163)</f>
        <v>0</v>
      </c>
      <c r="V163" s="329">
        <f>SUM($G163:J163)</f>
        <v>0</v>
      </c>
      <c r="W163" s="329">
        <f>SUM($G163:K163)</f>
        <v>0</v>
      </c>
      <c r="X163" s="329">
        <f>SUM($G163:L163)</f>
        <v>0</v>
      </c>
      <c r="Y163" s="329">
        <f>SUM($G163:M163)</f>
        <v>0</v>
      </c>
      <c r="Z163" s="329">
        <f>SUM($G163:N163)</f>
        <v>0</v>
      </c>
      <c r="AA163" s="329">
        <f>SUM($G163:O163)</f>
        <v>0</v>
      </c>
      <c r="AB163" s="329">
        <f>SUM($G163:P163)</f>
        <v>0</v>
      </c>
      <c r="AC163" s="329">
        <f>SUM($G163:Q163)</f>
        <v>0</v>
      </c>
      <c r="AD163" s="330">
        <f>SUM($G163:R163)</f>
        <v>0</v>
      </c>
      <c r="AE163" s="241">
        <f t="shared" si="77"/>
        <v>0</v>
      </c>
      <c r="AF163" s="241">
        <f t="shared" si="78"/>
        <v>0</v>
      </c>
      <c r="AG163" s="241">
        <f t="shared" si="79"/>
        <v>0</v>
      </c>
      <c r="AH163" s="241">
        <f t="shared" si="80"/>
        <v>0</v>
      </c>
      <c r="AI163" s="241">
        <f t="shared" si="81"/>
        <v>0</v>
      </c>
      <c r="AJ163" s="241">
        <f t="shared" si="82"/>
        <v>0</v>
      </c>
      <c r="AK163" s="241">
        <f t="shared" si="83"/>
        <v>0</v>
      </c>
      <c r="AL163" s="173">
        <f t="shared" si="84"/>
        <v>0</v>
      </c>
    </row>
    <row r="164" spans="1:38" ht="24" customHeight="1">
      <c r="A164" s="166" t="s">
        <v>178</v>
      </c>
      <c r="B164" s="444" t="s">
        <v>241</v>
      </c>
      <c r="C164" s="33" t="s">
        <v>242</v>
      </c>
      <c r="D164" s="34"/>
      <c r="E164" s="34"/>
      <c r="F164" s="34"/>
      <c r="G164" s="239"/>
      <c r="H164" s="240"/>
      <c r="I164" s="240"/>
      <c r="J164" s="240"/>
      <c r="K164" s="240"/>
      <c r="L164" s="240"/>
      <c r="M164" s="240"/>
      <c r="N164" s="240"/>
      <c r="O164" s="240"/>
      <c r="P164" s="240"/>
      <c r="Q164" s="240"/>
      <c r="R164" s="240"/>
      <c r="S164" s="328">
        <f t="shared" si="76"/>
        <v>0</v>
      </c>
      <c r="T164" s="329">
        <f>SUM($G164:H164)</f>
        <v>0</v>
      </c>
      <c r="U164" s="329">
        <f>SUM($G164:I164)</f>
        <v>0</v>
      </c>
      <c r="V164" s="329">
        <f>SUM($G164:J164)</f>
        <v>0</v>
      </c>
      <c r="W164" s="329">
        <f>SUM($G164:K164)</f>
        <v>0</v>
      </c>
      <c r="X164" s="329">
        <f>SUM($G164:L164)</f>
        <v>0</v>
      </c>
      <c r="Y164" s="329">
        <f>SUM($G164:M164)</f>
        <v>0</v>
      </c>
      <c r="Z164" s="329">
        <f>SUM($G164:N164)</f>
        <v>0</v>
      </c>
      <c r="AA164" s="329">
        <f>SUM($G164:O164)</f>
        <v>0</v>
      </c>
      <c r="AB164" s="329">
        <f>SUM($G164:P164)</f>
        <v>0</v>
      </c>
      <c r="AC164" s="329">
        <f>SUM($G164:Q164)</f>
        <v>0</v>
      </c>
      <c r="AD164" s="330">
        <f>SUM($G164:R164)</f>
        <v>0</v>
      </c>
      <c r="AE164" s="241">
        <f t="shared" si="77"/>
        <v>0</v>
      </c>
      <c r="AF164" s="241">
        <f t="shared" si="78"/>
        <v>0</v>
      </c>
      <c r="AG164" s="241">
        <f t="shared" si="79"/>
        <v>0</v>
      </c>
      <c r="AH164" s="241">
        <f t="shared" si="80"/>
        <v>0</v>
      </c>
      <c r="AI164" s="241">
        <f t="shared" si="81"/>
        <v>0</v>
      </c>
      <c r="AJ164" s="241">
        <f t="shared" si="82"/>
        <v>0</v>
      </c>
      <c r="AK164" s="241">
        <f t="shared" si="83"/>
        <v>0</v>
      </c>
      <c r="AL164" s="173">
        <f t="shared" si="84"/>
        <v>0</v>
      </c>
    </row>
    <row r="165" spans="1:38" ht="24" customHeight="1">
      <c r="A165" s="166" t="s">
        <v>178</v>
      </c>
      <c r="B165" s="444" t="s">
        <v>243</v>
      </c>
      <c r="C165" s="33" t="s">
        <v>244</v>
      </c>
      <c r="D165" s="34"/>
      <c r="E165" s="34"/>
      <c r="F165" s="34"/>
      <c r="G165" s="239"/>
      <c r="H165" s="240"/>
      <c r="I165" s="240"/>
      <c r="J165" s="240"/>
      <c r="K165" s="240"/>
      <c r="L165" s="240"/>
      <c r="M165" s="240"/>
      <c r="N165" s="240"/>
      <c r="O165" s="240"/>
      <c r="P165" s="240"/>
      <c r="Q165" s="240"/>
      <c r="R165" s="240"/>
      <c r="S165" s="328">
        <f t="shared" si="76"/>
        <v>0</v>
      </c>
      <c r="T165" s="329">
        <f>SUM($G165:H165)</f>
        <v>0</v>
      </c>
      <c r="U165" s="329">
        <f>SUM($G165:I165)</f>
        <v>0</v>
      </c>
      <c r="V165" s="329">
        <f>SUM($G165:J165)</f>
        <v>0</v>
      </c>
      <c r="W165" s="329">
        <f>SUM($G165:K165)</f>
        <v>0</v>
      </c>
      <c r="X165" s="329">
        <f>SUM($G165:L165)</f>
        <v>0</v>
      </c>
      <c r="Y165" s="329">
        <f>SUM($G165:M165)</f>
        <v>0</v>
      </c>
      <c r="Z165" s="329">
        <f>SUM($G165:N165)</f>
        <v>0</v>
      </c>
      <c r="AA165" s="329">
        <f>SUM($G165:O165)</f>
        <v>0</v>
      </c>
      <c r="AB165" s="329">
        <f>SUM($G165:P165)</f>
        <v>0</v>
      </c>
      <c r="AC165" s="329">
        <f>SUM($G165:Q165)</f>
        <v>0</v>
      </c>
      <c r="AD165" s="330">
        <f>SUM($G165:R165)</f>
        <v>0</v>
      </c>
      <c r="AE165" s="241">
        <f t="shared" si="77"/>
        <v>0</v>
      </c>
      <c r="AF165" s="241">
        <f t="shared" si="78"/>
        <v>0</v>
      </c>
      <c r="AG165" s="241">
        <f t="shared" si="79"/>
        <v>0</v>
      </c>
      <c r="AH165" s="241">
        <f t="shared" si="80"/>
        <v>0</v>
      </c>
      <c r="AI165" s="241">
        <f t="shared" si="81"/>
        <v>0</v>
      </c>
      <c r="AJ165" s="241">
        <f t="shared" si="82"/>
        <v>0</v>
      </c>
      <c r="AK165" s="241">
        <f t="shared" si="83"/>
        <v>0</v>
      </c>
      <c r="AL165" s="173">
        <f t="shared" si="84"/>
        <v>0</v>
      </c>
    </row>
    <row r="166" spans="1:38" ht="24" customHeight="1">
      <c r="A166" s="166" t="s">
        <v>178</v>
      </c>
      <c r="B166" s="444" t="s">
        <v>245</v>
      </c>
      <c r="C166" s="33" t="s">
        <v>246</v>
      </c>
      <c r="D166" s="34"/>
      <c r="E166" s="34"/>
      <c r="F166" s="34"/>
      <c r="G166" s="239"/>
      <c r="H166" s="240"/>
      <c r="I166" s="240"/>
      <c r="J166" s="240"/>
      <c r="K166" s="240"/>
      <c r="L166" s="240"/>
      <c r="M166" s="240"/>
      <c r="N166" s="240"/>
      <c r="O166" s="240"/>
      <c r="P166" s="240"/>
      <c r="Q166" s="240"/>
      <c r="R166" s="240"/>
      <c r="S166" s="328">
        <f t="shared" si="76"/>
        <v>0</v>
      </c>
      <c r="T166" s="329">
        <f>SUM($G166:H166)</f>
        <v>0</v>
      </c>
      <c r="U166" s="329">
        <f>SUM($G166:I166)</f>
        <v>0</v>
      </c>
      <c r="V166" s="329">
        <f>SUM($G166:J166)</f>
        <v>0</v>
      </c>
      <c r="W166" s="329">
        <f>SUM($G166:K166)</f>
        <v>0</v>
      </c>
      <c r="X166" s="329">
        <f>SUM($G166:L166)</f>
        <v>0</v>
      </c>
      <c r="Y166" s="329">
        <f>SUM($G166:M166)</f>
        <v>0</v>
      </c>
      <c r="Z166" s="329">
        <f>SUM($G166:N166)</f>
        <v>0</v>
      </c>
      <c r="AA166" s="329">
        <f>SUM($G166:O166)</f>
        <v>0</v>
      </c>
      <c r="AB166" s="329">
        <f>SUM($G166:P166)</f>
        <v>0</v>
      </c>
      <c r="AC166" s="329">
        <f>SUM($G166:Q166)</f>
        <v>0</v>
      </c>
      <c r="AD166" s="330">
        <f>SUM($G166:R166)</f>
        <v>0</v>
      </c>
      <c r="AE166" s="241">
        <f t="shared" si="77"/>
        <v>0</v>
      </c>
      <c r="AF166" s="241">
        <f t="shared" si="78"/>
        <v>0</v>
      </c>
      <c r="AG166" s="241">
        <f t="shared" si="79"/>
        <v>0</v>
      </c>
      <c r="AH166" s="241">
        <f t="shared" si="80"/>
        <v>0</v>
      </c>
      <c r="AI166" s="241">
        <f t="shared" si="81"/>
        <v>0</v>
      </c>
      <c r="AJ166" s="241">
        <f t="shared" si="82"/>
        <v>0</v>
      </c>
      <c r="AK166" s="241">
        <f t="shared" si="83"/>
        <v>0</v>
      </c>
      <c r="AL166" s="173">
        <f t="shared" si="84"/>
        <v>0</v>
      </c>
    </row>
    <row r="167" spans="1:38" ht="24" customHeight="1">
      <c r="A167" s="166" t="s">
        <v>178</v>
      </c>
      <c r="B167" s="444" t="s">
        <v>247</v>
      </c>
      <c r="C167" s="33" t="s">
        <v>248</v>
      </c>
      <c r="D167" s="34"/>
      <c r="E167" s="34"/>
      <c r="F167" s="34"/>
      <c r="G167" s="239"/>
      <c r="H167" s="240"/>
      <c r="I167" s="240"/>
      <c r="J167" s="240"/>
      <c r="K167" s="240"/>
      <c r="L167" s="240"/>
      <c r="M167" s="240"/>
      <c r="N167" s="240"/>
      <c r="O167" s="240"/>
      <c r="P167" s="240"/>
      <c r="Q167" s="240"/>
      <c r="R167" s="240"/>
      <c r="S167" s="328">
        <f t="shared" si="76"/>
        <v>0</v>
      </c>
      <c r="T167" s="329">
        <f>SUM($G167:H167)</f>
        <v>0</v>
      </c>
      <c r="U167" s="329">
        <f>SUM($G167:I167)</f>
        <v>0</v>
      </c>
      <c r="V167" s="329">
        <f>SUM($G167:J167)</f>
        <v>0</v>
      </c>
      <c r="W167" s="329">
        <f>SUM($G167:K167)</f>
        <v>0</v>
      </c>
      <c r="X167" s="329">
        <f>SUM($G167:L167)</f>
        <v>0</v>
      </c>
      <c r="Y167" s="329">
        <f>SUM($G167:M167)</f>
        <v>0</v>
      </c>
      <c r="Z167" s="329">
        <f>SUM($G167:N167)</f>
        <v>0</v>
      </c>
      <c r="AA167" s="329">
        <f>SUM($G167:O167)</f>
        <v>0</v>
      </c>
      <c r="AB167" s="329">
        <f>SUM($G167:P167)</f>
        <v>0</v>
      </c>
      <c r="AC167" s="329">
        <f>SUM($G167:Q167)</f>
        <v>0</v>
      </c>
      <c r="AD167" s="330">
        <f>SUM($G167:R167)</f>
        <v>0</v>
      </c>
      <c r="AE167" s="241">
        <f t="shared" si="77"/>
        <v>0</v>
      </c>
      <c r="AF167" s="241">
        <f t="shared" si="78"/>
        <v>0</v>
      </c>
      <c r="AG167" s="241">
        <f t="shared" si="79"/>
        <v>0</v>
      </c>
      <c r="AH167" s="241">
        <f t="shared" si="80"/>
        <v>0</v>
      </c>
      <c r="AI167" s="241">
        <f t="shared" si="81"/>
        <v>0</v>
      </c>
      <c r="AJ167" s="241">
        <f t="shared" si="82"/>
        <v>0</v>
      </c>
      <c r="AK167" s="241">
        <f t="shared" si="83"/>
        <v>0</v>
      </c>
      <c r="AL167" s="173">
        <f t="shared" si="84"/>
        <v>0</v>
      </c>
    </row>
    <row r="168" spans="1:38" ht="24" customHeight="1">
      <c r="A168" s="166" t="s">
        <v>178</v>
      </c>
      <c r="B168" s="444" t="s">
        <v>249</v>
      </c>
      <c r="C168" s="33" t="s">
        <v>250</v>
      </c>
      <c r="D168" s="34"/>
      <c r="E168" s="34"/>
      <c r="F168" s="34"/>
      <c r="G168" s="239"/>
      <c r="H168" s="240"/>
      <c r="I168" s="240"/>
      <c r="J168" s="240"/>
      <c r="K168" s="240"/>
      <c r="L168" s="240"/>
      <c r="M168" s="240"/>
      <c r="N168" s="240"/>
      <c r="O168" s="240"/>
      <c r="P168" s="240"/>
      <c r="Q168" s="240"/>
      <c r="R168" s="240"/>
      <c r="S168" s="328">
        <f>G168</f>
        <v>0</v>
      </c>
      <c r="T168" s="329">
        <f>SUM($G168:H168)</f>
        <v>0</v>
      </c>
      <c r="U168" s="329">
        <f>SUM($G168:I168)</f>
        <v>0</v>
      </c>
      <c r="V168" s="329">
        <f>SUM($G168:J168)</f>
        <v>0</v>
      </c>
      <c r="W168" s="329">
        <f>SUM($G168:K168)</f>
        <v>0</v>
      </c>
      <c r="X168" s="329">
        <f>SUM($G168:L168)</f>
        <v>0</v>
      </c>
      <c r="Y168" s="329">
        <f>SUM($G168:M168)</f>
        <v>0</v>
      </c>
      <c r="Z168" s="329">
        <f>SUM($G168:N168)</f>
        <v>0</v>
      </c>
      <c r="AA168" s="329">
        <f>SUM($G168:O168)</f>
        <v>0</v>
      </c>
      <c r="AB168" s="329">
        <f>SUM($G168:P168)</f>
        <v>0</v>
      </c>
      <c r="AC168" s="329">
        <f>SUM($G168:Q168)</f>
        <v>0</v>
      </c>
      <c r="AD168" s="330">
        <f>SUM($G168:R168)</f>
        <v>0</v>
      </c>
      <c r="AE168" s="241">
        <f>U168</f>
        <v>0</v>
      </c>
      <c r="AF168" s="241">
        <f>X168-AE168</f>
        <v>0</v>
      </c>
      <c r="AG168" s="241">
        <f>AA168-AF168-AE168</f>
        <v>0</v>
      </c>
      <c r="AH168" s="241">
        <f>AD168-AG168-AF168-AE168</f>
        <v>0</v>
      </c>
      <c r="AI168" s="241">
        <f>$AE168+$AF168</f>
        <v>0</v>
      </c>
      <c r="AJ168" s="241">
        <f>$AG168+$AH168</f>
        <v>0</v>
      </c>
      <c r="AK168" s="241">
        <f>$AI168+$AJ168</f>
        <v>0</v>
      </c>
      <c r="AL168" s="173">
        <f>SUM(G168:R168)-AK168</f>
        <v>0</v>
      </c>
    </row>
    <row r="169" spans="1:38" ht="24" customHeight="1">
      <c r="A169" s="166" t="s">
        <v>178</v>
      </c>
      <c r="B169" s="444" t="s">
        <v>251</v>
      </c>
      <c r="C169" s="33" t="s">
        <v>252</v>
      </c>
      <c r="D169" s="34"/>
      <c r="E169" s="34"/>
      <c r="F169" s="34"/>
      <c r="G169" s="239"/>
      <c r="H169" s="240"/>
      <c r="I169" s="240"/>
      <c r="J169" s="240"/>
      <c r="K169" s="240"/>
      <c r="L169" s="240"/>
      <c r="M169" s="240"/>
      <c r="N169" s="240"/>
      <c r="O169" s="240"/>
      <c r="P169" s="240"/>
      <c r="Q169" s="240"/>
      <c r="R169" s="240"/>
      <c r="S169" s="328">
        <f t="shared" si="76"/>
        <v>0</v>
      </c>
      <c r="T169" s="329">
        <f>SUM($G169:H169)</f>
        <v>0</v>
      </c>
      <c r="U169" s="329">
        <f>SUM($G169:I169)</f>
        <v>0</v>
      </c>
      <c r="V169" s="329">
        <f>SUM($G169:J169)</f>
        <v>0</v>
      </c>
      <c r="W169" s="329">
        <f>SUM($G169:K169)</f>
        <v>0</v>
      </c>
      <c r="X169" s="329">
        <f>SUM($G169:L169)</f>
        <v>0</v>
      </c>
      <c r="Y169" s="329">
        <f>SUM($G169:M169)</f>
        <v>0</v>
      </c>
      <c r="Z169" s="329">
        <f>SUM($G169:N169)</f>
        <v>0</v>
      </c>
      <c r="AA169" s="329">
        <f>SUM($G169:O169)</f>
        <v>0</v>
      </c>
      <c r="AB169" s="329">
        <f>SUM($G169:P169)</f>
        <v>0</v>
      </c>
      <c r="AC169" s="329">
        <f>SUM($G169:Q169)</f>
        <v>0</v>
      </c>
      <c r="AD169" s="330">
        <f>SUM($G169:R169)</f>
        <v>0</v>
      </c>
      <c r="AE169" s="241">
        <f t="shared" si="77"/>
        <v>0</v>
      </c>
      <c r="AF169" s="241">
        <f t="shared" si="78"/>
        <v>0</v>
      </c>
      <c r="AG169" s="241">
        <f t="shared" si="79"/>
        <v>0</v>
      </c>
      <c r="AH169" s="241">
        <f t="shared" si="80"/>
        <v>0</v>
      </c>
      <c r="AI169" s="241">
        <f t="shared" si="81"/>
        <v>0</v>
      </c>
      <c r="AJ169" s="241">
        <f t="shared" si="82"/>
        <v>0</v>
      </c>
      <c r="AK169" s="241">
        <f t="shared" si="83"/>
        <v>0</v>
      </c>
      <c r="AL169" s="173">
        <f t="shared" si="84"/>
        <v>0</v>
      </c>
    </row>
    <row r="170" spans="1:38" ht="24" customHeight="1" outlineLevel="1">
      <c r="A170" s="166" t="s">
        <v>178</v>
      </c>
      <c r="B170" s="444" t="s">
        <v>253</v>
      </c>
      <c r="C170" s="33" t="s">
        <v>254</v>
      </c>
      <c r="D170" s="34"/>
      <c r="E170" s="34"/>
      <c r="F170" s="34"/>
      <c r="G170" s="239"/>
      <c r="H170" s="240"/>
      <c r="I170" s="240"/>
      <c r="J170" s="240"/>
      <c r="K170" s="240"/>
      <c r="L170" s="240"/>
      <c r="M170" s="240"/>
      <c r="N170" s="240"/>
      <c r="O170" s="240"/>
      <c r="P170" s="240"/>
      <c r="Q170" s="240"/>
      <c r="R170" s="240"/>
      <c r="S170" s="328">
        <f t="shared" si="76"/>
        <v>0</v>
      </c>
      <c r="T170" s="329">
        <f>SUM($G170:H170)</f>
        <v>0</v>
      </c>
      <c r="U170" s="329">
        <f>SUM($G170:I170)</f>
        <v>0</v>
      </c>
      <c r="V170" s="329">
        <f>SUM($G170:J170)</f>
        <v>0</v>
      </c>
      <c r="W170" s="329">
        <f>SUM($G170:K170)</f>
        <v>0</v>
      </c>
      <c r="X170" s="329">
        <f>SUM($G170:L170)</f>
        <v>0</v>
      </c>
      <c r="Y170" s="329">
        <f>SUM($G170:M170)</f>
        <v>0</v>
      </c>
      <c r="Z170" s="329">
        <f>SUM($G170:N170)</f>
        <v>0</v>
      </c>
      <c r="AA170" s="329">
        <f>SUM($G170:O170)</f>
        <v>0</v>
      </c>
      <c r="AB170" s="329">
        <f>SUM($G170:P170)</f>
        <v>0</v>
      </c>
      <c r="AC170" s="329">
        <f>SUM($G170:Q170)</f>
        <v>0</v>
      </c>
      <c r="AD170" s="330">
        <f>SUM($G170:R170)</f>
        <v>0</v>
      </c>
      <c r="AE170" s="241">
        <f t="shared" si="77"/>
        <v>0</v>
      </c>
      <c r="AF170" s="241">
        <f t="shared" si="78"/>
        <v>0</v>
      </c>
      <c r="AG170" s="241">
        <f t="shared" si="79"/>
        <v>0</v>
      </c>
      <c r="AH170" s="241">
        <f t="shared" si="80"/>
        <v>0</v>
      </c>
      <c r="AI170" s="241">
        <f t="shared" si="81"/>
        <v>0</v>
      </c>
      <c r="AJ170" s="241">
        <f t="shared" si="82"/>
        <v>0</v>
      </c>
      <c r="AK170" s="241">
        <f t="shared" si="83"/>
        <v>0</v>
      </c>
      <c r="AL170" s="173">
        <f t="shared" si="84"/>
        <v>0</v>
      </c>
    </row>
    <row r="171" spans="1:38" ht="24" customHeight="1" outlineLevel="1">
      <c r="A171" s="166" t="s">
        <v>178</v>
      </c>
      <c r="B171" s="444" t="s">
        <v>255</v>
      </c>
      <c r="C171" s="33" t="s">
        <v>256</v>
      </c>
      <c r="D171" s="34"/>
      <c r="E171" s="34"/>
      <c r="F171" s="34"/>
      <c r="G171" s="239"/>
      <c r="H171" s="240"/>
      <c r="I171" s="240"/>
      <c r="J171" s="240"/>
      <c r="K171" s="240"/>
      <c r="L171" s="240"/>
      <c r="M171" s="240"/>
      <c r="N171" s="240"/>
      <c r="O171" s="240"/>
      <c r="P171" s="240"/>
      <c r="Q171" s="240"/>
      <c r="R171" s="240"/>
      <c r="S171" s="328">
        <f t="shared" si="76"/>
        <v>0</v>
      </c>
      <c r="T171" s="329">
        <f>SUM($G171:H171)</f>
        <v>0</v>
      </c>
      <c r="U171" s="329">
        <f>SUM($G171:I171)</f>
        <v>0</v>
      </c>
      <c r="V171" s="329">
        <f>SUM($G171:J171)</f>
        <v>0</v>
      </c>
      <c r="W171" s="329">
        <f>SUM($G171:K171)</f>
        <v>0</v>
      </c>
      <c r="X171" s="329">
        <f>SUM($G171:L171)</f>
        <v>0</v>
      </c>
      <c r="Y171" s="329">
        <f>SUM($G171:M171)</f>
        <v>0</v>
      </c>
      <c r="Z171" s="329">
        <f>SUM($G171:N171)</f>
        <v>0</v>
      </c>
      <c r="AA171" s="329">
        <f>SUM($G171:O171)</f>
        <v>0</v>
      </c>
      <c r="AB171" s="329">
        <f>SUM($G171:P171)</f>
        <v>0</v>
      </c>
      <c r="AC171" s="329">
        <f>SUM($G171:Q171)</f>
        <v>0</v>
      </c>
      <c r="AD171" s="330">
        <f>SUM($G171:R171)</f>
        <v>0</v>
      </c>
      <c r="AE171" s="241">
        <f t="shared" si="77"/>
        <v>0</v>
      </c>
      <c r="AF171" s="241">
        <f t="shared" si="78"/>
        <v>0</v>
      </c>
      <c r="AG171" s="241">
        <f t="shared" si="79"/>
        <v>0</v>
      </c>
      <c r="AH171" s="241">
        <f t="shared" si="80"/>
        <v>0</v>
      </c>
      <c r="AI171" s="241">
        <f t="shared" si="81"/>
        <v>0</v>
      </c>
      <c r="AJ171" s="241">
        <f t="shared" si="82"/>
        <v>0</v>
      </c>
      <c r="AK171" s="241">
        <f t="shared" si="83"/>
        <v>0</v>
      </c>
      <c r="AL171" s="173">
        <f t="shared" si="84"/>
        <v>0</v>
      </c>
    </row>
    <row r="172" spans="1:38" ht="24" customHeight="1" outlineLevel="1">
      <c r="A172" s="166" t="s">
        <v>257</v>
      </c>
      <c r="B172" s="444" t="s">
        <v>258</v>
      </c>
      <c r="C172" s="33" t="s">
        <v>457</v>
      </c>
      <c r="D172" s="34"/>
      <c r="E172" s="34"/>
      <c r="F172" s="34"/>
      <c r="G172" s="239"/>
      <c r="H172" s="240"/>
      <c r="I172" s="240"/>
      <c r="J172" s="240"/>
      <c r="K172" s="240"/>
      <c r="L172" s="240"/>
      <c r="M172" s="240"/>
      <c r="N172" s="240"/>
      <c r="O172" s="240"/>
      <c r="P172" s="240"/>
      <c r="Q172" s="240"/>
      <c r="R172" s="240"/>
      <c r="S172" s="328">
        <f t="shared" si="76"/>
        <v>0</v>
      </c>
      <c r="T172" s="329">
        <f>SUM($G172:H172)</f>
        <v>0</v>
      </c>
      <c r="U172" s="329">
        <f>SUM($G172:I172)</f>
        <v>0</v>
      </c>
      <c r="V172" s="329">
        <f>SUM($G172:J172)</f>
        <v>0</v>
      </c>
      <c r="W172" s="329">
        <f>SUM($G172:K172)</f>
        <v>0</v>
      </c>
      <c r="X172" s="329">
        <f>SUM($G172:L172)</f>
        <v>0</v>
      </c>
      <c r="Y172" s="329">
        <f>SUM($G172:M172)</f>
        <v>0</v>
      </c>
      <c r="Z172" s="329">
        <f>SUM($G172:N172)</f>
        <v>0</v>
      </c>
      <c r="AA172" s="329">
        <f>SUM($G172:O172)</f>
        <v>0</v>
      </c>
      <c r="AB172" s="329">
        <f>SUM($G172:P172)</f>
        <v>0</v>
      </c>
      <c r="AC172" s="329">
        <f>SUM($G172:Q172)</f>
        <v>0</v>
      </c>
      <c r="AD172" s="330">
        <f>SUM($G172:R172)</f>
        <v>0</v>
      </c>
      <c r="AE172" s="241">
        <f t="shared" si="77"/>
        <v>0</v>
      </c>
      <c r="AF172" s="241">
        <f t="shared" si="78"/>
        <v>0</v>
      </c>
      <c r="AG172" s="241">
        <f t="shared" si="79"/>
        <v>0</v>
      </c>
      <c r="AH172" s="241">
        <f t="shared" si="80"/>
        <v>0</v>
      </c>
      <c r="AI172" s="241">
        <f t="shared" si="81"/>
        <v>0</v>
      </c>
      <c r="AJ172" s="241">
        <f t="shared" si="82"/>
        <v>0</v>
      </c>
      <c r="AK172" s="241">
        <f t="shared" si="83"/>
        <v>0</v>
      </c>
      <c r="AL172" s="173">
        <f t="shared" si="84"/>
        <v>0</v>
      </c>
    </row>
    <row r="173" spans="1:38" ht="24" customHeight="1" outlineLevel="1">
      <c r="A173" s="166" t="s">
        <v>257</v>
      </c>
      <c r="B173" s="444" t="s">
        <v>259</v>
      </c>
      <c r="C173" s="33" t="s">
        <v>458</v>
      </c>
      <c r="D173" s="34"/>
      <c r="E173" s="34"/>
      <c r="F173" s="34"/>
      <c r="G173" s="239"/>
      <c r="H173" s="240"/>
      <c r="I173" s="240"/>
      <c r="J173" s="240"/>
      <c r="K173" s="240"/>
      <c r="L173" s="240"/>
      <c r="M173" s="240"/>
      <c r="N173" s="240"/>
      <c r="O173" s="240"/>
      <c r="P173" s="240"/>
      <c r="Q173" s="240"/>
      <c r="R173" s="240"/>
      <c r="S173" s="328">
        <f t="shared" si="76"/>
        <v>0</v>
      </c>
      <c r="T173" s="329">
        <f>SUM($G173:H173)</f>
        <v>0</v>
      </c>
      <c r="U173" s="329">
        <f>SUM($G173:I173)</f>
        <v>0</v>
      </c>
      <c r="V173" s="329">
        <f>SUM($G173:J173)</f>
        <v>0</v>
      </c>
      <c r="W173" s="329">
        <f>SUM($G173:K173)</f>
        <v>0</v>
      </c>
      <c r="X173" s="329">
        <f>SUM($G173:L173)</f>
        <v>0</v>
      </c>
      <c r="Y173" s="329">
        <f>SUM($G173:M173)</f>
        <v>0</v>
      </c>
      <c r="Z173" s="329">
        <f>SUM($G173:N173)</f>
        <v>0</v>
      </c>
      <c r="AA173" s="329">
        <f>SUM($G173:O173)</f>
        <v>0</v>
      </c>
      <c r="AB173" s="329">
        <f>SUM($G173:P173)</f>
        <v>0</v>
      </c>
      <c r="AC173" s="329">
        <f>SUM($G173:Q173)</f>
        <v>0</v>
      </c>
      <c r="AD173" s="330">
        <f>SUM($G173:R173)</f>
        <v>0</v>
      </c>
      <c r="AE173" s="241">
        <f t="shared" si="77"/>
        <v>0</v>
      </c>
      <c r="AF173" s="241">
        <f t="shared" si="78"/>
        <v>0</v>
      </c>
      <c r="AG173" s="241">
        <f t="shared" si="79"/>
        <v>0</v>
      </c>
      <c r="AH173" s="241">
        <f t="shared" si="80"/>
        <v>0</v>
      </c>
      <c r="AI173" s="241">
        <f t="shared" si="81"/>
        <v>0</v>
      </c>
      <c r="AJ173" s="241">
        <f t="shared" si="82"/>
        <v>0</v>
      </c>
      <c r="AK173" s="241">
        <f t="shared" si="83"/>
        <v>0</v>
      </c>
      <c r="AL173" s="173">
        <f t="shared" si="84"/>
        <v>0</v>
      </c>
    </row>
    <row r="174" spans="1:38" ht="24" customHeight="1" outlineLevel="1">
      <c r="A174" s="166" t="s">
        <v>257</v>
      </c>
      <c r="B174" s="444" t="s">
        <v>260</v>
      </c>
      <c r="C174" s="33" t="s">
        <v>459</v>
      </c>
      <c r="D174" s="34"/>
      <c r="E174" s="34"/>
      <c r="F174" s="34"/>
      <c r="G174" s="239"/>
      <c r="H174" s="240"/>
      <c r="I174" s="240"/>
      <c r="J174" s="240"/>
      <c r="K174" s="240"/>
      <c r="L174" s="240"/>
      <c r="M174" s="240"/>
      <c r="N174" s="240"/>
      <c r="O174" s="240"/>
      <c r="P174" s="240"/>
      <c r="Q174" s="240"/>
      <c r="R174" s="240"/>
      <c r="S174" s="328">
        <f t="shared" si="76"/>
        <v>0</v>
      </c>
      <c r="T174" s="329">
        <f>SUM($G174:H174)</f>
        <v>0</v>
      </c>
      <c r="U174" s="329">
        <f>SUM($G174:I174)</f>
        <v>0</v>
      </c>
      <c r="V174" s="329">
        <f>SUM($G174:J174)</f>
        <v>0</v>
      </c>
      <c r="W174" s="329">
        <f>SUM($G174:K174)</f>
        <v>0</v>
      </c>
      <c r="X174" s="329">
        <f>SUM($G174:L174)</f>
        <v>0</v>
      </c>
      <c r="Y174" s="329">
        <f>SUM($G174:M174)</f>
        <v>0</v>
      </c>
      <c r="Z174" s="329">
        <f>SUM($G174:N174)</f>
        <v>0</v>
      </c>
      <c r="AA174" s="329">
        <f>SUM($G174:O174)</f>
        <v>0</v>
      </c>
      <c r="AB174" s="329">
        <f>SUM($G174:P174)</f>
        <v>0</v>
      </c>
      <c r="AC174" s="329">
        <f>SUM($G174:Q174)</f>
        <v>0</v>
      </c>
      <c r="AD174" s="330">
        <f>SUM($G174:R174)</f>
        <v>0</v>
      </c>
      <c r="AE174" s="241">
        <f t="shared" si="77"/>
        <v>0</v>
      </c>
      <c r="AF174" s="241">
        <f t="shared" si="78"/>
        <v>0</v>
      </c>
      <c r="AG174" s="241">
        <f t="shared" si="79"/>
        <v>0</v>
      </c>
      <c r="AH174" s="241">
        <f t="shared" si="80"/>
        <v>0</v>
      </c>
      <c r="AI174" s="241">
        <f t="shared" si="81"/>
        <v>0</v>
      </c>
      <c r="AJ174" s="241">
        <f t="shared" si="82"/>
        <v>0</v>
      </c>
      <c r="AK174" s="241">
        <f t="shared" si="83"/>
        <v>0</v>
      </c>
      <c r="AL174" s="173">
        <f t="shared" si="84"/>
        <v>0</v>
      </c>
    </row>
    <row r="175" spans="1:38" ht="24" customHeight="1" outlineLevel="1">
      <c r="A175" s="166" t="s">
        <v>257</v>
      </c>
      <c r="B175" s="444" t="s">
        <v>261</v>
      </c>
      <c r="C175" s="33" t="s">
        <v>460</v>
      </c>
      <c r="D175" s="34"/>
      <c r="E175" s="34"/>
      <c r="F175" s="34"/>
      <c r="G175" s="239"/>
      <c r="H175" s="240"/>
      <c r="I175" s="240"/>
      <c r="J175" s="240"/>
      <c r="K175" s="240"/>
      <c r="L175" s="240"/>
      <c r="M175" s="240"/>
      <c r="N175" s="240"/>
      <c r="O175" s="240"/>
      <c r="P175" s="240"/>
      <c r="Q175" s="240"/>
      <c r="R175" s="240"/>
      <c r="S175" s="328">
        <f t="shared" si="76"/>
        <v>0</v>
      </c>
      <c r="T175" s="329">
        <f>SUM($G175:H175)</f>
        <v>0</v>
      </c>
      <c r="U175" s="329">
        <f>SUM($G175:I175)</f>
        <v>0</v>
      </c>
      <c r="V175" s="329">
        <f>SUM($G175:J175)</f>
        <v>0</v>
      </c>
      <c r="W175" s="329">
        <f>SUM($G175:K175)</f>
        <v>0</v>
      </c>
      <c r="X175" s="329">
        <f>SUM($G175:L175)</f>
        <v>0</v>
      </c>
      <c r="Y175" s="329">
        <f>SUM($G175:M175)</f>
        <v>0</v>
      </c>
      <c r="Z175" s="329">
        <f>SUM($G175:N175)</f>
        <v>0</v>
      </c>
      <c r="AA175" s="329">
        <f>SUM($G175:O175)</f>
        <v>0</v>
      </c>
      <c r="AB175" s="329">
        <f>SUM($G175:P175)</f>
        <v>0</v>
      </c>
      <c r="AC175" s="329">
        <f>SUM($G175:Q175)</f>
        <v>0</v>
      </c>
      <c r="AD175" s="330">
        <f>SUM($G175:R175)</f>
        <v>0</v>
      </c>
      <c r="AE175" s="241">
        <f t="shared" si="77"/>
        <v>0</v>
      </c>
      <c r="AF175" s="241">
        <f t="shared" si="78"/>
        <v>0</v>
      </c>
      <c r="AG175" s="241">
        <f t="shared" si="79"/>
        <v>0</v>
      </c>
      <c r="AH175" s="241">
        <f t="shared" si="80"/>
        <v>0</v>
      </c>
      <c r="AI175" s="241">
        <f t="shared" si="81"/>
        <v>0</v>
      </c>
      <c r="AJ175" s="241">
        <f t="shared" si="82"/>
        <v>0</v>
      </c>
      <c r="AK175" s="241">
        <f t="shared" si="83"/>
        <v>0</v>
      </c>
      <c r="AL175" s="173">
        <f t="shared" si="84"/>
        <v>0</v>
      </c>
    </row>
    <row r="176" spans="1:38" ht="24" customHeight="1" outlineLevel="1">
      <c r="A176" s="166" t="s">
        <v>257</v>
      </c>
      <c r="B176" s="444" t="s">
        <v>262</v>
      </c>
      <c r="C176" s="33" t="s">
        <v>461</v>
      </c>
      <c r="D176" s="34"/>
      <c r="E176" s="34"/>
      <c r="F176" s="34"/>
      <c r="G176" s="239"/>
      <c r="H176" s="240"/>
      <c r="I176" s="240"/>
      <c r="J176" s="240"/>
      <c r="K176" s="240"/>
      <c r="L176" s="240"/>
      <c r="M176" s="240"/>
      <c r="N176" s="240"/>
      <c r="O176" s="240"/>
      <c r="P176" s="240"/>
      <c r="Q176" s="240"/>
      <c r="R176" s="240"/>
      <c r="S176" s="328">
        <f t="shared" si="76"/>
        <v>0</v>
      </c>
      <c r="T176" s="329">
        <f>SUM($G176:H176)</f>
        <v>0</v>
      </c>
      <c r="U176" s="329">
        <f>SUM($G176:I176)</f>
        <v>0</v>
      </c>
      <c r="V176" s="329">
        <f>SUM($G176:J176)</f>
        <v>0</v>
      </c>
      <c r="W176" s="329">
        <f>SUM($G176:K176)</f>
        <v>0</v>
      </c>
      <c r="X176" s="329">
        <f>SUM($G176:L176)</f>
        <v>0</v>
      </c>
      <c r="Y176" s="329">
        <f>SUM($G176:M176)</f>
        <v>0</v>
      </c>
      <c r="Z176" s="329">
        <f>SUM($G176:N176)</f>
        <v>0</v>
      </c>
      <c r="AA176" s="329">
        <f>SUM($G176:O176)</f>
        <v>0</v>
      </c>
      <c r="AB176" s="329">
        <f>SUM($G176:P176)</f>
        <v>0</v>
      </c>
      <c r="AC176" s="329">
        <f>SUM($G176:Q176)</f>
        <v>0</v>
      </c>
      <c r="AD176" s="330">
        <f>SUM($G176:R176)</f>
        <v>0</v>
      </c>
      <c r="AE176" s="241">
        <f t="shared" si="77"/>
        <v>0</v>
      </c>
      <c r="AF176" s="241">
        <f t="shared" si="78"/>
        <v>0</v>
      </c>
      <c r="AG176" s="241">
        <f t="shared" si="79"/>
        <v>0</v>
      </c>
      <c r="AH176" s="241">
        <f t="shared" si="80"/>
        <v>0</v>
      </c>
      <c r="AI176" s="241">
        <f t="shared" si="81"/>
        <v>0</v>
      </c>
      <c r="AJ176" s="241">
        <f t="shared" si="82"/>
        <v>0</v>
      </c>
      <c r="AK176" s="241">
        <f t="shared" si="83"/>
        <v>0</v>
      </c>
      <c r="AL176" s="173">
        <f t="shared" si="84"/>
        <v>0</v>
      </c>
    </row>
    <row r="177" spans="1:38" ht="24" customHeight="1" outlineLevel="1">
      <c r="A177" s="166" t="s">
        <v>257</v>
      </c>
      <c r="B177" s="444" t="s">
        <v>263</v>
      </c>
      <c r="C177" s="33" t="s">
        <v>462</v>
      </c>
      <c r="D177" s="34"/>
      <c r="E177" s="34"/>
      <c r="F177" s="34"/>
      <c r="G177" s="239"/>
      <c r="H177" s="240"/>
      <c r="I177" s="240"/>
      <c r="J177" s="240"/>
      <c r="K177" s="240"/>
      <c r="L177" s="240">
        <v>12125.633226750002</v>
      </c>
      <c r="M177" s="240"/>
      <c r="N177" s="240"/>
      <c r="O177" s="240"/>
      <c r="P177" s="240"/>
      <c r="Q177" s="240"/>
      <c r="R177" s="240"/>
      <c r="S177" s="328">
        <f t="shared" si="76"/>
        <v>0</v>
      </c>
      <c r="T177" s="329">
        <f>SUM($G177:H177)</f>
        <v>0</v>
      </c>
      <c r="U177" s="329">
        <f>SUM($G177:I177)</f>
        <v>0</v>
      </c>
      <c r="V177" s="329">
        <f>SUM($G177:J177)</f>
        <v>0</v>
      </c>
      <c r="W177" s="329">
        <f>SUM($G177:K177)</f>
        <v>0</v>
      </c>
      <c r="X177" s="329">
        <f>SUM($G177:L177)</f>
        <v>12125.633226750002</v>
      </c>
      <c r="Y177" s="329">
        <f>SUM($G177:M177)</f>
        <v>12125.633226750002</v>
      </c>
      <c r="Z177" s="329">
        <f>SUM($G177:N177)</f>
        <v>12125.633226750002</v>
      </c>
      <c r="AA177" s="329">
        <f>SUM($G177:O177)</f>
        <v>12125.633226750002</v>
      </c>
      <c r="AB177" s="329">
        <f>SUM($G177:P177)</f>
        <v>12125.633226750002</v>
      </c>
      <c r="AC177" s="329">
        <f>SUM($G177:Q177)</f>
        <v>12125.633226750002</v>
      </c>
      <c r="AD177" s="330">
        <f>SUM($G177:R177)</f>
        <v>12125.633226750002</v>
      </c>
      <c r="AE177" s="241">
        <f t="shared" si="77"/>
        <v>0</v>
      </c>
      <c r="AF177" s="241">
        <f t="shared" si="78"/>
        <v>12125.633226750002</v>
      </c>
      <c r="AG177" s="241">
        <f t="shared" si="79"/>
        <v>0</v>
      </c>
      <c r="AH177" s="241">
        <f t="shared" si="80"/>
        <v>0</v>
      </c>
      <c r="AI177" s="241">
        <f t="shared" si="81"/>
        <v>12125.633226750002</v>
      </c>
      <c r="AJ177" s="241">
        <f t="shared" si="82"/>
        <v>0</v>
      </c>
      <c r="AK177" s="241">
        <f t="shared" si="83"/>
        <v>12125.633226750002</v>
      </c>
      <c r="AL177" s="173">
        <f t="shared" si="84"/>
        <v>0</v>
      </c>
    </row>
    <row r="178" spans="1:38" ht="24" hidden="1" customHeight="1" outlineLevel="1">
      <c r="A178" s="166" t="s">
        <v>257</v>
      </c>
      <c r="B178" s="444" t="s">
        <v>264</v>
      </c>
      <c r="C178" s="33"/>
      <c r="D178" s="34"/>
      <c r="E178" s="34"/>
      <c r="F178" s="34"/>
      <c r="G178" s="239"/>
      <c r="H178" s="240"/>
      <c r="I178" s="240"/>
      <c r="J178" s="240"/>
      <c r="K178" s="240"/>
      <c r="L178" s="240"/>
      <c r="M178" s="240"/>
      <c r="N178" s="240"/>
      <c r="O178" s="240"/>
      <c r="P178" s="240"/>
      <c r="Q178" s="240"/>
      <c r="R178" s="240"/>
      <c r="S178" s="328">
        <f t="shared" si="76"/>
        <v>0</v>
      </c>
      <c r="T178" s="329">
        <f>SUM($G178:H178)</f>
        <v>0</v>
      </c>
      <c r="U178" s="329">
        <f>SUM($G178:I178)</f>
        <v>0</v>
      </c>
      <c r="V178" s="329">
        <f>SUM($G178:J178)</f>
        <v>0</v>
      </c>
      <c r="W178" s="329">
        <f>SUM($G178:K178)</f>
        <v>0</v>
      </c>
      <c r="X178" s="329">
        <f>SUM($G178:L178)</f>
        <v>0</v>
      </c>
      <c r="Y178" s="329">
        <f>SUM($G178:M178)</f>
        <v>0</v>
      </c>
      <c r="Z178" s="329">
        <f>SUM($G178:N178)</f>
        <v>0</v>
      </c>
      <c r="AA178" s="329">
        <f>SUM($G178:O178)</f>
        <v>0</v>
      </c>
      <c r="AB178" s="329">
        <f>SUM($G178:P178)</f>
        <v>0</v>
      </c>
      <c r="AC178" s="329">
        <f>SUM($G178:Q178)</f>
        <v>0</v>
      </c>
      <c r="AD178" s="330">
        <f>SUM($G178:R178)</f>
        <v>0</v>
      </c>
      <c r="AE178" s="241">
        <f t="shared" si="77"/>
        <v>0</v>
      </c>
      <c r="AF178" s="241">
        <f t="shared" si="78"/>
        <v>0</v>
      </c>
      <c r="AG178" s="241">
        <f t="shared" si="79"/>
        <v>0</v>
      </c>
      <c r="AH178" s="241">
        <f t="shared" si="80"/>
        <v>0</v>
      </c>
      <c r="AI178" s="241">
        <f t="shared" si="81"/>
        <v>0</v>
      </c>
      <c r="AJ178" s="241">
        <f t="shared" si="82"/>
        <v>0</v>
      </c>
      <c r="AK178" s="241">
        <f t="shared" si="83"/>
        <v>0</v>
      </c>
      <c r="AL178" s="173">
        <f t="shared" si="84"/>
        <v>0</v>
      </c>
    </row>
    <row r="179" spans="1:38" ht="24" hidden="1" customHeight="1" outlineLevel="1">
      <c r="A179" s="166" t="s">
        <v>257</v>
      </c>
      <c r="B179" s="444" t="s">
        <v>265</v>
      </c>
      <c r="C179" s="33"/>
      <c r="D179" s="34"/>
      <c r="E179" s="34"/>
      <c r="F179" s="34"/>
      <c r="G179" s="239"/>
      <c r="H179" s="240"/>
      <c r="I179" s="240"/>
      <c r="J179" s="240"/>
      <c r="K179" s="240"/>
      <c r="L179" s="240"/>
      <c r="M179" s="240"/>
      <c r="N179" s="240"/>
      <c r="O179" s="240"/>
      <c r="P179" s="240"/>
      <c r="Q179" s="240"/>
      <c r="R179" s="240"/>
      <c r="S179" s="328">
        <f t="shared" si="76"/>
        <v>0</v>
      </c>
      <c r="T179" s="329">
        <f>SUM($G179:H179)</f>
        <v>0</v>
      </c>
      <c r="U179" s="329">
        <f>SUM($G179:I179)</f>
        <v>0</v>
      </c>
      <c r="V179" s="329">
        <f>SUM($G179:J179)</f>
        <v>0</v>
      </c>
      <c r="W179" s="329">
        <f>SUM($G179:K179)</f>
        <v>0</v>
      </c>
      <c r="X179" s="329">
        <f>SUM($G179:L179)</f>
        <v>0</v>
      </c>
      <c r="Y179" s="329">
        <f>SUM($G179:M179)</f>
        <v>0</v>
      </c>
      <c r="Z179" s="329">
        <f>SUM($G179:N179)</f>
        <v>0</v>
      </c>
      <c r="AA179" s="329">
        <f>SUM($G179:O179)</f>
        <v>0</v>
      </c>
      <c r="AB179" s="329">
        <f>SUM($G179:P179)</f>
        <v>0</v>
      </c>
      <c r="AC179" s="329">
        <f>SUM($G179:Q179)</f>
        <v>0</v>
      </c>
      <c r="AD179" s="330">
        <f>SUM($G179:R179)</f>
        <v>0</v>
      </c>
      <c r="AE179" s="241">
        <f t="shared" si="77"/>
        <v>0</v>
      </c>
      <c r="AF179" s="241">
        <f t="shared" si="78"/>
        <v>0</v>
      </c>
      <c r="AG179" s="241">
        <f t="shared" si="79"/>
        <v>0</v>
      </c>
      <c r="AH179" s="241">
        <f t="shared" si="80"/>
        <v>0</v>
      </c>
      <c r="AI179" s="241">
        <f t="shared" si="81"/>
        <v>0</v>
      </c>
      <c r="AJ179" s="241">
        <f t="shared" si="82"/>
        <v>0</v>
      </c>
      <c r="AK179" s="241">
        <f t="shared" si="83"/>
        <v>0</v>
      </c>
      <c r="AL179" s="173">
        <f t="shared" si="84"/>
        <v>0</v>
      </c>
    </row>
    <row r="180" spans="1:38" ht="24" hidden="1" customHeight="1" outlineLevel="1">
      <c r="A180" s="166" t="s">
        <v>257</v>
      </c>
      <c r="B180" s="444" t="s">
        <v>266</v>
      </c>
      <c r="C180" s="33"/>
      <c r="D180" s="34"/>
      <c r="E180" s="34"/>
      <c r="F180" s="34"/>
      <c r="G180" s="239"/>
      <c r="H180" s="240"/>
      <c r="I180" s="240"/>
      <c r="J180" s="240"/>
      <c r="K180" s="240"/>
      <c r="L180" s="240"/>
      <c r="M180" s="240"/>
      <c r="N180" s="240"/>
      <c r="O180" s="240"/>
      <c r="P180" s="240"/>
      <c r="Q180" s="240"/>
      <c r="R180" s="240"/>
      <c r="S180" s="328">
        <f t="shared" si="76"/>
        <v>0</v>
      </c>
      <c r="T180" s="329">
        <f>SUM($G180:H180)</f>
        <v>0</v>
      </c>
      <c r="U180" s="329">
        <f>SUM($G180:I180)</f>
        <v>0</v>
      </c>
      <c r="V180" s="329">
        <f>SUM($G180:J180)</f>
        <v>0</v>
      </c>
      <c r="W180" s="329">
        <f>SUM($G180:K180)</f>
        <v>0</v>
      </c>
      <c r="X180" s="329">
        <f>SUM($G180:L180)</f>
        <v>0</v>
      </c>
      <c r="Y180" s="329">
        <f>SUM($G180:M180)</f>
        <v>0</v>
      </c>
      <c r="Z180" s="329">
        <f>SUM($G180:N180)</f>
        <v>0</v>
      </c>
      <c r="AA180" s="329">
        <f>SUM($G180:O180)</f>
        <v>0</v>
      </c>
      <c r="AB180" s="329">
        <f>SUM($G180:P180)</f>
        <v>0</v>
      </c>
      <c r="AC180" s="329">
        <f>SUM($G180:Q180)</f>
        <v>0</v>
      </c>
      <c r="AD180" s="330">
        <f>SUM($G180:R180)</f>
        <v>0</v>
      </c>
      <c r="AE180" s="241">
        <f t="shared" si="77"/>
        <v>0</v>
      </c>
      <c r="AF180" s="241">
        <f t="shared" si="78"/>
        <v>0</v>
      </c>
      <c r="AG180" s="241">
        <f t="shared" si="79"/>
        <v>0</v>
      </c>
      <c r="AH180" s="241">
        <f t="shared" si="80"/>
        <v>0</v>
      </c>
      <c r="AI180" s="241">
        <f t="shared" si="81"/>
        <v>0</v>
      </c>
      <c r="AJ180" s="241">
        <f t="shared" si="82"/>
        <v>0</v>
      </c>
      <c r="AK180" s="241">
        <f t="shared" si="83"/>
        <v>0</v>
      </c>
      <c r="AL180" s="173">
        <f t="shared" si="84"/>
        <v>0</v>
      </c>
    </row>
    <row r="181" spans="1:38" ht="24" hidden="1" customHeight="1" outlineLevel="1">
      <c r="A181" s="166" t="s">
        <v>257</v>
      </c>
      <c r="B181" s="444" t="s">
        <v>267</v>
      </c>
      <c r="C181" s="33"/>
      <c r="D181" s="34"/>
      <c r="E181" s="34"/>
      <c r="F181" s="34"/>
      <c r="G181" s="239"/>
      <c r="H181" s="240"/>
      <c r="I181" s="240"/>
      <c r="J181" s="240"/>
      <c r="K181" s="240"/>
      <c r="L181" s="240"/>
      <c r="M181" s="240"/>
      <c r="N181" s="240"/>
      <c r="O181" s="240"/>
      <c r="P181" s="240"/>
      <c r="Q181" s="240"/>
      <c r="R181" s="240"/>
      <c r="S181" s="328">
        <f t="shared" ref="S181:S262" si="94">G181</f>
        <v>0</v>
      </c>
      <c r="T181" s="329">
        <f>SUM($G181:H181)</f>
        <v>0</v>
      </c>
      <c r="U181" s="329">
        <f>SUM($G181:I181)</f>
        <v>0</v>
      </c>
      <c r="V181" s="329">
        <f>SUM($G181:J181)</f>
        <v>0</v>
      </c>
      <c r="W181" s="329">
        <f>SUM($G181:K181)</f>
        <v>0</v>
      </c>
      <c r="X181" s="329">
        <f>SUM($G181:L181)</f>
        <v>0</v>
      </c>
      <c r="Y181" s="329">
        <f>SUM($G181:M181)</f>
        <v>0</v>
      </c>
      <c r="Z181" s="329">
        <f>SUM($G181:N181)</f>
        <v>0</v>
      </c>
      <c r="AA181" s="329">
        <f>SUM($G181:O181)</f>
        <v>0</v>
      </c>
      <c r="AB181" s="329">
        <f>SUM($G181:P181)</f>
        <v>0</v>
      </c>
      <c r="AC181" s="329">
        <f>SUM($G181:Q181)</f>
        <v>0</v>
      </c>
      <c r="AD181" s="330">
        <f>SUM($G181:R181)</f>
        <v>0</v>
      </c>
      <c r="AE181" s="241">
        <f t="shared" ref="AE181:AE262" si="95">U181</f>
        <v>0</v>
      </c>
      <c r="AF181" s="241">
        <f t="shared" ref="AF181:AF262" si="96">X181-AE181</f>
        <v>0</v>
      </c>
      <c r="AG181" s="241">
        <f t="shared" ref="AG181:AG262" si="97">AA181-AF181-AE181</f>
        <v>0</v>
      </c>
      <c r="AH181" s="241">
        <f t="shared" ref="AH181:AH262" si="98">AD181-AG181-AF181-AE181</f>
        <v>0</v>
      </c>
      <c r="AI181" s="241">
        <f t="shared" si="81"/>
        <v>0</v>
      </c>
      <c r="AJ181" s="241">
        <f t="shared" si="82"/>
        <v>0</v>
      </c>
      <c r="AK181" s="241">
        <f t="shared" si="83"/>
        <v>0</v>
      </c>
      <c r="AL181" s="173">
        <f t="shared" si="84"/>
        <v>0</v>
      </c>
    </row>
    <row r="182" spans="1:38" ht="24" hidden="1" customHeight="1" outlineLevel="1">
      <c r="A182" s="166" t="s">
        <v>257</v>
      </c>
      <c r="B182" s="444" t="s">
        <v>268</v>
      </c>
      <c r="C182" s="33"/>
      <c r="D182" s="34"/>
      <c r="E182" s="34"/>
      <c r="F182" s="34"/>
      <c r="G182" s="239"/>
      <c r="H182" s="240"/>
      <c r="I182" s="240"/>
      <c r="J182" s="240"/>
      <c r="K182" s="240"/>
      <c r="L182" s="240"/>
      <c r="M182" s="240"/>
      <c r="N182" s="240"/>
      <c r="O182" s="240"/>
      <c r="P182" s="240"/>
      <c r="Q182" s="240"/>
      <c r="R182" s="240"/>
      <c r="S182" s="328">
        <f t="shared" si="94"/>
        <v>0</v>
      </c>
      <c r="T182" s="329">
        <f>SUM($G182:H182)</f>
        <v>0</v>
      </c>
      <c r="U182" s="329">
        <f>SUM($G182:I182)</f>
        <v>0</v>
      </c>
      <c r="V182" s="329">
        <f>SUM($G182:J182)</f>
        <v>0</v>
      </c>
      <c r="W182" s="329">
        <f>SUM($G182:K182)</f>
        <v>0</v>
      </c>
      <c r="X182" s="329">
        <f>SUM($G182:L182)</f>
        <v>0</v>
      </c>
      <c r="Y182" s="329">
        <f>SUM($G182:M182)</f>
        <v>0</v>
      </c>
      <c r="Z182" s="329">
        <f>SUM($G182:N182)</f>
        <v>0</v>
      </c>
      <c r="AA182" s="329">
        <f>SUM($G182:O182)</f>
        <v>0</v>
      </c>
      <c r="AB182" s="329">
        <f>SUM($G182:P182)</f>
        <v>0</v>
      </c>
      <c r="AC182" s="329">
        <f>SUM($G182:Q182)</f>
        <v>0</v>
      </c>
      <c r="AD182" s="330">
        <f>SUM($G182:R182)</f>
        <v>0</v>
      </c>
      <c r="AE182" s="241">
        <f t="shared" si="95"/>
        <v>0</v>
      </c>
      <c r="AF182" s="241">
        <f t="shared" si="96"/>
        <v>0</v>
      </c>
      <c r="AG182" s="241">
        <f t="shared" si="97"/>
        <v>0</v>
      </c>
      <c r="AH182" s="241">
        <f t="shared" si="98"/>
        <v>0</v>
      </c>
      <c r="AI182" s="241">
        <f t="shared" si="81"/>
        <v>0</v>
      </c>
      <c r="AJ182" s="241">
        <f t="shared" si="82"/>
        <v>0</v>
      </c>
      <c r="AK182" s="241">
        <f t="shared" si="83"/>
        <v>0</v>
      </c>
      <c r="AL182" s="173">
        <f t="shared" si="84"/>
        <v>0</v>
      </c>
    </row>
    <row r="183" spans="1:38" ht="24" hidden="1" customHeight="1" outlineLevel="1">
      <c r="A183" s="166" t="s">
        <v>257</v>
      </c>
      <c r="B183" s="444" t="s">
        <v>269</v>
      </c>
      <c r="C183" s="33"/>
      <c r="D183" s="34"/>
      <c r="E183" s="34"/>
      <c r="F183" s="34"/>
      <c r="G183" s="239"/>
      <c r="H183" s="240"/>
      <c r="I183" s="240"/>
      <c r="J183" s="240"/>
      <c r="K183" s="240"/>
      <c r="L183" s="240"/>
      <c r="M183" s="240"/>
      <c r="N183" s="240"/>
      <c r="O183" s="240"/>
      <c r="P183" s="240"/>
      <c r="Q183" s="240"/>
      <c r="R183" s="240"/>
      <c r="S183" s="328">
        <f t="shared" si="94"/>
        <v>0</v>
      </c>
      <c r="T183" s="329">
        <f>SUM($G183:H183)</f>
        <v>0</v>
      </c>
      <c r="U183" s="329">
        <f>SUM($G183:I183)</f>
        <v>0</v>
      </c>
      <c r="V183" s="329">
        <f>SUM($G183:J183)</f>
        <v>0</v>
      </c>
      <c r="W183" s="329">
        <f>SUM($G183:K183)</f>
        <v>0</v>
      </c>
      <c r="X183" s="329">
        <f>SUM($G183:L183)</f>
        <v>0</v>
      </c>
      <c r="Y183" s="329">
        <f>SUM($G183:M183)</f>
        <v>0</v>
      </c>
      <c r="Z183" s="329">
        <f>SUM($G183:N183)</f>
        <v>0</v>
      </c>
      <c r="AA183" s="329">
        <f>SUM($G183:O183)</f>
        <v>0</v>
      </c>
      <c r="AB183" s="329">
        <f>SUM($G183:P183)</f>
        <v>0</v>
      </c>
      <c r="AC183" s="329">
        <f>SUM($G183:Q183)</f>
        <v>0</v>
      </c>
      <c r="AD183" s="330">
        <f>SUM($G183:R183)</f>
        <v>0</v>
      </c>
      <c r="AE183" s="241">
        <f t="shared" si="95"/>
        <v>0</v>
      </c>
      <c r="AF183" s="241">
        <f t="shared" si="96"/>
        <v>0</v>
      </c>
      <c r="AG183" s="241">
        <f t="shared" si="97"/>
        <v>0</v>
      </c>
      <c r="AH183" s="241">
        <f t="shared" si="98"/>
        <v>0</v>
      </c>
      <c r="AI183" s="241">
        <f t="shared" si="81"/>
        <v>0</v>
      </c>
      <c r="AJ183" s="241">
        <f t="shared" si="82"/>
        <v>0</v>
      </c>
      <c r="AK183" s="241">
        <f t="shared" si="83"/>
        <v>0</v>
      </c>
      <c r="AL183" s="173">
        <f t="shared" si="84"/>
        <v>0</v>
      </c>
    </row>
    <row r="184" spans="1:38" ht="24" hidden="1" customHeight="1" outlineLevel="1">
      <c r="A184" s="166" t="s">
        <v>257</v>
      </c>
      <c r="B184" s="444" t="s">
        <v>270</v>
      </c>
      <c r="C184" s="33"/>
      <c r="D184" s="34"/>
      <c r="E184" s="34"/>
      <c r="F184" s="34"/>
      <c r="G184" s="239"/>
      <c r="H184" s="240"/>
      <c r="I184" s="240"/>
      <c r="J184" s="240"/>
      <c r="K184" s="240"/>
      <c r="L184" s="240"/>
      <c r="M184" s="240"/>
      <c r="N184" s="240"/>
      <c r="O184" s="240"/>
      <c r="P184" s="240"/>
      <c r="Q184" s="240"/>
      <c r="R184" s="240"/>
      <c r="S184" s="328">
        <f t="shared" si="94"/>
        <v>0</v>
      </c>
      <c r="T184" s="329">
        <f>SUM($G184:H184)</f>
        <v>0</v>
      </c>
      <c r="U184" s="329">
        <f>SUM($G184:I184)</f>
        <v>0</v>
      </c>
      <c r="V184" s="329">
        <f>SUM($G184:J184)</f>
        <v>0</v>
      </c>
      <c r="W184" s="329">
        <f>SUM($G184:K184)</f>
        <v>0</v>
      </c>
      <c r="X184" s="329">
        <f>SUM($G184:L184)</f>
        <v>0</v>
      </c>
      <c r="Y184" s="329">
        <f>SUM($G184:M184)</f>
        <v>0</v>
      </c>
      <c r="Z184" s="329">
        <f>SUM($G184:N184)</f>
        <v>0</v>
      </c>
      <c r="AA184" s="329">
        <f>SUM($G184:O184)</f>
        <v>0</v>
      </c>
      <c r="AB184" s="329">
        <f>SUM($G184:P184)</f>
        <v>0</v>
      </c>
      <c r="AC184" s="329">
        <f>SUM($G184:Q184)</f>
        <v>0</v>
      </c>
      <c r="AD184" s="330">
        <f>SUM($G184:R184)</f>
        <v>0</v>
      </c>
      <c r="AE184" s="241">
        <f t="shared" si="95"/>
        <v>0</v>
      </c>
      <c r="AF184" s="241">
        <f t="shared" si="96"/>
        <v>0</v>
      </c>
      <c r="AG184" s="241">
        <f t="shared" si="97"/>
        <v>0</v>
      </c>
      <c r="AH184" s="241">
        <f t="shared" si="98"/>
        <v>0</v>
      </c>
      <c r="AI184" s="241">
        <f t="shared" si="81"/>
        <v>0</v>
      </c>
      <c r="AJ184" s="241">
        <f t="shared" si="82"/>
        <v>0</v>
      </c>
      <c r="AK184" s="241">
        <f t="shared" si="83"/>
        <v>0</v>
      </c>
      <c r="AL184" s="173">
        <f t="shared" si="84"/>
        <v>0</v>
      </c>
    </row>
    <row r="185" spans="1:38" ht="24" hidden="1" customHeight="1" outlineLevel="1">
      <c r="A185" s="166" t="s">
        <v>257</v>
      </c>
      <c r="B185" s="444" t="s">
        <v>271</v>
      </c>
      <c r="C185" s="33"/>
      <c r="D185" s="34"/>
      <c r="E185" s="34"/>
      <c r="F185" s="34"/>
      <c r="G185" s="239"/>
      <c r="H185" s="240"/>
      <c r="I185" s="240"/>
      <c r="J185" s="240"/>
      <c r="K185" s="240"/>
      <c r="L185" s="240"/>
      <c r="M185" s="240"/>
      <c r="N185" s="240"/>
      <c r="O185" s="240"/>
      <c r="P185" s="240"/>
      <c r="Q185" s="240"/>
      <c r="R185" s="240"/>
      <c r="S185" s="328">
        <f t="shared" si="94"/>
        <v>0</v>
      </c>
      <c r="T185" s="329">
        <f>SUM($G185:H185)</f>
        <v>0</v>
      </c>
      <c r="U185" s="329">
        <f>SUM($G185:I185)</f>
        <v>0</v>
      </c>
      <c r="V185" s="329">
        <f>SUM($G185:J185)</f>
        <v>0</v>
      </c>
      <c r="W185" s="329">
        <f>SUM($G185:K185)</f>
        <v>0</v>
      </c>
      <c r="X185" s="329">
        <f>SUM($G185:L185)</f>
        <v>0</v>
      </c>
      <c r="Y185" s="329">
        <f>SUM($G185:M185)</f>
        <v>0</v>
      </c>
      <c r="Z185" s="329">
        <f>SUM($G185:N185)</f>
        <v>0</v>
      </c>
      <c r="AA185" s="329">
        <f>SUM($G185:O185)</f>
        <v>0</v>
      </c>
      <c r="AB185" s="329">
        <f>SUM($G185:P185)</f>
        <v>0</v>
      </c>
      <c r="AC185" s="329">
        <f>SUM($G185:Q185)</f>
        <v>0</v>
      </c>
      <c r="AD185" s="330">
        <f>SUM($G185:R185)</f>
        <v>0</v>
      </c>
      <c r="AE185" s="241">
        <f t="shared" si="95"/>
        <v>0</v>
      </c>
      <c r="AF185" s="241">
        <f t="shared" si="96"/>
        <v>0</v>
      </c>
      <c r="AG185" s="241">
        <f t="shared" si="97"/>
        <v>0</v>
      </c>
      <c r="AH185" s="241">
        <f t="shared" si="98"/>
        <v>0</v>
      </c>
      <c r="AI185" s="241">
        <f t="shared" si="81"/>
        <v>0</v>
      </c>
      <c r="AJ185" s="241">
        <f t="shared" si="82"/>
        <v>0</v>
      </c>
      <c r="AK185" s="241">
        <f t="shared" si="83"/>
        <v>0</v>
      </c>
      <c r="AL185" s="173">
        <f t="shared" si="84"/>
        <v>0</v>
      </c>
    </row>
    <row r="186" spans="1:38" ht="24" hidden="1" customHeight="1" outlineLevel="1">
      <c r="A186" s="166" t="s">
        <v>257</v>
      </c>
      <c r="B186" s="444" t="s">
        <v>272</v>
      </c>
      <c r="C186" s="33"/>
      <c r="D186" s="34"/>
      <c r="E186" s="34"/>
      <c r="F186" s="34"/>
      <c r="G186" s="239"/>
      <c r="H186" s="240"/>
      <c r="I186" s="240"/>
      <c r="J186" s="240"/>
      <c r="K186" s="240"/>
      <c r="L186" s="240"/>
      <c r="M186" s="240"/>
      <c r="N186" s="240"/>
      <c r="O186" s="240"/>
      <c r="P186" s="240"/>
      <c r="Q186" s="240"/>
      <c r="R186" s="240"/>
      <c r="S186" s="328">
        <f t="shared" si="94"/>
        <v>0</v>
      </c>
      <c r="T186" s="329">
        <f>SUM($G186:H186)</f>
        <v>0</v>
      </c>
      <c r="U186" s="329">
        <f>SUM($G186:I186)</f>
        <v>0</v>
      </c>
      <c r="V186" s="329">
        <f>SUM($G186:J186)</f>
        <v>0</v>
      </c>
      <c r="W186" s="329">
        <f>SUM($G186:K186)</f>
        <v>0</v>
      </c>
      <c r="X186" s="329">
        <f>SUM($G186:L186)</f>
        <v>0</v>
      </c>
      <c r="Y186" s="329">
        <f>SUM($G186:M186)</f>
        <v>0</v>
      </c>
      <c r="Z186" s="329">
        <f>SUM($G186:N186)</f>
        <v>0</v>
      </c>
      <c r="AA186" s="329">
        <f>SUM($G186:O186)</f>
        <v>0</v>
      </c>
      <c r="AB186" s="329">
        <f>SUM($G186:P186)</f>
        <v>0</v>
      </c>
      <c r="AC186" s="329">
        <f>SUM($G186:Q186)</f>
        <v>0</v>
      </c>
      <c r="AD186" s="330">
        <f>SUM($G186:R186)</f>
        <v>0</v>
      </c>
      <c r="AE186" s="241">
        <f t="shared" si="95"/>
        <v>0</v>
      </c>
      <c r="AF186" s="241">
        <f t="shared" si="96"/>
        <v>0</v>
      </c>
      <c r="AG186" s="241">
        <f t="shared" si="97"/>
        <v>0</v>
      </c>
      <c r="AH186" s="241">
        <f t="shared" si="98"/>
        <v>0</v>
      </c>
      <c r="AI186" s="241">
        <f t="shared" si="81"/>
        <v>0</v>
      </c>
      <c r="AJ186" s="241">
        <f t="shared" si="82"/>
        <v>0</v>
      </c>
      <c r="AK186" s="241">
        <f t="shared" si="83"/>
        <v>0</v>
      </c>
      <c r="AL186" s="173">
        <f t="shared" si="84"/>
        <v>0</v>
      </c>
    </row>
    <row r="187" spans="1:38" ht="24" hidden="1" customHeight="1" outlineLevel="1">
      <c r="A187" s="166" t="s">
        <v>257</v>
      </c>
      <c r="B187" s="444" t="s">
        <v>273</v>
      </c>
      <c r="C187" s="33"/>
      <c r="D187" s="34"/>
      <c r="E187" s="34"/>
      <c r="F187" s="34"/>
      <c r="G187" s="239"/>
      <c r="H187" s="240"/>
      <c r="I187" s="240"/>
      <c r="J187" s="240"/>
      <c r="K187" s="240"/>
      <c r="L187" s="240"/>
      <c r="M187" s="240"/>
      <c r="N187" s="240"/>
      <c r="O187" s="240"/>
      <c r="P187" s="240"/>
      <c r="Q187" s="240"/>
      <c r="R187" s="240"/>
      <c r="S187" s="328">
        <f t="shared" si="94"/>
        <v>0</v>
      </c>
      <c r="T187" s="329">
        <f>SUM($G187:H187)</f>
        <v>0</v>
      </c>
      <c r="U187" s="329">
        <f>SUM($G187:I187)</f>
        <v>0</v>
      </c>
      <c r="V187" s="329">
        <f>SUM($G187:J187)</f>
        <v>0</v>
      </c>
      <c r="W187" s="329">
        <f>SUM($G187:K187)</f>
        <v>0</v>
      </c>
      <c r="X187" s="329">
        <f>SUM($G187:L187)</f>
        <v>0</v>
      </c>
      <c r="Y187" s="329">
        <f>SUM($G187:M187)</f>
        <v>0</v>
      </c>
      <c r="Z187" s="329">
        <f>SUM($G187:N187)</f>
        <v>0</v>
      </c>
      <c r="AA187" s="329">
        <f>SUM($G187:O187)</f>
        <v>0</v>
      </c>
      <c r="AB187" s="329">
        <f>SUM($G187:P187)</f>
        <v>0</v>
      </c>
      <c r="AC187" s="329">
        <f>SUM($G187:Q187)</f>
        <v>0</v>
      </c>
      <c r="AD187" s="330">
        <f>SUM($G187:R187)</f>
        <v>0</v>
      </c>
      <c r="AE187" s="241">
        <f t="shared" si="95"/>
        <v>0</v>
      </c>
      <c r="AF187" s="241">
        <f t="shared" si="96"/>
        <v>0</v>
      </c>
      <c r="AG187" s="241">
        <f t="shared" si="97"/>
        <v>0</v>
      </c>
      <c r="AH187" s="241">
        <f t="shared" si="98"/>
        <v>0</v>
      </c>
      <c r="AI187" s="241">
        <f t="shared" si="81"/>
        <v>0</v>
      </c>
      <c r="AJ187" s="241">
        <f t="shared" si="82"/>
        <v>0</v>
      </c>
      <c r="AK187" s="241">
        <f t="shared" si="83"/>
        <v>0</v>
      </c>
      <c r="AL187" s="173">
        <f t="shared" si="84"/>
        <v>0</v>
      </c>
    </row>
    <row r="188" spans="1:38" ht="24" hidden="1" customHeight="1" outlineLevel="1">
      <c r="A188" s="166" t="s">
        <v>257</v>
      </c>
      <c r="B188" s="444" t="s">
        <v>274</v>
      </c>
      <c r="C188" s="33"/>
      <c r="D188" s="34"/>
      <c r="E188" s="34"/>
      <c r="F188" s="34"/>
      <c r="G188" s="239"/>
      <c r="H188" s="240"/>
      <c r="I188" s="240"/>
      <c r="J188" s="240"/>
      <c r="K188" s="240"/>
      <c r="L188" s="240"/>
      <c r="M188" s="240"/>
      <c r="N188" s="240"/>
      <c r="O188" s="240"/>
      <c r="P188" s="240"/>
      <c r="Q188" s="240"/>
      <c r="R188" s="240"/>
      <c r="S188" s="328">
        <f t="shared" si="94"/>
        <v>0</v>
      </c>
      <c r="T188" s="329">
        <f>SUM($G188:H188)</f>
        <v>0</v>
      </c>
      <c r="U188" s="329">
        <f>SUM($G188:I188)</f>
        <v>0</v>
      </c>
      <c r="V188" s="329">
        <f>SUM($G188:J188)</f>
        <v>0</v>
      </c>
      <c r="W188" s="329">
        <f>SUM($G188:K188)</f>
        <v>0</v>
      </c>
      <c r="X188" s="329">
        <f>SUM($G188:L188)</f>
        <v>0</v>
      </c>
      <c r="Y188" s="329">
        <f>SUM($G188:M188)</f>
        <v>0</v>
      </c>
      <c r="Z188" s="329">
        <f>SUM($G188:N188)</f>
        <v>0</v>
      </c>
      <c r="AA188" s="329">
        <f>SUM($G188:O188)</f>
        <v>0</v>
      </c>
      <c r="AB188" s="329">
        <f>SUM($G188:P188)</f>
        <v>0</v>
      </c>
      <c r="AC188" s="329">
        <f>SUM($G188:Q188)</f>
        <v>0</v>
      </c>
      <c r="AD188" s="330">
        <f>SUM($G188:R188)</f>
        <v>0</v>
      </c>
      <c r="AE188" s="241">
        <f t="shared" si="95"/>
        <v>0</v>
      </c>
      <c r="AF188" s="241">
        <f t="shared" si="96"/>
        <v>0</v>
      </c>
      <c r="AG188" s="241">
        <f t="shared" si="97"/>
        <v>0</v>
      </c>
      <c r="AH188" s="241">
        <f t="shared" si="98"/>
        <v>0</v>
      </c>
      <c r="AI188" s="241">
        <f t="shared" si="81"/>
        <v>0</v>
      </c>
      <c r="AJ188" s="241">
        <f t="shared" si="82"/>
        <v>0</v>
      </c>
      <c r="AK188" s="241">
        <f t="shared" si="83"/>
        <v>0</v>
      </c>
      <c r="AL188" s="173">
        <f t="shared" si="84"/>
        <v>0</v>
      </c>
    </row>
    <row r="189" spans="1:38" ht="24" hidden="1" customHeight="1" outlineLevel="1">
      <c r="A189" s="166" t="s">
        <v>257</v>
      </c>
      <c r="B189" s="444" t="s">
        <v>275</v>
      </c>
      <c r="C189" s="33"/>
      <c r="D189" s="34"/>
      <c r="E189" s="34"/>
      <c r="F189" s="34"/>
      <c r="G189" s="239"/>
      <c r="H189" s="240"/>
      <c r="I189" s="240"/>
      <c r="J189" s="240"/>
      <c r="K189" s="240"/>
      <c r="L189" s="240"/>
      <c r="M189" s="240"/>
      <c r="N189" s="240"/>
      <c r="O189" s="240"/>
      <c r="P189" s="240"/>
      <c r="Q189" s="240"/>
      <c r="R189" s="240"/>
      <c r="S189" s="328">
        <f t="shared" si="94"/>
        <v>0</v>
      </c>
      <c r="T189" s="329">
        <f>SUM($G189:H189)</f>
        <v>0</v>
      </c>
      <c r="U189" s="329">
        <f>SUM($G189:I189)</f>
        <v>0</v>
      </c>
      <c r="V189" s="329">
        <f>SUM($G189:J189)</f>
        <v>0</v>
      </c>
      <c r="W189" s="329">
        <f>SUM($G189:K189)</f>
        <v>0</v>
      </c>
      <c r="X189" s="329">
        <f>SUM($G189:L189)</f>
        <v>0</v>
      </c>
      <c r="Y189" s="329">
        <f>SUM($G189:M189)</f>
        <v>0</v>
      </c>
      <c r="Z189" s="329">
        <f>SUM($G189:N189)</f>
        <v>0</v>
      </c>
      <c r="AA189" s="329">
        <f>SUM($G189:O189)</f>
        <v>0</v>
      </c>
      <c r="AB189" s="329">
        <f>SUM($G189:P189)</f>
        <v>0</v>
      </c>
      <c r="AC189" s="329">
        <f>SUM($G189:Q189)</f>
        <v>0</v>
      </c>
      <c r="AD189" s="330">
        <f>SUM($G189:R189)</f>
        <v>0</v>
      </c>
      <c r="AE189" s="241">
        <f t="shared" si="95"/>
        <v>0</v>
      </c>
      <c r="AF189" s="241">
        <f t="shared" si="96"/>
        <v>0</v>
      </c>
      <c r="AG189" s="241">
        <f t="shared" si="97"/>
        <v>0</v>
      </c>
      <c r="AH189" s="241">
        <f t="shared" si="98"/>
        <v>0</v>
      </c>
      <c r="AI189" s="241">
        <f t="shared" si="81"/>
        <v>0</v>
      </c>
      <c r="AJ189" s="241">
        <f t="shared" si="82"/>
        <v>0</v>
      </c>
      <c r="AK189" s="241">
        <f t="shared" si="83"/>
        <v>0</v>
      </c>
      <c r="AL189" s="173">
        <f t="shared" si="84"/>
        <v>0</v>
      </c>
    </row>
    <row r="190" spans="1:38" ht="24" hidden="1" customHeight="1" outlineLevel="1">
      <c r="A190" s="166" t="s">
        <v>257</v>
      </c>
      <c r="B190" s="444" t="s">
        <v>276</v>
      </c>
      <c r="C190" s="33"/>
      <c r="D190" s="34"/>
      <c r="E190" s="34"/>
      <c r="F190" s="34"/>
      <c r="G190" s="239"/>
      <c r="H190" s="240"/>
      <c r="I190" s="240"/>
      <c r="J190" s="240"/>
      <c r="K190" s="240"/>
      <c r="L190" s="240"/>
      <c r="M190" s="240"/>
      <c r="N190" s="240"/>
      <c r="O190" s="240"/>
      <c r="P190" s="240"/>
      <c r="Q190" s="240"/>
      <c r="R190" s="240"/>
      <c r="S190" s="328">
        <f t="shared" si="94"/>
        <v>0</v>
      </c>
      <c r="T190" s="329">
        <f>SUM($G190:H190)</f>
        <v>0</v>
      </c>
      <c r="U190" s="329">
        <f>SUM($G190:I190)</f>
        <v>0</v>
      </c>
      <c r="V190" s="329">
        <f>SUM($G190:J190)</f>
        <v>0</v>
      </c>
      <c r="W190" s="329">
        <f>SUM($G190:K190)</f>
        <v>0</v>
      </c>
      <c r="X190" s="329">
        <f>SUM($G190:L190)</f>
        <v>0</v>
      </c>
      <c r="Y190" s="329">
        <f>SUM($G190:M190)</f>
        <v>0</v>
      </c>
      <c r="Z190" s="329">
        <f>SUM($G190:N190)</f>
        <v>0</v>
      </c>
      <c r="AA190" s="329">
        <f>SUM($G190:O190)</f>
        <v>0</v>
      </c>
      <c r="AB190" s="329">
        <f>SUM($G190:P190)</f>
        <v>0</v>
      </c>
      <c r="AC190" s="329">
        <f>SUM($G190:Q190)</f>
        <v>0</v>
      </c>
      <c r="AD190" s="330">
        <f>SUM($G190:R190)</f>
        <v>0</v>
      </c>
      <c r="AE190" s="241">
        <f t="shared" si="95"/>
        <v>0</v>
      </c>
      <c r="AF190" s="241">
        <f t="shared" si="96"/>
        <v>0</v>
      </c>
      <c r="AG190" s="241">
        <f t="shared" si="97"/>
        <v>0</v>
      </c>
      <c r="AH190" s="241">
        <f t="shared" si="98"/>
        <v>0</v>
      </c>
      <c r="AI190" s="241">
        <f t="shared" si="81"/>
        <v>0</v>
      </c>
      <c r="AJ190" s="241">
        <f t="shared" si="82"/>
        <v>0</v>
      </c>
      <c r="AK190" s="241">
        <f t="shared" si="83"/>
        <v>0</v>
      </c>
      <c r="AL190" s="173">
        <f t="shared" si="84"/>
        <v>0</v>
      </c>
    </row>
    <row r="191" spans="1:38" ht="24" hidden="1" customHeight="1" outlineLevel="1">
      <c r="A191" s="166" t="s">
        <v>257</v>
      </c>
      <c r="B191" s="444" t="s">
        <v>277</v>
      </c>
      <c r="C191" s="33"/>
      <c r="D191" s="34"/>
      <c r="E191" s="34"/>
      <c r="F191" s="34"/>
      <c r="G191" s="239"/>
      <c r="H191" s="240"/>
      <c r="I191" s="240"/>
      <c r="J191" s="240"/>
      <c r="K191" s="240"/>
      <c r="L191" s="240"/>
      <c r="M191" s="240"/>
      <c r="N191" s="240"/>
      <c r="O191" s="240"/>
      <c r="P191" s="240"/>
      <c r="Q191" s="240"/>
      <c r="R191" s="240"/>
      <c r="S191" s="328">
        <f t="shared" si="94"/>
        <v>0</v>
      </c>
      <c r="T191" s="329">
        <f>SUM($G191:H191)</f>
        <v>0</v>
      </c>
      <c r="U191" s="329">
        <f>SUM($G191:I191)</f>
        <v>0</v>
      </c>
      <c r="V191" s="329">
        <f>SUM($G191:J191)</f>
        <v>0</v>
      </c>
      <c r="W191" s="329">
        <f>SUM($G191:K191)</f>
        <v>0</v>
      </c>
      <c r="X191" s="329">
        <f>SUM($G191:L191)</f>
        <v>0</v>
      </c>
      <c r="Y191" s="329">
        <f>SUM($G191:M191)</f>
        <v>0</v>
      </c>
      <c r="Z191" s="329">
        <f>SUM($G191:N191)</f>
        <v>0</v>
      </c>
      <c r="AA191" s="329">
        <f>SUM($G191:O191)</f>
        <v>0</v>
      </c>
      <c r="AB191" s="329">
        <f>SUM($G191:P191)</f>
        <v>0</v>
      </c>
      <c r="AC191" s="329">
        <f>SUM($G191:Q191)</f>
        <v>0</v>
      </c>
      <c r="AD191" s="330">
        <f>SUM($G191:R191)</f>
        <v>0</v>
      </c>
      <c r="AE191" s="241">
        <f t="shared" si="95"/>
        <v>0</v>
      </c>
      <c r="AF191" s="241">
        <f t="shared" si="96"/>
        <v>0</v>
      </c>
      <c r="AG191" s="241">
        <f t="shared" si="97"/>
        <v>0</v>
      </c>
      <c r="AH191" s="241">
        <f t="shared" si="98"/>
        <v>0</v>
      </c>
      <c r="AI191" s="241">
        <f t="shared" si="81"/>
        <v>0</v>
      </c>
      <c r="AJ191" s="241">
        <f t="shared" si="82"/>
        <v>0</v>
      </c>
      <c r="AK191" s="241">
        <f t="shared" si="83"/>
        <v>0</v>
      </c>
      <c r="AL191" s="173">
        <f t="shared" si="84"/>
        <v>0</v>
      </c>
    </row>
    <row r="192" spans="1:38" ht="24" hidden="1" customHeight="1" outlineLevel="1">
      <c r="A192" s="166" t="s">
        <v>257</v>
      </c>
      <c r="B192" s="444" t="s">
        <v>278</v>
      </c>
      <c r="C192" s="33"/>
      <c r="D192" s="34"/>
      <c r="E192" s="34"/>
      <c r="F192" s="34"/>
      <c r="G192" s="239"/>
      <c r="H192" s="240"/>
      <c r="I192" s="240"/>
      <c r="J192" s="240"/>
      <c r="K192" s="240"/>
      <c r="L192" s="240"/>
      <c r="M192" s="240"/>
      <c r="N192" s="240"/>
      <c r="O192" s="240"/>
      <c r="P192" s="240"/>
      <c r="Q192" s="240"/>
      <c r="R192" s="240"/>
      <c r="S192" s="328">
        <f t="shared" si="94"/>
        <v>0</v>
      </c>
      <c r="T192" s="329">
        <f>SUM($G192:H192)</f>
        <v>0</v>
      </c>
      <c r="U192" s="329">
        <f>SUM($G192:I192)</f>
        <v>0</v>
      </c>
      <c r="V192" s="329">
        <f>SUM($G192:J192)</f>
        <v>0</v>
      </c>
      <c r="W192" s="329">
        <f>SUM($G192:K192)</f>
        <v>0</v>
      </c>
      <c r="X192" s="329">
        <f>SUM($G192:L192)</f>
        <v>0</v>
      </c>
      <c r="Y192" s="329">
        <f>SUM($G192:M192)</f>
        <v>0</v>
      </c>
      <c r="Z192" s="329">
        <f>SUM($G192:N192)</f>
        <v>0</v>
      </c>
      <c r="AA192" s="329">
        <f>SUM($G192:O192)</f>
        <v>0</v>
      </c>
      <c r="AB192" s="329">
        <f>SUM($G192:P192)</f>
        <v>0</v>
      </c>
      <c r="AC192" s="329">
        <f>SUM($G192:Q192)</f>
        <v>0</v>
      </c>
      <c r="AD192" s="330">
        <f>SUM($G192:R192)</f>
        <v>0</v>
      </c>
      <c r="AE192" s="241">
        <f t="shared" si="95"/>
        <v>0</v>
      </c>
      <c r="AF192" s="241">
        <f t="shared" si="96"/>
        <v>0</v>
      </c>
      <c r="AG192" s="241">
        <f t="shared" si="97"/>
        <v>0</v>
      </c>
      <c r="AH192" s="241">
        <f t="shared" si="98"/>
        <v>0</v>
      </c>
      <c r="AI192" s="241">
        <f t="shared" si="81"/>
        <v>0</v>
      </c>
      <c r="AJ192" s="241">
        <f t="shared" si="82"/>
        <v>0</v>
      </c>
      <c r="AK192" s="241">
        <f t="shared" si="83"/>
        <v>0</v>
      </c>
      <c r="AL192" s="173">
        <f t="shared" ref="AL192:AL266" si="99">SUM(G192:R192)-AK192</f>
        <v>0</v>
      </c>
    </row>
    <row r="193" spans="1:38" ht="24" hidden="1" customHeight="1" outlineLevel="1">
      <c r="A193" s="166" t="s">
        <v>257</v>
      </c>
      <c r="B193" s="444" t="s">
        <v>279</v>
      </c>
      <c r="C193" s="33"/>
      <c r="D193" s="34"/>
      <c r="E193" s="34"/>
      <c r="F193" s="34"/>
      <c r="G193" s="239"/>
      <c r="H193" s="240"/>
      <c r="I193" s="240"/>
      <c r="J193" s="240"/>
      <c r="K193" s="240"/>
      <c r="L193" s="240"/>
      <c r="M193" s="240"/>
      <c r="N193" s="240"/>
      <c r="O193" s="240"/>
      <c r="P193" s="240"/>
      <c r="Q193" s="240"/>
      <c r="R193" s="240"/>
      <c r="S193" s="328">
        <f t="shared" si="94"/>
        <v>0</v>
      </c>
      <c r="T193" s="329">
        <f>SUM($G193:H193)</f>
        <v>0</v>
      </c>
      <c r="U193" s="329">
        <f>SUM($G193:I193)</f>
        <v>0</v>
      </c>
      <c r="V193" s="329">
        <f>SUM($G193:J193)</f>
        <v>0</v>
      </c>
      <c r="W193" s="329">
        <f>SUM($G193:K193)</f>
        <v>0</v>
      </c>
      <c r="X193" s="329">
        <f>SUM($G193:L193)</f>
        <v>0</v>
      </c>
      <c r="Y193" s="329">
        <f>SUM($G193:M193)</f>
        <v>0</v>
      </c>
      <c r="Z193" s="329">
        <f>SUM($G193:N193)</f>
        <v>0</v>
      </c>
      <c r="AA193" s="329">
        <f>SUM($G193:O193)</f>
        <v>0</v>
      </c>
      <c r="AB193" s="329">
        <f>SUM($G193:P193)</f>
        <v>0</v>
      </c>
      <c r="AC193" s="329">
        <f>SUM($G193:Q193)</f>
        <v>0</v>
      </c>
      <c r="AD193" s="330">
        <f>SUM($G193:R193)</f>
        <v>0</v>
      </c>
      <c r="AE193" s="241">
        <f t="shared" si="95"/>
        <v>0</v>
      </c>
      <c r="AF193" s="241">
        <f t="shared" si="96"/>
        <v>0</v>
      </c>
      <c r="AG193" s="241">
        <f t="shared" si="97"/>
        <v>0</v>
      </c>
      <c r="AH193" s="241">
        <f t="shared" si="98"/>
        <v>0</v>
      </c>
      <c r="AI193" s="241">
        <f t="shared" si="81"/>
        <v>0</v>
      </c>
      <c r="AJ193" s="241">
        <f t="shared" si="82"/>
        <v>0</v>
      </c>
      <c r="AK193" s="241">
        <f t="shared" si="83"/>
        <v>0</v>
      </c>
      <c r="AL193" s="173">
        <f t="shared" si="99"/>
        <v>0</v>
      </c>
    </row>
    <row r="194" spans="1:38" ht="24" hidden="1" customHeight="1" outlineLevel="1">
      <c r="A194" s="166" t="s">
        <v>257</v>
      </c>
      <c r="B194" s="444" t="s">
        <v>280</v>
      </c>
      <c r="C194" s="33"/>
      <c r="D194" s="34"/>
      <c r="E194" s="34"/>
      <c r="F194" s="34"/>
      <c r="G194" s="239"/>
      <c r="H194" s="240"/>
      <c r="I194" s="240"/>
      <c r="J194" s="240"/>
      <c r="K194" s="240"/>
      <c r="L194" s="240"/>
      <c r="M194" s="240"/>
      <c r="N194" s="240"/>
      <c r="O194" s="240"/>
      <c r="P194" s="240"/>
      <c r="Q194" s="240"/>
      <c r="R194" s="240"/>
      <c r="S194" s="328">
        <f t="shared" si="94"/>
        <v>0</v>
      </c>
      <c r="T194" s="329">
        <f>SUM($G194:H194)</f>
        <v>0</v>
      </c>
      <c r="U194" s="329">
        <f>SUM($G194:I194)</f>
        <v>0</v>
      </c>
      <c r="V194" s="329">
        <f>SUM($G194:J194)</f>
        <v>0</v>
      </c>
      <c r="W194" s="329">
        <f>SUM($G194:K194)</f>
        <v>0</v>
      </c>
      <c r="X194" s="329">
        <f>SUM($G194:L194)</f>
        <v>0</v>
      </c>
      <c r="Y194" s="329">
        <f>SUM($G194:M194)</f>
        <v>0</v>
      </c>
      <c r="Z194" s="329">
        <f>SUM($G194:N194)</f>
        <v>0</v>
      </c>
      <c r="AA194" s="329">
        <f>SUM($G194:O194)</f>
        <v>0</v>
      </c>
      <c r="AB194" s="329">
        <f>SUM($G194:P194)</f>
        <v>0</v>
      </c>
      <c r="AC194" s="329">
        <f>SUM($G194:Q194)</f>
        <v>0</v>
      </c>
      <c r="AD194" s="330">
        <f>SUM($G194:R194)</f>
        <v>0</v>
      </c>
      <c r="AE194" s="241">
        <f t="shared" si="95"/>
        <v>0</v>
      </c>
      <c r="AF194" s="241">
        <f t="shared" si="96"/>
        <v>0</v>
      </c>
      <c r="AG194" s="241">
        <f t="shared" si="97"/>
        <v>0</v>
      </c>
      <c r="AH194" s="241">
        <f t="shared" si="98"/>
        <v>0</v>
      </c>
      <c r="AI194" s="241">
        <f t="shared" si="81"/>
        <v>0</v>
      </c>
      <c r="AJ194" s="241">
        <f t="shared" si="82"/>
        <v>0</v>
      </c>
      <c r="AK194" s="241">
        <f t="shared" si="83"/>
        <v>0</v>
      </c>
      <c r="AL194" s="173">
        <f t="shared" si="99"/>
        <v>0</v>
      </c>
    </row>
    <row r="195" spans="1:38" ht="24" hidden="1" customHeight="1" outlineLevel="1">
      <c r="A195" s="166" t="s">
        <v>257</v>
      </c>
      <c r="B195" s="444" t="s">
        <v>281</v>
      </c>
      <c r="C195" s="33"/>
      <c r="D195" s="34"/>
      <c r="E195" s="34"/>
      <c r="F195" s="34"/>
      <c r="G195" s="239"/>
      <c r="H195" s="240"/>
      <c r="I195" s="240"/>
      <c r="J195" s="240"/>
      <c r="K195" s="240"/>
      <c r="L195" s="240"/>
      <c r="M195" s="240"/>
      <c r="N195" s="240"/>
      <c r="O195" s="240"/>
      <c r="P195" s="240"/>
      <c r="Q195" s="240"/>
      <c r="R195" s="240"/>
      <c r="S195" s="328">
        <f t="shared" si="94"/>
        <v>0</v>
      </c>
      <c r="T195" s="329">
        <f>SUM($G195:H195)</f>
        <v>0</v>
      </c>
      <c r="U195" s="329">
        <f>SUM($G195:I195)</f>
        <v>0</v>
      </c>
      <c r="V195" s="329">
        <f>SUM($G195:J195)</f>
        <v>0</v>
      </c>
      <c r="W195" s="329">
        <f>SUM($G195:K195)</f>
        <v>0</v>
      </c>
      <c r="X195" s="329">
        <f>SUM($G195:L195)</f>
        <v>0</v>
      </c>
      <c r="Y195" s="329">
        <f>SUM($G195:M195)</f>
        <v>0</v>
      </c>
      <c r="Z195" s="329">
        <f>SUM($G195:N195)</f>
        <v>0</v>
      </c>
      <c r="AA195" s="329">
        <f>SUM($G195:O195)</f>
        <v>0</v>
      </c>
      <c r="AB195" s="329">
        <f>SUM($G195:P195)</f>
        <v>0</v>
      </c>
      <c r="AC195" s="329">
        <f>SUM($G195:Q195)</f>
        <v>0</v>
      </c>
      <c r="AD195" s="330">
        <f>SUM($G195:R195)</f>
        <v>0</v>
      </c>
      <c r="AE195" s="241">
        <f t="shared" si="95"/>
        <v>0</v>
      </c>
      <c r="AF195" s="241">
        <f t="shared" si="96"/>
        <v>0</v>
      </c>
      <c r="AG195" s="241">
        <f t="shared" si="97"/>
        <v>0</v>
      </c>
      <c r="AH195" s="241">
        <f t="shared" si="98"/>
        <v>0</v>
      </c>
      <c r="AI195" s="241">
        <f t="shared" si="81"/>
        <v>0</v>
      </c>
      <c r="AJ195" s="241">
        <f t="shared" si="82"/>
        <v>0</v>
      </c>
      <c r="AK195" s="241">
        <f t="shared" si="83"/>
        <v>0</v>
      </c>
      <c r="AL195" s="173">
        <f t="shared" si="99"/>
        <v>0</v>
      </c>
    </row>
    <row r="196" spans="1:38" ht="24" hidden="1" customHeight="1" outlineLevel="1">
      <c r="A196" s="166" t="s">
        <v>257</v>
      </c>
      <c r="B196" s="444" t="s">
        <v>282</v>
      </c>
      <c r="C196" s="33"/>
      <c r="D196" s="34"/>
      <c r="E196" s="34"/>
      <c r="F196" s="34"/>
      <c r="G196" s="239"/>
      <c r="H196" s="240"/>
      <c r="I196" s="240"/>
      <c r="J196" s="240"/>
      <c r="K196" s="240"/>
      <c r="L196" s="240"/>
      <c r="M196" s="240"/>
      <c r="N196" s="240"/>
      <c r="O196" s="240"/>
      <c r="P196" s="240"/>
      <c r="Q196" s="240"/>
      <c r="R196" s="240"/>
      <c r="S196" s="328">
        <f t="shared" si="94"/>
        <v>0</v>
      </c>
      <c r="T196" s="329">
        <f>SUM($G196:H196)</f>
        <v>0</v>
      </c>
      <c r="U196" s="329">
        <f>SUM($G196:I196)</f>
        <v>0</v>
      </c>
      <c r="V196" s="329">
        <f>SUM($G196:J196)</f>
        <v>0</v>
      </c>
      <c r="W196" s="329">
        <f>SUM($G196:K196)</f>
        <v>0</v>
      </c>
      <c r="X196" s="329">
        <f>SUM($G196:L196)</f>
        <v>0</v>
      </c>
      <c r="Y196" s="329">
        <f>SUM($G196:M196)</f>
        <v>0</v>
      </c>
      <c r="Z196" s="329">
        <f>SUM($G196:N196)</f>
        <v>0</v>
      </c>
      <c r="AA196" s="329">
        <f>SUM($G196:O196)</f>
        <v>0</v>
      </c>
      <c r="AB196" s="329">
        <f>SUM($G196:P196)</f>
        <v>0</v>
      </c>
      <c r="AC196" s="329">
        <f>SUM($G196:Q196)</f>
        <v>0</v>
      </c>
      <c r="AD196" s="330">
        <f>SUM($G196:R196)</f>
        <v>0</v>
      </c>
      <c r="AE196" s="241">
        <f t="shared" si="95"/>
        <v>0</v>
      </c>
      <c r="AF196" s="241">
        <f t="shared" si="96"/>
        <v>0</v>
      </c>
      <c r="AG196" s="241">
        <f t="shared" si="97"/>
        <v>0</v>
      </c>
      <c r="AH196" s="241">
        <f t="shared" si="98"/>
        <v>0</v>
      </c>
      <c r="AI196" s="241">
        <f t="shared" si="81"/>
        <v>0</v>
      </c>
      <c r="AJ196" s="241">
        <f t="shared" si="82"/>
        <v>0</v>
      </c>
      <c r="AK196" s="241">
        <f t="shared" si="83"/>
        <v>0</v>
      </c>
      <c r="AL196" s="173">
        <f t="shared" si="99"/>
        <v>0</v>
      </c>
    </row>
    <row r="197" spans="1:38" ht="24" hidden="1" customHeight="1" outlineLevel="1">
      <c r="A197" s="166" t="s">
        <v>257</v>
      </c>
      <c r="B197" s="444" t="s">
        <v>283</v>
      </c>
      <c r="C197" s="33"/>
      <c r="D197" s="34"/>
      <c r="E197" s="34"/>
      <c r="F197" s="34"/>
      <c r="G197" s="239"/>
      <c r="H197" s="240"/>
      <c r="I197" s="240"/>
      <c r="J197" s="240"/>
      <c r="K197" s="240"/>
      <c r="L197" s="240"/>
      <c r="M197" s="240"/>
      <c r="N197" s="240"/>
      <c r="O197" s="240"/>
      <c r="P197" s="240"/>
      <c r="Q197" s="240"/>
      <c r="R197" s="240"/>
      <c r="S197" s="328">
        <f t="shared" si="94"/>
        <v>0</v>
      </c>
      <c r="T197" s="329">
        <f>SUM($G197:H197)</f>
        <v>0</v>
      </c>
      <c r="U197" s="329">
        <f>SUM($G197:I197)</f>
        <v>0</v>
      </c>
      <c r="V197" s="329">
        <f>SUM($G197:J197)</f>
        <v>0</v>
      </c>
      <c r="W197" s="329">
        <f>SUM($G197:K197)</f>
        <v>0</v>
      </c>
      <c r="X197" s="329">
        <f>SUM($G197:L197)</f>
        <v>0</v>
      </c>
      <c r="Y197" s="329">
        <f>SUM($G197:M197)</f>
        <v>0</v>
      </c>
      <c r="Z197" s="329">
        <f>SUM($G197:N197)</f>
        <v>0</v>
      </c>
      <c r="AA197" s="329">
        <f>SUM($G197:O197)</f>
        <v>0</v>
      </c>
      <c r="AB197" s="329">
        <f>SUM($G197:P197)</f>
        <v>0</v>
      </c>
      <c r="AC197" s="329">
        <f>SUM($G197:Q197)</f>
        <v>0</v>
      </c>
      <c r="AD197" s="330">
        <f>SUM($G197:R197)</f>
        <v>0</v>
      </c>
      <c r="AE197" s="241">
        <f t="shared" si="95"/>
        <v>0</v>
      </c>
      <c r="AF197" s="241">
        <f t="shared" si="96"/>
        <v>0</v>
      </c>
      <c r="AG197" s="241">
        <f t="shared" si="97"/>
        <v>0</v>
      </c>
      <c r="AH197" s="241">
        <f t="shared" si="98"/>
        <v>0</v>
      </c>
      <c r="AI197" s="241">
        <f t="shared" si="81"/>
        <v>0</v>
      </c>
      <c r="AJ197" s="241">
        <f t="shared" si="82"/>
        <v>0</v>
      </c>
      <c r="AK197" s="241">
        <f t="shared" si="83"/>
        <v>0</v>
      </c>
      <c r="AL197" s="173">
        <f t="shared" si="99"/>
        <v>0</v>
      </c>
    </row>
    <row r="198" spans="1:38" ht="24" hidden="1" customHeight="1" outlineLevel="1">
      <c r="A198" s="166" t="s">
        <v>257</v>
      </c>
      <c r="B198" s="444" t="s">
        <v>284</v>
      </c>
      <c r="C198" s="33"/>
      <c r="D198" s="34"/>
      <c r="E198" s="34"/>
      <c r="F198" s="34"/>
      <c r="G198" s="239"/>
      <c r="H198" s="240"/>
      <c r="I198" s="240"/>
      <c r="J198" s="240"/>
      <c r="K198" s="240"/>
      <c r="L198" s="240"/>
      <c r="M198" s="240"/>
      <c r="N198" s="240"/>
      <c r="O198" s="240"/>
      <c r="P198" s="240"/>
      <c r="Q198" s="240"/>
      <c r="R198" s="240"/>
      <c r="S198" s="328">
        <f t="shared" si="94"/>
        <v>0</v>
      </c>
      <c r="T198" s="329">
        <f>SUM($G198:H198)</f>
        <v>0</v>
      </c>
      <c r="U198" s="329">
        <f>SUM($G198:I198)</f>
        <v>0</v>
      </c>
      <c r="V198" s="329">
        <f>SUM($G198:J198)</f>
        <v>0</v>
      </c>
      <c r="W198" s="329">
        <f>SUM($G198:K198)</f>
        <v>0</v>
      </c>
      <c r="X198" s="329">
        <f>SUM($G198:L198)</f>
        <v>0</v>
      </c>
      <c r="Y198" s="329">
        <f>SUM($G198:M198)</f>
        <v>0</v>
      </c>
      <c r="Z198" s="329">
        <f>SUM($G198:N198)</f>
        <v>0</v>
      </c>
      <c r="AA198" s="329">
        <f>SUM($G198:O198)</f>
        <v>0</v>
      </c>
      <c r="AB198" s="329">
        <f>SUM($G198:P198)</f>
        <v>0</v>
      </c>
      <c r="AC198" s="329">
        <f>SUM($G198:Q198)</f>
        <v>0</v>
      </c>
      <c r="AD198" s="330">
        <f>SUM($G198:R198)</f>
        <v>0</v>
      </c>
      <c r="AE198" s="241">
        <f t="shared" si="95"/>
        <v>0</v>
      </c>
      <c r="AF198" s="241">
        <f t="shared" si="96"/>
        <v>0</v>
      </c>
      <c r="AG198" s="241">
        <f t="shared" si="97"/>
        <v>0</v>
      </c>
      <c r="AH198" s="241">
        <f t="shared" si="98"/>
        <v>0</v>
      </c>
      <c r="AI198" s="241">
        <f t="shared" si="81"/>
        <v>0</v>
      </c>
      <c r="AJ198" s="241">
        <f t="shared" si="82"/>
        <v>0</v>
      </c>
      <c r="AK198" s="241">
        <f t="shared" si="83"/>
        <v>0</v>
      </c>
      <c r="AL198" s="173">
        <f t="shared" si="99"/>
        <v>0</v>
      </c>
    </row>
    <row r="199" spans="1:38" ht="24" hidden="1" customHeight="1" outlineLevel="1">
      <c r="A199" s="166" t="s">
        <v>257</v>
      </c>
      <c r="B199" s="444" t="s">
        <v>285</v>
      </c>
      <c r="C199" s="33"/>
      <c r="D199" s="34"/>
      <c r="E199" s="34"/>
      <c r="F199" s="34"/>
      <c r="G199" s="239"/>
      <c r="H199" s="240"/>
      <c r="I199" s="240"/>
      <c r="J199" s="240"/>
      <c r="K199" s="240"/>
      <c r="L199" s="240"/>
      <c r="M199" s="240"/>
      <c r="N199" s="240"/>
      <c r="O199" s="240"/>
      <c r="P199" s="240"/>
      <c r="Q199" s="240"/>
      <c r="R199" s="240"/>
      <c r="S199" s="328">
        <f t="shared" si="94"/>
        <v>0</v>
      </c>
      <c r="T199" s="329">
        <f>SUM($G199:H199)</f>
        <v>0</v>
      </c>
      <c r="U199" s="329">
        <f>SUM($G199:I199)</f>
        <v>0</v>
      </c>
      <c r="V199" s="329">
        <f>SUM($G199:J199)</f>
        <v>0</v>
      </c>
      <c r="W199" s="329">
        <f>SUM($G199:K199)</f>
        <v>0</v>
      </c>
      <c r="X199" s="329">
        <f>SUM($G199:L199)</f>
        <v>0</v>
      </c>
      <c r="Y199" s="329">
        <f>SUM($G199:M199)</f>
        <v>0</v>
      </c>
      <c r="Z199" s="329">
        <f>SUM($G199:N199)</f>
        <v>0</v>
      </c>
      <c r="AA199" s="329">
        <f>SUM($G199:O199)</f>
        <v>0</v>
      </c>
      <c r="AB199" s="329">
        <f>SUM($G199:P199)</f>
        <v>0</v>
      </c>
      <c r="AC199" s="329">
        <f>SUM($G199:Q199)</f>
        <v>0</v>
      </c>
      <c r="AD199" s="330">
        <f>SUM($G199:R199)</f>
        <v>0</v>
      </c>
      <c r="AE199" s="241">
        <f t="shared" si="95"/>
        <v>0</v>
      </c>
      <c r="AF199" s="241">
        <f t="shared" si="96"/>
        <v>0</v>
      </c>
      <c r="AG199" s="241">
        <f t="shared" si="97"/>
        <v>0</v>
      </c>
      <c r="AH199" s="241">
        <f t="shared" si="98"/>
        <v>0</v>
      </c>
      <c r="AI199" s="241">
        <f t="shared" si="81"/>
        <v>0</v>
      </c>
      <c r="AJ199" s="241">
        <f t="shared" si="82"/>
        <v>0</v>
      </c>
      <c r="AK199" s="241">
        <f t="shared" si="83"/>
        <v>0</v>
      </c>
      <c r="AL199" s="173">
        <f t="shared" si="99"/>
        <v>0</v>
      </c>
    </row>
    <row r="200" spans="1:38" ht="24" hidden="1" customHeight="1" outlineLevel="1">
      <c r="A200" s="166" t="s">
        <v>257</v>
      </c>
      <c r="B200" s="444" t="s">
        <v>286</v>
      </c>
      <c r="C200" s="33"/>
      <c r="D200" s="34"/>
      <c r="E200" s="34"/>
      <c r="F200" s="34"/>
      <c r="G200" s="239"/>
      <c r="H200" s="240"/>
      <c r="I200" s="240"/>
      <c r="J200" s="240"/>
      <c r="K200" s="240"/>
      <c r="L200" s="240"/>
      <c r="M200" s="240"/>
      <c r="N200" s="240"/>
      <c r="O200" s="240"/>
      <c r="P200" s="240"/>
      <c r="Q200" s="240"/>
      <c r="R200" s="240"/>
      <c r="S200" s="328">
        <f t="shared" si="94"/>
        <v>0</v>
      </c>
      <c r="T200" s="329">
        <f>SUM($G200:H200)</f>
        <v>0</v>
      </c>
      <c r="U200" s="329">
        <f>SUM($G200:I200)</f>
        <v>0</v>
      </c>
      <c r="V200" s="329">
        <f>SUM($G200:J200)</f>
        <v>0</v>
      </c>
      <c r="W200" s="329">
        <f>SUM($G200:K200)</f>
        <v>0</v>
      </c>
      <c r="X200" s="329">
        <f>SUM($G200:L200)</f>
        <v>0</v>
      </c>
      <c r="Y200" s="329">
        <f>SUM($G200:M200)</f>
        <v>0</v>
      </c>
      <c r="Z200" s="329">
        <f>SUM($G200:N200)</f>
        <v>0</v>
      </c>
      <c r="AA200" s="329">
        <f>SUM($G200:O200)</f>
        <v>0</v>
      </c>
      <c r="AB200" s="329">
        <f>SUM($G200:P200)</f>
        <v>0</v>
      </c>
      <c r="AC200" s="329">
        <f>SUM($G200:Q200)</f>
        <v>0</v>
      </c>
      <c r="AD200" s="330">
        <f>SUM($G200:R200)</f>
        <v>0</v>
      </c>
      <c r="AE200" s="241">
        <f t="shared" si="95"/>
        <v>0</v>
      </c>
      <c r="AF200" s="241">
        <f t="shared" si="96"/>
        <v>0</v>
      </c>
      <c r="AG200" s="241">
        <f t="shared" si="97"/>
        <v>0</v>
      </c>
      <c r="AH200" s="241">
        <f t="shared" si="98"/>
        <v>0</v>
      </c>
      <c r="AI200" s="241">
        <f t="shared" si="81"/>
        <v>0</v>
      </c>
      <c r="AJ200" s="241">
        <f t="shared" si="82"/>
        <v>0</v>
      </c>
      <c r="AK200" s="241">
        <f t="shared" si="83"/>
        <v>0</v>
      </c>
      <c r="AL200" s="173">
        <f t="shared" si="99"/>
        <v>0</v>
      </c>
    </row>
    <row r="201" spans="1:38" ht="24" hidden="1" customHeight="1" outlineLevel="1">
      <c r="A201" s="166" t="s">
        <v>257</v>
      </c>
      <c r="B201" s="444" t="s">
        <v>287</v>
      </c>
      <c r="C201" s="33"/>
      <c r="D201" s="34"/>
      <c r="E201" s="34"/>
      <c r="F201" s="34"/>
      <c r="G201" s="239"/>
      <c r="H201" s="240"/>
      <c r="I201" s="240"/>
      <c r="J201" s="240"/>
      <c r="K201" s="240"/>
      <c r="L201" s="240"/>
      <c r="M201" s="240"/>
      <c r="N201" s="240"/>
      <c r="O201" s="240"/>
      <c r="P201" s="240"/>
      <c r="Q201" s="240"/>
      <c r="R201" s="240"/>
      <c r="S201" s="328">
        <f t="shared" si="94"/>
        <v>0</v>
      </c>
      <c r="T201" s="329">
        <f>SUM($G201:H201)</f>
        <v>0</v>
      </c>
      <c r="U201" s="329">
        <f>SUM($G201:I201)</f>
        <v>0</v>
      </c>
      <c r="V201" s="329">
        <f>SUM($G201:J201)</f>
        <v>0</v>
      </c>
      <c r="W201" s="329">
        <f>SUM($G201:K201)</f>
        <v>0</v>
      </c>
      <c r="X201" s="329">
        <f>SUM($G201:L201)</f>
        <v>0</v>
      </c>
      <c r="Y201" s="329">
        <f>SUM($G201:M201)</f>
        <v>0</v>
      </c>
      <c r="Z201" s="329">
        <f>SUM($G201:N201)</f>
        <v>0</v>
      </c>
      <c r="AA201" s="329">
        <f>SUM($G201:O201)</f>
        <v>0</v>
      </c>
      <c r="AB201" s="329">
        <f>SUM($G201:P201)</f>
        <v>0</v>
      </c>
      <c r="AC201" s="329">
        <f>SUM($G201:Q201)</f>
        <v>0</v>
      </c>
      <c r="AD201" s="330">
        <f>SUM($G201:R201)</f>
        <v>0</v>
      </c>
      <c r="AE201" s="241">
        <f t="shared" si="95"/>
        <v>0</v>
      </c>
      <c r="AF201" s="241">
        <f t="shared" si="96"/>
        <v>0</v>
      </c>
      <c r="AG201" s="241">
        <f t="shared" si="97"/>
        <v>0</v>
      </c>
      <c r="AH201" s="241">
        <f t="shared" si="98"/>
        <v>0</v>
      </c>
      <c r="AI201" s="241">
        <f t="shared" si="81"/>
        <v>0</v>
      </c>
      <c r="AJ201" s="241">
        <f t="shared" si="82"/>
        <v>0</v>
      </c>
      <c r="AK201" s="241">
        <f t="shared" si="83"/>
        <v>0</v>
      </c>
      <c r="AL201" s="173">
        <f t="shared" si="99"/>
        <v>0</v>
      </c>
    </row>
    <row r="202" spans="1:38" ht="24" hidden="1" customHeight="1" outlineLevel="1">
      <c r="A202" s="166" t="s">
        <v>257</v>
      </c>
      <c r="B202" s="444" t="s">
        <v>288</v>
      </c>
      <c r="C202" s="153"/>
      <c r="D202" s="34"/>
      <c r="E202" s="34"/>
      <c r="F202" s="34"/>
      <c r="G202" s="239"/>
      <c r="H202" s="240"/>
      <c r="I202" s="240"/>
      <c r="J202" s="240"/>
      <c r="K202" s="240"/>
      <c r="L202" s="240"/>
      <c r="M202" s="240"/>
      <c r="N202" s="240"/>
      <c r="O202" s="240"/>
      <c r="P202" s="240"/>
      <c r="Q202" s="240"/>
      <c r="R202" s="240"/>
      <c r="S202" s="328">
        <f t="shared" si="94"/>
        <v>0</v>
      </c>
      <c r="T202" s="329">
        <f>SUM($G202:H202)</f>
        <v>0</v>
      </c>
      <c r="U202" s="329">
        <f>SUM($G202:I202)</f>
        <v>0</v>
      </c>
      <c r="V202" s="329">
        <f>SUM($G202:J202)</f>
        <v>0</v>
      </c>
      <c r="W202" s="329">
        <f>SUM($G202:K202)</f>
        <v>0</v>
      </c>
      <c r="X202" s="329">
        <f>SUM($G202:L202)</f>
        <v>0</v>
      </c>
      <c r="Y202" s="329">
        <f>SUM($G202:M202)</f>
        <v>0</v>
      </c>
      <c r="Z202" s="329">
        <f>SUM($G202:N202)</f>
        <v>0</v>
      </c>
      <c r="AA202" s="329">
        <f>SUM($G202:O202)</f>
        <v>0</v>
      </c>
      <c r="AB202" s="329">
        <f>SUM($G202:P202)</f>
        <v>0</v>
      </c>
      <c r="AC202" s="329">
        <f>SUM($G202:Q202)</f>
        <v>0</v>
      </c>
      <c r="AD202" s="330">
        <f>SUM($G202:R202)</f>
        <v>0</v>
      </c>
      <c r="AE202" s="241">
        <f t="shared" si="95"/>
        <v>0</v>
      </c>
      <c r="AF202" s="241">
        <f t="shared" si="96"/>
        <v>0</v>
      </c>
      <c r="AG202" s="241">
        <f t="shared" si="97"/>
        <v>0</v>
      </c>
      <c r="AH202" s="241">
        <f t="shared" si="98"/>
        <v>0</v>
      </c>
      <c r="AI202" s="241">
        <f t="shared" si="81"/>
        <v>0</v>
      </c>
      <c r="AJ202" s="241">
        <f t="shared" si="82"/>
        <v>0</v>
      </c>
      <c r="AK202" s="241">
        <f t="shared" si="83"/>
        <v>0</v>
      </c>
      <c r="AL202" s="173">
        <f t="shared" si="99"/>
        <v>0</v>
      </c>
    </row>
    <row r="203" spans="1:38" ht="24" hidden="1" customHeight="1" outlineLevel="1">
      <c r="A203" s="166" t="s">
        <v>257</v>
      </c>
      <c r="B203" s="444" t="s">
        <v>289</v>
      </c>
      <c r="C203" s="33"/>
      <c r="D203" s="34"/>
      <c r="E203" s="34"/>
      <c r="F203" s="34"/>
      <c r="G203" s="239"/>
      <c r="H203" s="240"/>
      <c r="I203" s="240"/>
      <c r="J203" s="240"/>
      <c r="K203" s="240"/>
      <c r="L203" s="240"/>
      <c r="M203" s="240"/>
      <c r="N203" s="240"/>
      <c r="O203" s="240"/>
      <c r="P203" s="240"/>
      <c r="Q203" s="240"/>
      <c r="R203" s="240"/>
      <c r="S203" s="328">
        <f t="shared" si="94"/>
        <v>0</v>
      </c>
      <c r="T203" s="329">
        <f>SUM($G203:H203)</f>
        <v>0</v>
      </c>
      <c r="U203" s="329">
        <f>SUM($G203:I203)</f>
        <v>0</v>
      </c>
      <c r="V203" s="329">
        <f>SUM($G203:J203)</f>
        <v>0</v>
      </c>
      <c r="W203" s="329">
        <f>SUM($G203:K203)</f>
        <v>0</v>
      </c>
      <c r="X203" s="329">
        <f>SUM($G203:L203)</f>
        <v>0</v>
      </c>
      <c r="Y203" s="329">
        <f>SUM($G203:M203)</f>
        <v>0</v>
      </c>
      <c r="Z203" s="329">
        <f>SUM($G203:N203)</f>
        <v>0</v>
      </c>
      <c r="AA203" s="329">
        <f>SUM($G203:O203)</f>
        <v>0</v>
      </c>
      <c r="AB203" s="329">
        <f>SUM($G203:P203)</f>
        <v>0</v>
      </c>
      <c r="AC203" s="329">
        <f>SUM($G203:Q203)</f>
        <v>0</v>
      </c>
      <c r="AD203" s="330">
        <f>SUM($G203:R203)</f>
        <v>0</v>
      </c>
      <c r="AE203" s="241">
        <f t="shared" si="95"/>
        <v>0</v>
      </c>
      <c r="AF203" s="241">
        <f t="shared" si="96"/>
        <v>0</v>
      </c>
      <c r="AG203" s="241">
        <f t="shared" si="97"/>
        <v>0</v>
      </c>
      <c r="AH203" s="241">
        <f t="shared" si="98"/>
        <v>0</v>
      </c>
      <c r="AI203" s="241">
        <f t="shared" si="81"/>
        <v>0</v>
      </c>
      <c r="AJ203" s="241">
        <f t="shared" si="82"/>
        <v>0</v>
      </c>
      <c r="AK203" s="241">
        <f t="shared" si="83"/>
        <v>0</v>
      </c>
      <c r="AL203" s="173">
        <f t="shared" si="99"/>
        <v>0</v>
      </c>
    </row>
    <row r="204" spans="1:38" ht="24" hidden="1" customHeight="1" outlineLevel="1">
      <c r="A204" s="166" t="s">
        <v>257</v>
      </c>
      <c r="B204" s="444" t="s">
        <v>290</v>
      </c>
      <c r="C204" s="33"/>
      <c r="D204" s="34"/>
      <c r="E204" s="34"/>
      <c r="F204" s="34"/>
      <c r="G204" s="239"/>
      <c r="H204" s="240"/>
      <c r="I204" s="240"/>
      <c r="J204" s="240"/>
      <c r="K204" s="240"/>
      <c r="L204" s="240"/>
      <c r="M204" s="240"/>
      <c r="N204" s="240"/>
      <c r="O204" s="240"/>
      <c r="P204" s="240"/>
      <c r="Q204" s="240"/>
      <c r="R204" s="240"/>
      <c r="S204" s="328">
        <f t="shared" si="94"/>
        <v>0</v>
      </c>
      <c r="T204" s="329">
        <f>SUM($G204:H204)</f>
        <v>0</v>
      </c>
      <c r="U204" s="329">
        <f>SUM($G204:I204)</f>
        <v>0</v>
      </c>
      <c r="V204" s="329">
        <f>SUM($G204:J204)</f>
        <v>0</v>
      </c>
      <c r="W204" s="329">
        <f>SUM($G204:K204)</f>
        <v>0</v>
      </c>
      <c r="X204" s="329">
        <f>SUM($G204:L204)</f>
        <v>0</v>
      </c>
      <c r="Y204" s="329">
        <f>SUM($G204:M204)</f>
        <v>0</v>
      </c>
      <c r="Z204" s="329">
        <f>SUM($G204:N204)</f>
        <v>0</v>
      </c>
      <c r="AA204" s="329">
        <f>SUM($G204:O204)</f>
        <v>0</v>
      </c>
      <c r="AB204" s="329">
        <f>SUM($G204:P204)</f>
        <v>0</v>
      </c>
      <c r="AC204" s="329">
        <f>SUM($G204:Q204)</f>
        <v>0</v>
      </c>
      <c r="AD204" s="330">
        <f>SUM($G204:R204)</f>
        <v>0</v>
      </c>
      <c r="AE204" s="241">
        <f t="shared" si="95"/>
        <v>0</v>
      </c>
      <c r="AF204" s="241">
        <f t="shared" si="96"/>
        <v>0</v>
      </c>
      <c r="AG204" s="241">
        <f t="shared" si="97"/>
        <v>0</v>
      </c>
      <c r="AH204" s="241">
        <f t="shared" si="98"/>
        <v>0</v>
      </c>
      <c r="AI204" s="241">
        <f t="shared" si="81"/>
        <v>0</v>
      </c>
      <c r="AJ204" s="241">
        <f t="shared" si="82"/>
        <v>0</v>
      </c>
      <c r="AK204" s="241">
        <f t="shared" si="83"/>
        <v>0</v>
      </c>
      <c r="AL204" s="173">
        <f t="shared" si="99"/>
        <v>0</v>
      </c>
    </row>
    <row r="205" spans="1:38" ht="24" hidden="1" customHeight="1" outlineLevel="1">
      <c r="A205" s="166" t="s">
        <v>257</v>
      </c>
      <c r="B205" s="444" t="s">
        <v>291</v>
      </c>
      <c r="C205" s="33"/>
      <c r="D205" s="34"/>
      <c r="E205" s="34"/>
      <c r="F205" s="34"/>
      <c r="G205" s="239"/>
      <c r="H205" s="240"/>
      <c r="I205" s="240"/>
      <c r="J205" s="240"/>
      <c r="K205" s="240"/>
      <c r="L205" s="240"/>
      <c r="M205" s="240"/>
      <c r="N205" s="240"/>
      <c r="O205" s="240"/>
      <c r="P205" s="240"/>
      <c r="Q205" s="240"/>
      <c r="R205" s="240"/>
      <c r="S205" s="328">
        <f t="shared" si="94"/>
        <v>0</v>
      </c>
      <c r="T205" s="329">
        <f>SUM($G205:H205)</f>
        <v>0</v>
      </c>
      <c r="U205" s="329">
        <f>SUM($G205:I205)</f>
        <v>0</v>
      </c>
      <c r="V205" s="329">
        <f>SUM($G205:J205)</f>
        <v>0</v>
      </c>
      <c r="W205" s="329">
        <f>SUM($G205:K205)</f>
        <v>0</v>
      </c>
      <c r="X205" s="329">
        <f>SUM($G205:L205)</f>
        <v>0</v>
      </c>
      <c r="Y205" s="329">
        <f>SUM($G205:M205)</f>
        <v>0</v>
      </c>
      <c r="Z205" s="329">
        <f>SUM($G205:N205)</f>
        <v>0</v>
      </c>
      <c r="AA205" s="329">
        <f>SUM($G205:O205)</f>
        <v>0</v>
      </c>
      <c r="AB205" s="329">
        <f>SUM($G205:P205)</f>
        <v>0</v>
      </c>
      <c r="AC205" s="329">
        <f>SUM($G205:Q205)</f>
        <v>0</v>
      </c>
      <c r="AD205" s="330">
        <f>SUM($G205:R205)</f>
        <v>0</v>
      </c>
      <c r="AE205" s="241">
        <f t="shared" si="95"/>
        <v>0</v>
      </c>
      <c r="AF205" s="241">
        <f t="shared" si="96"/>
        <v>0</v>
      </c>
      <c r="AG205" s="241">
        <f t="shared" si="97"/>
        <v>0</v>
      </c>
      <c r="AH205" s="241">
        <f t="shared" si="98"/>
        <v>0</v>
      </c>
      <c r="AI205" s="241">
        <f t="shared" si="81"/>
        <v>0</v>
      </c>
      <c r="AJ205" s="241">
        <f t="shared" si="82"/>
        <v>0</v>
      </c>
      <c r="AK205" s="241">
        <f t="shared" si="83"/>
        <v>0</v>
      </c>
      <c r="AL205" s="173">
        <f t="shared" si="99"/>
        <v>0</v>
      </c>
    </row>
    <row r="206" spans="1:38" ht="24" hidden="1" customHeight="1" outlineLevel="1">
      <c r="A206" s="166" t="s">
        <v>257</v>
      </c>
      <c r="B206" s="444" t="s">
        <v>292</v>
      </c>
      <c r="C206" s="33"/>
      <c r="D206" s="34"/>
      <c r="E206" s="34"/>
      <c r="F206" s="34"/>
      <c r="G206" s="239"/>
      <c r="H206" s="240"/>
      <c r="I206" s="240"/>
      <c r="J206" s="240"/>
      <c r="K206" s="240"/>
      <c r="L206" s="240"/>
      <c r="M206" s="240"/>
      <c r="N206" s="240"/>
      <c r="O206" s="240"/>
      <c r="P206" s="240"/>
      <c r="Q206" s="240"/>
      <c r="R206" s="240"/>
      <c r="S206" s="328"/>
      <c r="T206" s="329"/>
      <c r="U206" s="329"/>
      <c r="V206" s="329"/>
      <c r="W206" s="329"/>
      <c r="X206" s="329"/>
      <c r="Y206" s="329"/>
      <c r="Z206" s="329"/>
      <c r="AA206" s="329"/>
      <c r="AB206" s="329"/>
      <c r="AC206" s="329"/>
      <c r="AD206" s="330"/>
      <c r="AE206" s="241"/>
      <c r="AF206" s="241"/>
      <c r="AG206" s="241"/>
      <c r="AH206" s="241"/>
      <c r="AI206" s="241"/>
      <c r="AJ206" s="241"/>
      <c r="AK206" s="241"/>
      <c r="AL206" s="173"/>
    </row>
    <row r="207" spans="1:38" ht="24" hidden="1" customHeight="1" outlineLevel="1">
      <c r="A207" s="166" t="s">
        <v>257</v>
      </c>
      <c r="B207" s="444" t="s">
        <v>293</v>
      </c>
      <c r="C207" s="33"/>
      <c r="D207" s="34"/>
      <c r="E207" s="34"/>
      <c r="F207" s="34"/>
      <c r="G207" s="239"/>
      <c r="H207" s="240"/>
      <c r="I207" s="240"/>
      <c r="J207" s="240"/>
      <c r="K207" s="240"/>
      <c r="L207" s="240"/>
      <c r="M207" s="240"/>
      <c r="N207" s="240"/>
      <c r="O207" s="240"/>
      <c r="P207" s="240"/>
      <c r="Q207" s="240"/>
      <c r="R207" s="240"/>
      <c r="S207" s="328"/>
      <c r="T207" s="329"/>
      <c r="U207" s="329"/>
      <c r="V207" s="329"/>
      <c r="W207" s="329"/>
      <c r="X207" s="329"/>
      <c r="Y207" s="329"/>
      <c r="Z207" s="329"/>
      <c r="AA207" s="329"/>
      <c r="AB207" s="329"/>
      <c r="AC207" s="329"/>
      <c r="AD207" s="330"/>
      <c r="AE207" s="241"/>
      <c r="AF207" s="241"/>
      <c r="AG207" s="241"/>
      <c r="AH207" s="241"/>
      <c r="AI207" s="241"/>
      <c r="AJ207" s="241"/>
      <c r="AK207" s="241"/>
      <c r="AL207" s="173"/>
    </row>
    <row r="208" spans="1:38" ht="24" hidden="1" customHeight="1" outlineLevel="1">
      <c r="A208" s="166" t="s">
        <v>257</v>
      </c>
      <c r="B208" s="444" t="s">
        <v>294</v>
      </c>
      <c r="C208" s="33"/>
      <c r="D208" s="34"/>
      <c r="E208" s="34"/>
      <c r="F208" s="34"/>
      <c r="G208" s="239"/>
      <c r="H208" s="240"/>
      <c r="I208" s="240"/>
      <c r="J208" s="240"/>
      <c r="K208" s="240"/>
      <c r="L208" s="240"/>
      <c r="M208" s="240"/>
      <c r="N208" s="240"/>
      <c r="O208" s="240"/>
      <c r="P208" s="240"/>
      <c r="Q208" s="240"/>
      <c r="R208" s="240"/>
      <c r="S208" s="328"/>
      <c r="T208" s="329"/>
      <c r="U208" s="329"/>
      <c r="V208" s="329"/>
      <c r="W208" s="329"/>
      <c r="X208" s="329"/>
      <c r="Y208" s="329"/>
      <c r="Z208" s="329"/>
      <c r="AA208" s="329"/>
      <c r="AB208" s="329"/>
      <c r="AC208" s="329"/>
      <c r="AD208" s="330"/>
      <c r="AE208" s="241"/>
      <c r="AF208" s="241"/>
      <c r="AG208" s="241"/>
      <c r="AH208" s="241"/>
      <c r="AI208" s="241"/>
      <c r="AJ208" s="241"/>
      <c r="AK208" s="241"/>
      <c r="AL208" s="173"/>
    </row>
    <row r="209" spans="1:38" ht="24" hidden="1" customHeight="1" outlineLevel="1">
      <c r="A209" s="166" t="s">
        <v>257</v>
      </c>
      <c r="B209" s="444" t="s">
        <v>295</v>
      </c>
      <c r="C209" s="33"/>
      <c r="D209" s="34"/>
      <c r="E209" s="34"/>
      <c r="F209" s="34"/>
      <c r="G209" s="239"/>
      <c r="H209" s="240"/>
      <c r="I209" s="240"/>
      <c r="J209" s="240"/>
      <c r="K209" s="240"/>
      <c r="L209" s="240"/>
      <c r="M209" s="240"/>
      <c r="N209" s="240"/>
      <c r="O209" s="240"/>
      <c r="P209" s="240"/>
      <c r="Q209" s="240"/>
      <c r="R209" s="240"/>
      <c r="S209" s="328"/>
      <c r="T209" s="329"/>
      <c r="U209" s="329"/>
      <c r="V209" s="329"/>
      <c r="W209" s="329"/>
      <c r="X209" s="329"/>
      <c r="Y209" s="329"/>
      <c r="Z209" s="329"/>
      <c r="AA209" s="329"/>
      <c r="AB209" s="329"/>
      <c r="AC209" s="329"/>
      <c r="AD209" s="330"/>
      <c r="AE209" s="241"/>
      <c r="AF209" s="241"/>
      <c r="AG209" s="241"/>
      <c r="AH209" s="241"/>
      <c r="AI209" s="241"/>
      <c r="AJ209" s="241"/>
      <c r="AK209" s="241"/>
      <c r="AL209" s="173"/>
    </row>
    <row r="210" spans="1:38" ht="24" hidden="1" customHeight="1" outlineLevel="1">
      <c r="A210" s="166" t="s">
        <v>257</v>
      </c>
      <c r="B210" s="444" t="s">
        <v>296</v>
      </c>
      <c r="C210" s="33"/>
      <c r="D210" s="34"/>
      <c r="E210" s="34"/>
      <c r="F210" s="34"/>
      <c r="G210" s="239"/>
      <c r="H210" s="240"/>
      <c r="I210" s="240"/>
      <c r="J210" s="240"/>
      <c r="K210" s="240"/>
      <c r="L210" s="240"/>
      <c r="M210" s="240"/>
      <c r="N210" s="240"/>
      <c r="O210" s="240"/>
      <c r="P210" s="240"/>
      <c r="Q210" s="240"/>
      <c r="R210" s="240"/>
      <c r="S210" s="328"/>
      <c r="T210" s="329"/>
      <c r="U210" s="329"/>
      <c r="V210" s="329"/>
      <c r="W210" s="329"/>
      <c r="X210" s="329"/>
      <c r="Y210" s="329"/>
      <c r="Z210" s="329"/>
      <c r="AA210" s="329"/>
      <c r="AB210" s="329"/>
      <c r="AC210" s="329"/>
      <c r="AD210" s="330"/>
      <c r="AE210" s="241"/>
      <c r="AF210" s="241"/>
      <c r="AG210" s="241"/>
      <c r="AH210" s="241"/>
      <c r="AI210" s="241"/>
      <c r="AJ210" s="241"/>
      <c r="AK210" s="241"/>
      <c r="AL210" s="173"/>
    </row>
    <row r="211" spans="1:38" ht="24" hidden="1" customHeight="1" outlineLevel="1">
      <c r="A211" s="166" t="s">
        <v>257</v>
      </c>
      <c r="B211" s="444" t="s">
        <v>297</v>
      </c>
      <c r="C211" s="33"/>
      <c r="D211" s="34"/>
      <c r="E211" s="34"/>
      <c r="F211" s="34"/>
      <c r="G211" s="239"/>
      <c r="H211" s="240"/>
      <c r="I211" s="240"/>
      <c r="J211" s="240"/>
      <c r="K211" s="240"/>
      <c r="L211" s="240"/>
      <c r="M211" s="240"/>
      <c r="N211" s="240"/>
      <c r="O211" s="240"/>
      <c r="P211" s="240"/>
      <c r="Q211" s="240"/>
      <c r="R211" s="240"/>
      <c r="S211" s="328"/>
      <c r="T211" s="329"/>
      <c r="U211" s="329"/>
      <c r="V211" s="329"/>
      <c r="W211" s="329"/>
      <c r="X211" s="329"/>
      <c r="Y211" s="329"/>
      <c r="Z211" s="329"/>
      <c r="AA211" s="329"/>
      <c r="AB211" s="329"/>
      <c r="AC211" s="329"/>
      <c r="AD211" s="330"/>
      <c r="AE211" s="241"/>
      <c r="AF211" s="241"/>
      <c r="AG211" s="241"/>
      <c r="AH211" s="241"/>
      <c r="AI211" s="241"/>
      <c r="AJ211" s="241"/>
      <c r="AK211" s="241"/>
      <c r="AL211" s="173"/>
    </row>
    <row r="212" spans="1:38" ht="24" hidden="1" customHeight="1" outlineLevel="1">
      <c r="A212" s="166" t="s">
        <v>257</v>
      </c>
      <c r="B212" s="444" t="s">
        <v>298</v>
      </c>
      <c r="C212" s="33"/>
      <c r="D212" s="34"/>
      <c r="E212" s="34"/>
      <c r="F212" s="34"/>
      <c r="G212" s="239"/>
      <c r="H212" s="240"/>
      <c r="I212" s="240"/>
      <c r="J212" s="240"/>
      <c r="K212" s="240"/>
      <c r="L212" s="240"/>
      <c r="M212" s="240"/>
      <c r="N212" s="240"/>
      <c r="O212" s="240"/>
      <c r="P212" s="240"/>
      <c r="Q212" s="240"/>
      <c r="R212" s="240"/>
      <c r="S212" s="328"/>
      <c r="T212" s="329"/>
      <c r="U212" s="329"/>
      <c r="V212" s="329"/>
      <c r="W212" s="329"/>
      <c r="X212" s="329"/>
      <c r="Y212" s="329"/>
      <c r="Z212" s="329"/>
      <c r="AA212" s="329"/>
      <c r="AB212" s="329"/>
      <c r="AC212" s="329"/>
      <c r="AD212" s="330"/>
      <c r="AE212" s="241"/>
      <c r="AF212" s="241"/>
      <c r="AG212" s="241"/>
      <c r="AH212" s="241"/>
      <c r="AI212" s="241"/>
      <c r="AJ212" s="241"/>
      <c r="AK212" s="241"/>
      <c r="AL212" s="173"/>
    </row>
    <row r="213" spans="1:38" ht="24" hidden="1" customHeight="1" outlineLevel="1">
      <c r="A213" s="166" t="s">
        <v>257</v>
      </c>
      <c r="B213" s="444" t="s">
        <v>299</v>
      </c>
      <c r="C213" s="33"/>
      <c r="D213" s="34"/>
      <c r="E213" s="34"/>
      <c r="F213" s="34"/>
      <c r="G213" s="239"/>
      <c r="H213" s="240"/>
      <c r="I213" s="240"/>
      <c r="J213" s="240"/>
      <c r="K213" s="240"/>
      <c r="L213" s="240"/>
      <c r="M213" s="240"/>
      <c r="N213" s="240"/>
      <c r="O213" s="240"/>
      <c r="P213" s="240"/>
      <c r="Q213" s="240"/>
      <c r="R213" s="240"/>
      <c r="S213" s="328">
        <f t="shared" si="94"/>
        <v>0</v>
      </c>
      <c r="T213" s="329">
        <f>SUM($G213:H213)</f>
        <v>0</v>
      </c>
      <c r="U213" s="329">
        <f>SUM($G213:I213)</f>
        <v>0</v>
      </c>
      <c r="V213" s="329">
        <f>SUM($G213:J213)</f>
        <v>0</v>
      </c>
      <c r="W213" s="329">
        <f>SUM($G213:K213)</f>
        <v>0</v>
      </c>
      <c r="X213" s="329">
        <f>SUM($G213:L213)</f>
        <v>0</v>
      </c>
      <c r="Y213" s="329">
        <f>SUM($G213:M213)</f>
        <v>0</v>
      </c>
      <c r="Z213" s="329">
        <f>SUM($G213:N213)</f>
        <v>0</v>
      </c>
      <c r="AA213" s="329">
        <f>SUM($G213:O213)</f>
        <v>0</v>
      </c>
      <c r="AB213" s="329">
        <f>SUM($G213:P213)</f>
        <v>0</v>
      </c>
      <c r="AC213" s="329">
        <f>SUM($G213:Q213)</f>
        <v>0</v>
      </c>
      <c r="AD213" s="330">
        <f>SUM($G213:R213)</f>
        <v>0</v>
      </c>
      <c r="AE213" s="241">
        <f t="shared" si="95"/>
        <v>0</v>
      </c>
      <c r="AF213" s="241">
        <f t="shared" si="96"/>
        <v>0</v>
      </c>
      <c r="AG213" s="241">
        <f t="shared" si="97"/>
        <v>0</v>
      </c>
      <c r="AH213" s="241">
        <f t="shared" si="98"/>
        <v>0</v>
      </c>
      <c r="AI213" s="241">
        <f t="shared" si="81"/>
        <v>0</v>
      </c>
      <c r="AJ213" s="241">
        <f t="shared" si="82"/>
        <v>0</v>
      </c>
      <c r="AK213" s="241">
        <f t="shared" si="83"/>
        <v>0</v>
      </c>
      <c r="AL213" s="173">
        <f t="shared" si="99"/>
        <v>0</v>
      </c>
    </row>
    <row r="214" spans="1:38" ht="24" hidden="1" customHeight="1" outlineLevel="1">
      <c r="A214" s="166" t="s">
        <v>257</v>
      </c>
      <c r="B214" s="444" t="s">
        <v>300</v>
      </c>
      <c r="C214" s="33"/>
      <c r="D214" s="34"/>
      <c r="E214" s="34"/>
      <c r="F214" s="34"/>
      <c r="G214" s="239"/>
      <c r="H214" s="240"/>
      <c r="I214" s="240"/>
      <c r="J214" s="240"/>
      <c r="K214" s="240"/>
      <c r="L214" s="240"/>
      <c r="M214" s="240"/>
      <c r="N214" s="240"/>
      <c r="O214" s="240"/>
      <c r="P214" s="240"/>
      <c r="Q214" s="240"/>
      <c r="R214" s="240"/>
      <c r="S214" s="328">
        <f t="shared" si="94"/>
        <v>0</v>
      </c>
      <c r="T214" s="329">
        <f>SUM($G214:H214)</f>
        <v>0</v>
      </c>
      <c r="U214" s="329">
        <f>SUM($G214:I214)</f>
        <v>0</v>
      </c>
      <c r="V214" s="329">
        <f>SUM($G214:J214)</f>
        <v>0</v>
      </c>
      <c r="W214" s="329">
        <f>SUM($G214:K214)</f>
        <v>0</v>
      </c>
      <c r="X214" s="329">
        <f>SUM($G214:L214)</f>
        <v>0</v>
      </c>
      <c r="Y214" s="329">
        <f>SUM($G214:M214)</f>
        <v>0</v>
      </c>
      <c r="Z214" s="329">
        <f>SUM($G214:N214)</f>
        <v>0</v>
      </c>
      <c r="AA214" s="329">
        <f>SUM($G214:O214)</f>
        <v>0</v>
      </c>
      <c r="AB214" s="329">
        <f>SUM($G214:P214)</f>
        <v>0</v>
      </c>
      <c r="AC214" s="329">
        <f>SUM($G214:Q214)</f>
        <v>0</v>
      </c>
      <c r="AD214" s="330">
        <f>SUM($G214:R214)</f>
        <v>0</v>
      </c>
      <c r="AE214" s="241">
        <f t="shared" si="95"/>
        <v>0</v>
      </c>
      <c r="AF214" s="241">
        <f t="shared" si="96"/>
        <v>0</v>
      </c>
      <c r="AG214" s="241">
        <f t="shared" si="97"/>
        <v>0</v>
      </c>
      <c r="AH214" s="241">
        <f t="shared" si="98"/>
        <v>0</v>
      </c>
      <c r="AI214" s="241">
        <f t="shared" si="81"/>
        <v>0</v>
      </c>
      <c r="AJ214" s="241">
        <f t="shared" si="82"/>
        <v>0</v>
      </c>
      <c r="AK214" s="241">
        <f t="shared" si="83"/>
        <v>0</v>
      </c>
      <c r="AL214" s="173">
        <f t="shared" si="99"/>
        <v>0</v>
      </c>
    </row>
    <row r="215" spans="1:38" ht="24" hidden="1" customHeight="1" outlineLevel="1">
      <c r="A215" s="166" t="s">
        <v>257</v>
      </c>
      <c r="B215" s="444" t="s">
        <v>301</v>
      </c>
      <c r="C215" s="33"/>
      <c r="D215" s="34"/>
      <c r="E215" s="34"/>
      <c r="F215" s="34"/>
      <c r="G215" s="239"/>
      <c r="H215" s="240"/>
      <c r="I215" s="240"/>
      <c r="J215" s="240"/>
      <c r="K215" s="240"/>
      <c r="L215" s="240"/>
      <c r="M215" s="240"/>
      <c r="N215" s="240"/>
      <c r="O215" s="240"/>
      <c r="P215" s="240"/>
      <c r="Q215" s="240"/>
      <c r="R215" s="240"/>
      <c r="S215" s="328">
        <f t="shared" si="94"/>
        <v>0</v>
      </c>
      <c r="T215" s="329">
        <f>SUM($G215:H215)</f>
        <v>0</v>
      </c>
      <c r="U215" s="329">
        <f>SUM($G215:I215)</f>
        <v>0</v>
      </c>
      <c r="V215" s="329">
        <f>SUM($G215:J215)</f>
        <v>0</v>
      </c>
      <c r="W215" s="329">
        <f>SUM($G215:K215)</f>
        <v>0</v>
      </c>
      <c r="X215" s="329">
        <f>SUM($G215:L215)</f>
        <v>0</v>
      </c>
      <c r="Y215" s="329">
        <f>SUM($G215:M215)</f>
        <v>0</v>
      </c>
      <c r="Z215" s="329">
        <f>SUM($G215:N215)</f>
        <v>0</v>
      </c>
      <c r="AA215" s="329">
        <f>SUM($G215:O215)</f>
        <v>0</v>
      </c>
      <c r="AB215" s="329">
        <f>SUM($G215:P215)</f>
        <v>0</v>
      </c>
      <c r="AC215" s="329">
        <f>SUM($G215:Q215)</f>
        <v>0</v>
      </c>
      <c r="AD215" s="330">
        <f>SUM($G215:R215)</f>
        <v>0</v>
      </c>
      <c r="AE215" s="241">
        <f t="shared" si="95"/>
        <v>0</v>
      </c>
      <c r="AF215" s="241">
        <f t="shared" si="96"/>
        <v>0</v>
      </c>
      <c r="AG215" s="241">
        <f t="shared" si="97"/>
        <v>0</v>
      </c>
      <c r="AH215" s="241">
        <f t="shared" si="98"/>
        <v>0</v>
      </c>
      <c r="AI215" s="241">
        <f t="shared" si="81"/>
        <v>0</v>
      </c>
      <c r="AJ215" s="241">
        <f t="shared" si="82"/>
        <v>0</v>
      </c>
      <c r="AK215" s="241">
        <f t="shared" si="83"/>
        <v>0</v>
      </c>
      <c r="AL215" s="173">
        <f t="shared" si="99"/>
        <v>0</v>
      </c>
    </row>
    <row r="216" spans="1:38" ht="24" customHeight="1" collapsed="1">
      <c r="A216" s="166"/>
      <c r="B216" s="444" t="s">
        <v>302</v>
      </c>
      <c r="C216" s="33" t="s">
        <v>303</v>
      </c>
      <c r="D216" s="34"/>
      <c r="E216" s="34"/>
      <c r="F216" s="34"/>
      <c r="G216" s="239">
        <f>G35-SUM(G137:G215)</f>
        <v>0</v>
      </c>
      <c r="H216" s="240">
        <f t="shared" ref="H216:R216" si="100">H35-SUM(H137:H215)</f>
        <v>-86.644335137534654</v>
      </c>
      <c r="I216" s="240">
        <f t="shared" si="100"/>
        <v>66.013227875009761</v>
      </c>
      <c r="J216" s="240">
        <f t="shared" si="100"/>
        <v>-6.3664629124104977E-12</v>
      </c>
      <c r="K216" s="240">
        <f t="shared" si="100"/>
        <v>0</v>
      </c>
      <c r="L216" s="240">
        <f t="shared" si="100"/>
        <v>55.405125000004773</v>
      </c>
      <c r="M216" s="240">
        <f t="shared" si="100"/>
        <v>1.4551915228366852E-11</v>
      </c>
      <c r="N216" s="240">
        <f t="shared" si="100"/>
        <v>0</v>
      </c>
      <c r="O216" s="240">
        <f t="shared" si="100"/>
        <v>55.011975000015809</v>
      </c>
      <c r="P216" s="240">
        <f t="shared" si="100"/>
        <v>-2.7100174430033803</v>
      </c>
      <c r="Q216" s="240">
        <f t="shared" si="100"/>
        <v>-1.4551915228366852E-11</v>
      </c>
      <c r="R216" s="240">
        <f t="shared" si="100"/>
        <v>62.322639302001335</v>
      </c>
      <c r="S216" s="328">
        <f t="shared" si="94"/>
        <v>0</v>
      </c>
      <c r="T216" s="329">
        <f>SUM($G216:H216)</f>
        <v>-86.644335137534654</v>
      </c>
      <c r="U216" s="329">
        <f>SUM($G216:I216)</f>
        <v>-20.631107262524893</v>
      </c>
      <c r="V216" s="329">
        <f>SUM($G216:J216)</f>
        <v>-20.631107262531259</v>
      </c>
      <c r="W216" s="329">
        <f>SUM($G216:K216)</f>
        <v>-20.631107262531259</v>
      </c>
      <c r="X216" s="329">
        <f>SUM($G216:L216)</f>
        <v>34.774017737473514</v>
      </c>
      <c r="Y216" s="329">
        <f>SUM($G216:M216)</f>
        <v>34.774017737488066</v>
      </c>
      <c r="Z216" s="329">
        <f>SUM($G216:N216)</f>
        <v>34.774017737488066</v>
      </c>
      <c r="AA216" s="329">
        <f>SUM($G216:O216)</f>
        <v>89.785992737503875</v>
      </c>
      <c r="AB216" s="329">
        <f>SUM($G216:P216)</f>
        <v>87.075975294500495</v>
      </c>
      <c r="AC216" s="329">
        <f>SUM($G216:Q216)</f>
        <v>87.075975294485943</v>
      </c>
      <c r="AD216" s="330">
        <f>SUM($G216:R216)</f>
        <v>149.39861459648728</v>
      </c>
      <c r="AE216" s="241">
        <f t="shared" si="95"/>
        <v>-20.631107262524893</v>
      </c>
      <c r="AF216" s="241">
        <f t="shared" si="96"/>
        <v>55.405124999998407</v>
      </c>
      <c r="AG216" s="241">
        <f t="shared" si="97"/>
        <v>55.011975000030361</v>
      </c>
      <c r="AH216" s="241">
        <f t="shared" si="98"/>
        <v>59.612621858983402</v>
      </c>
      <c r="AI216" s="241">
        <f t="shared" si="81"/>
        <v>34.774017737473514</v>
      </c>
      <c r="AJ216" s="241">
        <f t="shared" si="82"/>
        <v>114.62459685901376</v>
      </c>
      <c r="AK216" s="241">
        <f t="shared" si="83"/>
        <v>149.39861459648728</v>
      </c>
      <c r="AL216" s="173">
        <f t="shared" si="99"/>
        <v>0</v>
      </c>
    </row>
    <row r="217" spans="1:38" ht="24" customHeight="1">
      <c r="A217" s="166"/>
      <c r="B217" s="444" t="s">
        <v>304</v>
      </c>
      <c r="C217" s="144" t="s">
        <v>305</v>
      </c>
      <c r="D217" s="145"/>
      <c r="E217" s="145"/>
      <c r="F217" s="145"/>
      <c r="G217" s="333">
        <f t="shared" ref="G217:R217" si="101">SUM(G137:G216)</f>
        <v>45032.89611460903</v>
      </c>
      <c r="H217" s="333">
        <f t="shared" si="101"/>
        <v>14028.342764480038</v>
      </c>
      <c r="I217" s="333">
        <f t="shared" si="101"/>
        <v>20689.089469802515</v>
      </c>
      <c r="J217" s="333">
        <f t="shared" si="101"/>
        <v>-1083.0775396975425</v>
      </c>
      <c r="K217" s="333">
        <f t="shared" si="101"/>
        <v>9535.5155342510643</v>
      </c>
      <c r="L217" s="333">
        <f t="shared" si="101"/>
        <v>17922.272000243833</v>
      </c>
      <c r="M217" s="333">
        <f t="shared" si="101"/>
        <v>10333.695259563072</v>
      </c>
      <c r="N217" s="333">
        <f t="shared" si="101"/>
        <v>-25241.626396090483</v>
      </c>
      <c r="O217" s="333">
        <f t="shared" si="101"/>
        <v>13911.001711820514</v>
      </c>
      <c r="P217" s="333">
        <f t="shared" si="101"/>
        <v>699.42869310299466</v>
      </c>
      <c r="Q217" s="333">
        <f t="shared" si="101"/>
        <v>15830.521099327338</v>
      </c>
      <c r="R217" s="333">
        <f t="shared" si="101"/>
        <v>25265.046875705943</v>
      </c>
      <c r="S217" s="334">
        <f t="shared" si="94"/>
        <v>45032.89611460903</v>
      </c>
      <c r="T217" s="335">
        <f>SUM($G217:H217)</f>
        <v>59061.238879089069</v>
      </c>
      <c r="U217" s="335">
        <f>SUM($G217:I217)</f>
        <v>79750.328348891577</v>
      </c>
      <c r="V217" s="335">
        <f>SUM($G217:J217)</f>
        <v>78667.25080919404</v>
      </c>
      <c r="W217" s="335">
        <f>SUM($G217:K217)</f>
        <v>88202.76634344511</v>
      </c>
      <c r="X217" s="335">
        <f>SUM($G217:L217)</f>
        <v>106125.03834368894</v>
      </c>
      <c r="Y217" s="335">
        <f>SUM($G217:M217)</f>
        <v>116458.73360325201</v>
      </c>
      <c r="Z217" s="335">
        <f>SUM($G217:N217)</f>
        <v>91217.10720716152</v>
      </c>
      <c r="AA217" s="335">
        <f>SUM($G217:O217)</f>
        <v>105128.10891898203</v>
      </c>
      <c r="AB217" s="335">
        <f>SUM($G217:P217)</f>
        <v>105827.53761208503</v>
      </c>
      <c r="AC217" s="335">
        <f>SUM($G217:Q217)</f>
        <v>121658.05871141236</v>
      </c>
      <c r="AD217" s="336">
        <f>SUM($G217:R217)</f>
        <v>146923.10558711831</v>
      </c>
      <c r="AE217" s="260">
        <f t="shared" si="95"/>
        <v>79750.328348891577</v>
      </c>
      <c r="AF217" s="260">
        <f t="shared" si="96"/>
        <v>26374.709994797362</v>
      </c>
      <c r="AG217" s="260">
        <f t="shared" si="97"/>
        <v>-996.92942470690468</v>
      </c>
      <c r="AH217" s="260">
        <f t="shared" si="98"/>
        <v>41794.996668136271</v>
      </c>
      <c r="AI217" s="260">
        <f t="shared" si="81"/>
        <v>106125.03834368894</v>
      </c>
      <c r="AJ217" s="260">
        <f t="shared" si="82"/>
        <v>40798.067243429366</v>
      </c>
      <c r="AK217" s="260">
        <f t="shared" si="83"/>
        <v>146923.10558711831</v>
      </c>
      <c r="AL217" s="173">
        <f t="shared" si="99"/>
        <v>0</v>
      </c>
    </row>
    <row r="218" spans="1:38" ht="24" customHeight="1" collapsed="1">
      <c r="A218" s="166"/>
      <c r="B218" s="444" t="s">
        <v>306</v>
      </c>
      <c r="C218" s="152" t="s">
        <v>307</v>
      </c>
      <c r="D218" s="34"/>
      <c r="E218" s="34"/>
      <c r="F218" s="34"/>
      <c r="G218" s="239"/>
      <c r="H218" s="240"/>
      <c r="I218" s="240"/>
      <c r="J218" s="240"/>
      <c r="K218" s="240"/>
      <c r="L218" s="240"/>
      <c r="M218" s="240"/>
      <c r="N218" s="240"/>
      <c r="O218" s="240"/>
      <c r="P218" s="240"/>
      <c r="Q218" s="240"/>
      <c r="R218" s="240"/>
      <c r="S218" s="328">
        <f t="shared" si="94"/>
        <v>0</v>
      </c>
      <c r="T218" s="329">
        <f>SUM($G218:H218)</f>
        <v>0</v>
      </c>
      <c r="U218" s="329">
        <f>SUM($G218:I218)</f>
        <v>0</v>
      </c>
      <c r="V218" s="329">
        <f>SUM($G218:J218)</f>
        <v>0</v>
      </c>
      <c r="W218" s="329">
        <f>SUM($G218:K218)</f>
        <v>0</v>
      </c>
      <c r="X218" s="329">
        <f>SUM($G218:L218)</f>
        <v>0</v>
      </c>
      <c r="Y218" s="329">
        <f>SUM($G218:M218)</f>
        <v>0</v>
      </c>
      <c r="Z218" s="329">
        <f>SUM($G218:N218)</f>
        <v>0</v>
      </c>
      <c r="AA218" s="329">
        <f>SUM($G218:O218)</f>
        <v>0</v>
      </c>
      <c r="AB218" s="329">
        <f>SUM($G218:P218)</f>
        <v>0</v>
      </c>
      <c r="AC218" s="329">
        <f>SUM($G218:Q218)</f>
        <v>0</v>
      </c>
      <c r="AD218" s="330">
        <f>SUM($G218:R218)</f>
        <v>0</v>
      </c>
      <c r="AE218" s="241">
        <f t="shared" si="95"/>
        <v>0</v>
      </c>
      <c r="AF218" s="241">
        <f t="shared" si="96"/>
        <v>0</v>
      </c>
      <c r="AG218" s="241">
        <f t="shared" si="97"/>
        <v>0</v>
      </c>
      <c r="AH218" s="241">
        <f t="shared" si="98"/>
        <v>0</v>
      </c>
      <c r="AI218" s="241">
        <f t="shared" si="81"/>
        <v>0</v>
      </c>
      <c r="AJ218" s="241">
        <f t="shared" si="82"/>
        <v>0</v>
      </c>
      <c r="AK218" s="241">
        <f t="shared" si="83"/>
        <v>0</v>
      </c>
      <c r="AL218" s="173">
        <f t="shared" si="99"/>
        <v>0</v>
      </c>
    </row>
    <row r="219" spans="1:38" ht="24" customHeight="1">
      <c r="A219" s="166"/>
      <c r="B219" s="444" t="s">
        <v>308</v>
      </c>
      <c r="C219" s="33" t="s">
        <v>214</v>
      </c>
      <c r="D219" s="34"/>
      <c r="E219" s="34"/>
      <c r="F219" s="34"/>
      <c r="G219" s="239">
        <f>G150</f>
        <v>0</v>
      </c>
      <c r="H219" s="240">
        <f t="shared" ref="H219:R219" si="102">H150</f>
        <v>0</v>
      </c>
      <c r="I219" s="240">
        <f t="shared" si="102"/>
        <v>0</v>
      </c>
      <c r="J219" s="240">
        <f t="shared" si="102"/>
        <v>0</v>
      </c>
      <c r="K219" s="240">
        <f t="shared" si="102"/>
        <v>0</v>
      </c>
      <c r="L219" s="240">
        <f t="shared" si="102"/>
        <v>0</v>
      </c>
      <c r="M219" s="240">
        <f t="shared" si="102"/>
        <v>0</v>
      </c>
      <c r="N219" s="240">
        <f t="shared" si="102"/>
        <v>0</v>
      </c>
      <c r="O219" s="240">
        <f t="shared" si="102"/>
        <v>0</v>
      </c>
      <c r="P219" s="240">
        <f t="shared" si="102"/>
        <v>0</v>
      </c>
      <c r="Q219" s="240">
        <f t="shared" si="102"/>
        <v>0</v>
      </c>
      <c r="R219" s="240">
        <f t="shared" si="102"/>
        <v>0</v>
      </c>
      <c r="S219" s="328">
        <f>G219</f>
        <v>0</v>
      </c>
      <c r="T219" s="329">
        <f>SUM($G219:H219)</f>
        <v>0</v>
      </c>
      <c r="U219" s="329">
        <f>SUM($G219:I219)</f>
        <v>0</v>
      </c>
      <c r="V219" s="329">
        <f>SUM($G219:J219)</f>
        <v>0</v>
      </c>
      <c r="W219" s="329">
        <f>SUM($G219:K219)</f>
        <v>0</v>
      </c>
      <c r="X219" s="329">
        <f>SUM($G219:L219)</f>
        <v>0</v>
      </c>
      <c r="Y219" s="329">
        <f>SUM($G219:M219)</f>
        <v>0</v>
      </c>
      <c r="Z219" s="329">
        <f>SUM($G219:N219)</f>
        <v>0</v>
      </c>
      <c r="AA219" s="329">
        <f>SUM($G219:O219)</f>
        <v>0</v>
      </c>
      <c r="AB219" s="329">
        <f>SUM($G219:P219)</f>
        <v>0</v>
      </c>
      <c r="AC219" s="329">
        <f>SUM($G219:Q219)</f>
        <v>0</v>
      </c>
      <c r="AD219" s="330">
        <f>SUM($G219:R219)</f>
        <v>0</v>
      </c>
      <c r="AE219" s="241">
        <f>U219</f>
        <v>0</v>
      </c>
      <c r="AF219" s="241">
        <f>X219-AE219</f>
        <v>0</v>
      </c>
      <c r="AG219" s="241">
        <f>AA219-AF219-AE219</f>
        <v>0</v>
      </c>
      <c r="AH219" s="241">
        <f>AD219-AG219-AF219-AE219</f>
        <v>0</v>
      </c>
      <c r="AI219" s="241">
        <f>$AE219+$AF219</f>
        <v>0</v>
      </c>
      <c r="AJ219" s="241">
        <f>$AG219+$AH219</f>
        <v>0</v>
      </c>
      <c r="AK219" s="241">
        <f>$AI219+$AJ219</f>
        <v>0</v>
      </c>
      <c r="AL219" s="173">
        <f>SUM(G219:R219)-AK219</f>
        <v>0</v>
      </c>
    </row>
    <row r="220" spans="1:38" ht="24" customHeight="1">
      <c r="A220" s="166"/>
      <c r="B220" s="444" t="s">
        <v>309</v>
      </c>
      <c r="C220" s="33" t="s">
        <v>216</v>
      </c>
      <c r="D220" s="34"/>
      <c r="E220" s="34"/>
      <c r="F220" s="34"/>
      <c r="G220" s="239">
        <f>G151*(1-$R$1)</f>
        <v>0</v>
      </c>
      <c r="H220" s="240">
        <f t="shared" ref="H220:R220" si="103">H151*(1-$R$1)</f>
        <v>0</v>
      </c>
      <c r="I220" s="240">
        <f t="shared" si="103"/>
        <v>0</v>
      </c>
      <c r="J220" s="240">
        <f t="shared" si="103"/>
        <v>0</v>
      </c>
      <c r="K220" s="240">
        <f t="shared" si="103"/>
        <v>0</v>
      </c>
      <c r="L220" s="240">
        <f t="shared" si="103"/>
        <v>0</v>
      </c>
      <c r="M220" s="240">
        <f t="shared" si="103"/>
        <v>0</v>
      </c>
      <c r="N220" s="240">
        <f t="shared" si="103"/>
        <v>0</v>
      </c>
      <c r="O220" s="240">
        <f t="shared" si="103"/>
        <v>0</v>
      </c>
      <c r="P220" s="240">
        <f t="shared" si="103"/>
        <v>0</v>
      </c>
      <c r="Q220" s="240">
        <f t="shared" si="103"/>
        <v>0</v>
      </c>
      <c r="R220" s="240">
        <f t="shared" si="103"/>
        <v>0</v>
      </c>
      <c r="S220" s="328">
        <f>G220</f>
        <v>0</v>
      </c>
      <c r="T220" s="329">
        <f>SUM($G220:H220)</f>
        <v>0</v>
      </c>
      <c r="U220" s="329">
        <f>SUM($G220:I220)</f>
        <v>0</v>
      </c>
      <c r="V220" s="329">
        <f>SUM($G220:J220)</f>
        <v>0</v>
      </c>
      <c r="W220" s="329">
        <f>SUM($G220:K220)</f>
        <v>0</v>
      </c>
      <c r="X220" s="329">
        <f>SUM($G220:L220)</f>
        <v>0</v>
      </c>
      <c r="Y220" s="329">
        <f>SUM($G220:M220)</f>
        <v>0</v>
      </c>
      <c r="Z220" s="329">
        <f>SUM($G220:N220)</f>
        <v>0</v>
      </c>
      <c r="AA220" s="329">
        <f>SUM($G220:O220)</f>
        <v>0</v>
      </c>
      <c r="AB220" s="329">
        <f>SUM($G220:P220)</f>
        <v>0</v>
      </c>
      <c r="AC220" s="329">
        <f>SUM($G220:Q220)</f>
        <v>0</v>
      </c>
      <c r="AD220" s="330">
        <f>SUM($G220:R220)</f>
        <v>0</v>
      </c>
      <c r="AE220" s="241">
        <f>U220</f>
        <v>0</v>
      </c>
      <c r="AF220" s="241">
        <f>X220-AE220</f>
        <v>0</v>
      </c>
      <c r="AG220" s="241">
        <f>AA220-AF220-AE220</f>
        <v>0</v>
      </c>
      <c r="AH220" s="241">
        <f>AD220-AG220-AF220-AE220</f>
        <v>0</v>
      </c>
      <c r="AI220" s="241">
        <f>$AE220+$AF220</f>
        <v>0</v>
      </c>
      <c r="AJ220" s="241">
        <f>$AG220+$AH220</f>
        <v>0</v>
      </c>
      <c r="AK220" s="241">
        <f>$AI220+$AJ220</f>
        <v>0</v>
      </c>
      <c r="AL220" s="173">
        <f>SUM(G220:R220)-AK220</f>
        <v>0</v>
      </c>
    </row>
    <row r="221" spans="1:38" ht="24" customHeight="1">
      <c r="A221" s="166"/>
      <c r="B221" s="444" t="s">
        <v>310</v>
      </c>
      <c r="C221" s="33" t="s">
        <v>220</v>
      </c>
      <c r="D221" s="34"/>
      <c r="E221" s="34"/>
      <c r="F221" s="34"/>
      <c r="G221" s="239">
        <f>G153*(1-$R$1)</f>
        <v>0</v>
      </c>
      <c r="H221" s="240">
        <f t="shared" ref="H221:R222" si="104">H153*(1-$R$1)</f>
        <v>0</v>
      </c>
      <c r="I221" s="240">
        <f t="shared" si="104"/>
        <v>0</v>
      </c>
      <c r="J221" s="240">
        <f t="shared" si="104"/>
        <v>0</v>
      </c>
      <c r="K221" s="240">
        <f t="shared" si="104"/>
        <v>0</v>
      </c>
      <c r="L221" s="240">
        <f t="shared" si="104"/>
        <v>0</v>
      </c>
      <c r="M221" s="240">
        <f t="shared" si="104"/>
        <v>0</v>
      </c>
      <c r="N221" s="240">
        <f t="shared" si="104"/>
        <v>0</v>
      </c>
      <c r="O221" s="240">
        <f t="shared" si="104"/>
        <v>0</v>
      </c>
      <c r="P221" s="240">
        <f t="shared" si="104"/>
        <v>0</v>
      </c>
      <c r="Q221" s="240">
        <f t="shared" si="104"/>
        <v>0</v>
      </c>
      <c r="R221" s="240">
        <f t="shared" si="104"/>
        <v>0</v>
      </c>
      <c r="S221" s="328">
        <f>G221</f>
        <v>0</v>
      </c>
      <c r="T221" s="329">
        <f>SUM($G221:H221)</f>
        <v>0</v>
      </c>
      <c r="U221" s="329">
        <f>SUM($G221:I221)</f>
        <v>0</v>
      </c>
      <c r="V221" s="329">
        <f>SUM($G221:J221)</f>
        <v>0</v>
      </c>
      <c r="W221" s="329">
        <f>SUM($G221:K221)</f>
        <v>0</v>
      </c>
      <c r="X221" s="329">
        <f>SUM($G221:L221)</f>
        <v>0</v>
      </c>
      <c r="Y221" s="329">
        <f>SUM($G221:M221)</f>
        <v>0</v>
      </c>
      <c r="Z221" s="329">
        <f>SUM($G221:N221)</f>
        <v>0</v>
      </c>
      <c r="AA221" s="329">
        <f>SUM($G221:O221)</f>
        <v>0</v>
      </c>
      <c r="AB221" s="329">
        <f>SUM($G221:P221)</f>
        <v>0</v>
      </c>
      <c r="AC221" s="329">
        <f>SUM($G221:Q221)</f>
        <v>0</v>
      </c>
      <c r="AD221" s="330">
        <f>SUM($G221:R221)</f>
        <v>0</v>
      </c>
      <c r="AE221" s="241">
        <f>U221</f>
        <v>0</v>
      </c>
      <c r="AF221" s="241">
        <f>X221-AE221</f>
        <v>0</v>
      </c>
      <c r="AG221" s="241">
        <f>AA221-AF221-AE221</f>
        <v>0</v>
      </c>
      <c r="AH221" s="241">
        <f>AD221-AG221-AF221-AE221</f>
        <v>0</v>
      </c>
      <c r="AI221" s="241">
        <f>$AE221+$AF221</f>
        <v>0</v>
      </c>
      <c r="AJ221" s="241">
        <f>$AG221+$AH221</f>
        <v>0</v>
      </c>
      <c r="AK221" s="241">
        <f>$AI221+$AJ221</f>
        <v>0</v>
      </c>
      <c r="AL221" s="173">
        <f>SUM(G221:R221)-AK221</f>
        <v>0</v>
      </c>
    </row>
    <row r="222" spans="1:38" ht="24" customHeight="1">
      <c r="A222" s="166"/>
      <c r="B222" s="444" t="s">
        <v>311</v>
      </c>
      <c r="C222" s="33" t="s">
        <v>222</v>
      </c>
      <c r="D222" s="34"/>
      <c r="E222" s="34"/>
      <c r="F222" s="34"/>
      <c r="G222" s="239">
        <f>G154*(1-$R$1)</f>
        <v>0</v>
      </c>
      <c r="H222" s="240">
        <f t="shared" si="104"/>
        <v>0</v>
      </c>
      <c r="I222" s="240">
        <f t="shared" si="104"/>
        <v>0</v>
      </c>
      <c r="J222" s="240">
        <f t="shared" si="104"/>
        <v>0</v>
      </c>
      <c r="K222" s="240">
        <f t="shared" si="104"/>
        <v>0</v>
      </c>
      <c r="L222" s="240">
        <f t="shared" si="104"/>
        <v>0</v>
      </c>
      <c r="M222" s="240">
        <f t="shared" si="104"/>
        <v>0</v>
      </c>
      <c r="N222" s="240">
        <f t="shared" si="104"/>
        <v>0</v>
      </c>
      <c r="O222" s="240">
        <f t="shared" si="104"/>
        <v>0</v>
      </c>
      <c r="P222" s="240">
        <f t="shared" si="104"/>
        <v>0</v>
      </c>
      <c r="Q222" s="240">
        <f t="shared" si="104"/>
        <v>0</v>
      </c>
      <c r="R222" s="240">
        <f t="shared" si="104"/>
        <v>0</v>
      </c>
      <c r="S222" s="328">
        <f t="shared" si="94"/>
        <v>0</v>
      </c>
      <c r="T222" s="329">
        <f>SUM($G222:H222)</f>
        <v>0</v>
      </c>
      <c r="U222" s="329">
        <f>SUM($G222:I222)</f>
        <v>0</v>
      </c>
      <c r="V222" s="329">
        <f>SUM($G222:J222)</f>
        <v>0</v>
      </c>
      <c r="W222" s="329">
        <f>SUM($G222:K222)</f>
        <v>0</v>
      </c>
      <c r="X222" s="329">
        <f>SUM($G222:L222)</f>
        <v>0</v>
      </c>
      <c r="Y222" s="329">
        <f>SUM($G222:M222)</f>
        <v>0</v>
      </c>
      <c r="Z222" s="329">
        <f>SUM($G222:N222)</f>
        <v>0</v>
      </c>
      <c r="AA222" s="329">
        <f>SUM($G222:O222)</f>
        <v>0</v>
      </c>
      <c r="AB222" s="329">
        <f>SUM($G222:P222)</f>
        <v>0</v>
      </c>
      <c r="AC222" s="329">
        <f>SUM($G222:Q222)</f>
        <v>0</v>
      </c>
      <c r="AD222" s="330">
        <f>SUM($G222:R222)</f>
        <v>0</v>
      </c>
      <c r="AE222" s="241">
        <f t="shared" si="95"/>
        <v>0</v>
      </c>
      <c r="AF222" s="241">
        <f t="shared" si="96"/>
        <v>0</v>
      </c>
      <c r="AG222" s="241">
        <f t="shared" si="97"/>
        <v>0</v>
      </c>
      <c r="AH222" s="241">
        <f t="shared" si="98"/>
        <v>0</v>
      </c>
      <c r="AI222" s="241">
        <f t="shared" si="81"/>
        <v>0</v>
      </c>
      <c r="AJ222" s="241">
        <f t="shared" si="82"/>
        <v>0</v>
      </c>
      <c r="AK222" s="241">
        <f t="shared" si="83"/>
        <v>0</v>
      </c>
      <c r="AL222" s="173">
        <f t="shared" si="99"/>
        <v>0</v>
      </c>
    </row>
    <row r="223" spans="1:38" ht="24" customHeight="1">
      <c r="A223" s="166"/>
      <c r="B223" s="444" t="s">
        <v>312</v>
      </c>
      <c r="C223" s="33" t="s">
        <v>242</v>
      </c>
      <c r="D223" s="34"/>
      <c r="E223" s="34"/>
      <c r="F223" s="34"/>
      <c r="G223" s="239">
        <f t="shared" ref="G223:R224" si="105">G164*(1-$R$1)</f>
        <v>0</v>
      </c>
      <c r="H223" s="240">
        <f t="shared" si="105"/>
        <v>0</v>
      </c>
      <c r="I223" s="240">
        <f t="shared" si="105"/>
        <v>0</v>
      </c>
      <c r="J223" s="240">
        <f t="shared" si="105"/>
        <v>0</v>
      </c>
      <c r="K223" s="240">
        <f t="shared" si="105"/>
        <v>0</v>
      </c>
      <c r="L223" s="240">
        <f t="shared" si="105"/>
        <v>0</v>
      </c>
      <c r="M223" s="240">
        <f t="shared" si="105"/>
        <v>0</v>
      </c>
      <c r="N223" s="240">
        <f t="shared" si="105"/>
        <v>0</v>
      </c>
      <c r="O223" s="240">
        <f t="shared" si="105"/>
        <v>0</v>
      </c>
      <c r="P223" s="240">
        <f t="shared" si="105"/>
        <v>0</v>
      </c>
      <c r="Q223" s="240">
        <f t="shared" si="105"/>
        <v>0</v>
      </c>
      <c r="R223" s="240">
        <f t="shared" si="105"/>
        <v>0</v>
      </c>
      <c r="S223" s="328">
        <f>G223</f>
        <v>0</v>
      </c>
      <c r="T223" s="329">
        <f>SUM($G223:H223)</f>
        <v>0</v>
      </c>
      <c r="U223" s="329">
        <f>SUM($G223:I223)</f>
        <v>0</v>
      </c>
      <c r="V223" s="329">
        <f>SUM($G223:J223)</f>
        <v>0</v>
      </c>
      <c r="W223" s="329">
        <f>SUM($G223:K223)</f>
        <v>0</v>
      </c>
      <c r="X223" s="329">
        <f>SUM($G223:L223)</f>
        <v>0</v>
      </c>
      <c r="Y223" s="329">
        <f>SUM($G223:M223)</f>
        <v>0</v>
      </c>
      <c r="Z223" s="329">
        <f>SUM($G223:N223)</f>
        <v>0</v>
      </c>
      <c r="AA223" s="329">
        <f>SUM($G223:O223)</f>
        <v>0</v>
      </c>
      <c r="AB223" s="329">
        <f>SUM($G223:P223)</f>
        <v>0</v>
      </c>
      <c r="AC223" s="329">
        <f>SUM($G223:Q223)</f>
        <v>0</v>
      </c>
      <c r="AD223" s="330">
        <f>SUM($G223:R223)</f>
        <v>0</v>
      </c>
      <c r="AE223" s="241">
        <f>U223</f>
        <v>0</v>
      </c>
      <c r="AF223" s="241">
        <f>X223-AE223</f>
        <v>0</v>
      </c>
      <c r="AG223" s="241">
        <f>AA223-AF223-AE223</f>
        <v>0</v>
      </c>
      <c r="AH223" s="241">
        <f>AD223-AG223-AF223-AE223</f>
        <v>0</v>
      </c>
      <c r="AI223" s="241">
        <f>$AE223+$AF223</f>
        <v>0</v>
      </c>
      <c r="AJ223" s="241">
        <f>$AG223+$AH223</f>
        <v>0</v>
      </c>
      <c r="AK223" s="241">
        <f>$AI223+$AJ223</f>
        <v>0</v>
      </c>
      <c r="AL223" s="173">
        <f>SUM(G223:R223)-AK223</f>
        <v>0</v>
      </c>
    </row>
    <row r="224" spans="1:38" ht="24" customHeight="1">
      <c r="A224" s="166"/>
      <c r="B224" s="444" t="s">
        <v>313</v>
      </c>
      <c r="C224" s="33" t="s">
        <v>244</v>
      </c>
      <c r="D224" s="34"/>
      <c r="E224" s="34"/>
      <c r="F224" s="34"/>
      <c r="G224" s="239">
        <f t="shared" si="105"/>
        <v>0</v>
      </c>
      <c r="H224" s="240">
        <f t="shared" si="105"/>
        <v>0</v>
      </c>
      <c r="I224" s="240">
        <f t="shared" si="105"/>
        <v>0</v>
      </c>
      <c r="J224" s="240">
        <f t="shared" si="105"/>
        <v>0</v>
      </c>
      <c r="K224" s="240">
        <f t="shared" si="105"/>
        <v>0</v>
      </c>
      <c r="L224" s="240">
        <f t="shared" si="105"/>
        <v>0</v>
      </c>
      <c r="M224" s="240">
        <f t="shared" si="105"/>
        <v>0</v>
      </c>
      <c r="N224" s="240">
        <f t="shared" si="105"/>
        <v>0</v>
      </c>
      <c r="O224" s="240">
        <f t="shared" si="105"/>
        <v>0</v>
      </c>
      <c r="P224" s="240">
        <f t="shared" si="105"/>
        <v>0</v>
      </c>
      <c r="Q224" s="240">
        <f t="shared" si="105"/>
        <v>0</v>
      </c>
      <c r="R224" s="240">
        <f t="shared" si="105"/>
        <v>0</v>
      </c>
      <c r="S224" s="328">
        <f>G224</f>
        <v>0</v>
      </c>
      <c r="T224" s="329">
        <f>SUM($G224:H224)</f>
        <v>0</v>
      </c>
      <c r="U224" s="329">
        <f>SUM($G224:I224)</f>
        <v>0</v>
      </c>
      <c r="V224" s="329">
        <f>SUM($G224:J224)</f>
        <v>0</v>
      </c>
      <c r="W224" s="329">
        <f>SUM($G224:K224)</f>
        <v>0</v>
      </c>
      <c r="X224" s="329">
        <f>SUM($G224:L224)</f>
        <v>0</v>
      </c>
      <c r="Y224" s="329">
        <f>SUM($G224:M224)</f>
        <v>0</v>
      </c>
      <c r="Z224" s="329">
        <f>SUM($G224:N224)</f>
        <v>0</v>
      </c>
      <c r="AA224" s="329">
        <f>SUM($G224:O224)</f>
        <v>0</v>
      </c>
      <c r="AB224" s="329">
        <f>SUM($G224:P224)</f>
        <v>0</v>
      </c>
      <c r="AC224" s="329">
        <f>SUM($G224:Q224)</f>
        <v>0</v>
      </c>
      <c r="AD224" s="330">
        <f>SUM($G224:R224)</f>
        <v>0</v>
      </c>
      <c r="AE224" s="241">
        <f>U224</f>
        <v>0</v>
      </c>
      <c r="AF224" s="241">
        <f>X224-AE224</f>
        <v>0</v>
      </c>
      <c r="AG224" s="241">
        <f>AA224-AF224-AE224</f>
        <v>0</v>
      </c>
      <c r="AH224" s="241">
        <f>AD224-AG224-AF224-AE224</f>
        <v>0</v>
      </c>
      <c r="AI224" s="241">
        <f>$AE224+$AF224</f>
        <v>0</v>
      </c>
      <c r="AJ224" s="241">
        <f>$AG224+$AH224</f>
        <v>0</v>
      </c>
      <c r="AK224" s="241">
        <f>$AI224+$AJ224</f>
        <v>0</v>
      </c>
      <c r="AL224" s="173">
        <f>SUM(G224:R224)-AK224</f>
        <v>0</v>
      </c>
    </row>
    <row r="225" spans="1:38" ht="24" customHeight="1">
      <c r="A225" s="166"/>
      <c r="B225" s="444" t="s">
        <v>314</v>
      </c>
      <c r="C225" s="33" t="s">
        <v>248</v>
      </c>
      <c r="D225" s="34"/>
      <c r="E225" s="34"/>
      <c r="F225" s="34"/>
      <c r="G225" s="239">
        <f t="shared" ref="G225:R227" si="106">G167*(1-$R$1)</f>
        <v>0</v>
      </c>
      <c r="H225" s="240">
        <f t="shared" si="106"/>
        <v>0</v>
      </c>
      <c r="I225" s="240">
        <f t="shared" si="106"/>
        <v>0</v>
      </c>
      <c r="J225" s="240">
        <f t="shared" si="106"/>
        <v>0</v>
      </c>
      <c r="K225" s="240">
        <f t="shared" si="106"/>
        <v>0</v>
      </c>
      <c r="L225" s="240">
        <f t="shared" si="106"/>
        <v>0</v>
      </c>
      <c r="M225" s="240">
        <f t="shared" si="106"/>
        <v>0</v>
      </c>
      <c r="N225" s="240">
        <f t="shared" si="106"/>
        <v>0</v>
      </c>
      <c r="O225" s="240">
        <f t="shared" si="106"/>
        <v>0</v>
      </c>
      <c r="P225" s="240">
        <f t="shared" si="106"/>
        <v>0</v>
      </c>
      <c r="Q225" s="240">
        <f t="shared" si="106"/>
        <v>0</v>
      </c>
      <c r="R225" s="240">
        <f t="shared" si="106"/>
        <v>0</v>
      </c>
      <c r="S225" s="328">
        <f>G225</f>
        <v>0</v>
      </c>
      <c r="T225" s="329">
        <f>SUM($G225:H225)</f>
        <v>0</v>
      </c>
      <c r="U225" s="329">
        <f>SUM($G225:I225)</f>
        <v>0</v>
      </c>
      <c r="V225" s="329">
        <f>SUM($G225:J225)</f>
        <v>0</v>
      </c>
      <c r="W225" s="329">
        <f>SUM($G225:K225)</f>
        <v>0</v>
      </c>
      <c r="X225" s="329">
        <f>SUM($G225:L225)</f>
        <v>0</v>
      </c>
      <c r="Y225" s="329">
        <f>SUM($G225:M225)</f>
        <v>0</v>
      </c>
      <c r="Z225" s="329">
        <f>SUM($G225:N225)</f>
        <v>0</v>
      </c>
      <c r="AA225" s="329">
        <f>SUM($G225:O225)</f>
        <v>0</v>
      </c>
      <c r="AB225" s="329">
        <f>SUM($G225:P225)</f>
        <v>0</v>
      </c>
      <c r="AC225" s="329">
        <f>SUM($G225:Q225)</f>
        <v>0</v>
      </c>
      <c r="AD225" s="330">
        <f>SUM($G225:R225)</f>
        <v>0</v>
      </c>
      <c r="AE225" s="241">
        <f>U225</f>
        <v>0</v>
      </c>
      <c r="AF225" s="241">
        <f>X225-AE225</f>
        <v>0</v>
      </c>
      <c r="AG225" s="241">
        <f>AA225-AF225-AE225</f>
        <v>0</v>
      </c>
      <c r="AH225" s="241">
        <f>AD225-AG225-AF225-AE225</f>
        <v>0</v>
      </c>
      <c r="AI225" s="241">
        <f>$AE225+$AF225</f>
        <v>0</v>
      </c>
      <c r="AJ225" s="241">
        <f>$AG225+$AH225</f>
        <v>0</v>
      </c>
      <c r="AK225" s="241">
        <f>$AI225+$AJ225</f>
        <v>0</v>
      </c>
      <c r="AL225" s="173">
        <f>SUM(G225:R225)-AK225</f>
        <v>0</v>
      </c>
    </row>
    <row r="226" spans="1:38" ht="24" customHeight="1">
      <c r="A226" s="166"/>
      <c r="B226" s="444" t="s">
        <v>315</v>
      </c>
      <c r="C226" s="33" t="s">
        <v>250</v>
      </c>
      <c r="D226" s="34"/>
      <c r="E226" s="34"/>
      <c r="F226" s="34"/>
      <c r="G226" s="239">
        <f t="shared" si="106"/>
        <v>0</v>
      </c>
      <c r="H226" s="240">
        <f t="shared" si="106"/>
        <v>0</v>
      </c>
      <c r="I226" s="240">
        <f t="shared" si="106"/>
        <v>0</v>
      </c>
      <c r="J226" s="240">
        <f t="shared" si="106"/>
        <v>0</v>
      </c>
      <c r="K226" s="240">
        <f t="shared" si="106"/>
        <v>0</v>
      </c>
      <c r="L226" s="240">
        <f t="shared" si="106"/>
        <v>0</v>
      </c>
      <c r="M226" s="240">
        <f t="shared" si="106"/>
        <v>0</v>
      </c>
      <c r="N226" s="240">
        <f t="shared" si="106"/>
        <v>0</v>
      </c>
      <c r="O226" s="240">
        <f t="shared" si="106"/>
        <v>0</v>
      </c>
      <c r="P226" s="240">
        <f t="shared" si="106"/>
        <v>0</v>
      </c>
      <c r="Q226" s="240">
        <f t="shared" si="106"/>
        <v>0</v>
      </c>
      <c r="R226" s="240">
        <f t="shared" si="106"/>
        <v>0</v>
      </c>
      <c r="S226" s="328">
        <f t="shared" si="94"/>
        <v>0</v>
      </c>
      <c r="T226" s="329">
        <f>SUM($G226:H226)</f>
        <v>0</v>
      </c>
      <c r="U226" s="329">
        <f>SUM($G226:I226)</f>
        <v>0</v>
      </c>
      <c r="V226" s="329">
        <f>SUM($G226:J226)</f>
        <v>0</v>
      </c>
      <c r="W226" s="329">
        <f>SUM($G226:K226)</f>
        <v>0</v>
      </c>
      <c r="X226" s="329">
        <f>SUM($G226:L226)</f>
        <v>0</v>
      </c>
      <c r="Y226" s="329">
        <f>SUM($G226:M226)</f>
        <v>0</v>
      </c>
      <c r="Z226" s="329">
        <f>SUM($G226:N226)</f>
        <v>0</v>
      </c>
      <c r="AA226" s="329">
        <f>SUM($G226:O226)</f>
        <v>0</v>
      </c>
      <c r="AB226" s="329">
        <f>SUM($G226:P226)</f>
        <v>0</v>
      </c>
      <c r="AC226" s="329">
        <f>SUM($G226:Q226)</f>
        <v>0</v>
      </c>
      <c r="AD226" s="330">
        <f>SUM($G226:R226)</f>
        <v>0</v>
      </c>
      <c r="AE226" s="241">
        <f t="shared" si="95"/>
        <v>0</v>
      </c>
      <c r="AF226" s="241">
        <f t="shared" si="96"/>
        <v>0</v>
      </c>
      <c r="AG226" s="241">
        <f t="shared" si="97"/>
        <v>0</v>
      </c>
      <c r="AH226" s="241">
        <f t="shared" si="98"/>
        <v>0</v>
      </c>
      <c r="AI226" s="241">
        <f t="shared" ref="AI226:AI299" si="107">$AE226+$AF226</f>
        <v>0</v>
      </c>
      <c r="AJ226" s="241">
        <f t="shared" ref="AJ226:AJ299" si="108">$AG226+$AH226</f>
        <v>0</v>
      </c>
      <c r="AK226" s="241">
        <f t="shared" ref="AK226:AK299" si="109">$AI226+$AJ226</f>
        <v>0</v>
      </c>
      <c r="AL226" s="173">
        <f t="shared" si="99"/>
        <v>0</v>
      </c>
    </row>
    <row r="227" spans="1:38" ht="24" customHeight="1">
      <c r="A227" s="166"/>
      <c r="B227" s="444" t="s">
        <v>316</v>
      </c>
      <c r="C227" s="33" t="s">
        <v>252</v>
      </c>
      <c r="D227" s="34"/>
      <c r="E227" s="34"/>
      <c r="F227" s="34"/>
      <c r="G227" s="239">
        <f t="shared" si="106"/>
        <v>0</v>
      </c>
      <c r="H227" s="240">
        <f t="shared" si="106"/>
        <v>0</v>
      </c>
      <c r="I227" s="240">
        <f t="shared" si="106"/>
        <v>0</v>
      </c>
      <c r="J227" s="240">
        <f t="shared" si="106"/>
        <v>0</v>
      </c>
      <c r="K227" s="240">
        <f t="shared" si="106"/>
        <v>0</v>
      </c>
      <c r="L227" s="240">
        <f t="shared" si="106"/>
        <v>0</v>
      </c>
      <c r="M227" s="240">
        <f t="shared" si="106"/>
        <v>0</v>
      </c>
      <c r="N227" s="240">
        <f t="shared" si="106"/>
        <v>0</v>
      </c>
      <c r="O227" s="240">
        <f t="shared" si="106"/>
        <v>0</v>
      </c>
      <c r="P227" s="240">
        <f t="shared" si="106"/>
        <v>0</v>
      </c>
      <c r="Q227" s="240">
        <f t="shared" si="106"/>
        <v>0</v>
      </c>
      <c r="R227" s="240">
        <f t="shared" si="106"/>
        <v>0</v>
      </c>
      <c r="S227" s="328">
        <f t="shared" si="94"/>
        <v>0</v>
      </c>
      <c r="T227" s="329">
        <f>SUM($G227:H227)</f>
        <v>0</v>
      </c>
      <c r="U227" s="329">
        <f>SUM($G227:I227)</f>
        <v>0</v>
      </c>
      <c r="V227" s="329">
        <f>SUM($G227:J227)</f>
        <v>0</v>
      </c>
      <c r="W227" s="329">
        <f>SUM($G227:K227)</f>
        <v>0</v>
      </c>
      <c r="X227" s="329">
        <f>SUM($G227:L227)</f>
        <v>0</v>
      </c>
      <c r="Y227" s="329">
        <f>SUM($G227:M227)</f>
        <v>0</v>
      </c>
      <c r="Z227" s="329">
        <f>SUM($G227:N227)</f>
        <v>0</v>
      </c>
      <c r="AA227" s="329">
        <f>SUM($G227:O227)</f>
        <v>0</v>
      </c>
      <c r="AB227" s="329">
        <f>SUM($G227:P227)</f>
        <v>0</v>
      </c>
      <c r="AC227" s="329">
        <f>SUM($G227:Q227)</f>
        <v>0</v>
      </c>
      <c r="AD227" s="330">
        <f>SUM($G227:R227)</f>
        <v>0</v>
      </c>
      <c r="AE227" s="241">
        <f t="shared" si="95"/>
        <v>0</v>
      </c>
      <c r="AF227" s="241">
        <f t="shared" si="96"/>
        <v>0</v>
      </c>
      <c r="AG227" s="241">
        <f t="shared" si="97"/>
        <v>0</v>
      </c>
      <c r="AH227" s="241">
        <f t="shared" si="98"/>
        <v>0</v>
      </c>
      <c r="AI227" s="241">
        <f t="shared" si="107"/>
        <v>0</v>
      </c>
      <c r="AJ227" s="241">
        <f t="shared" si="108"/>
        <v>0</v>
      </c>
      <c r="AK227" s="241">
        <f t="shared" si="109"/>
        <v>0</v>
      </c>
      <c r="AL227" s="173">
        <f t="shared" si="99"/>
        <v>0</v>
      </c>
    </row>
    <row r="228" spans="1:38" ht="24" customHeight="1">
      <c r="A228" s="166"/>
      <c r="B228" s="444" t="s">
        <v>317</v>
      </c>
      <c r="C228" s="33" t="s">
        <v>318</v>
      </c>
      <c r="D228" s="34"/>
      <c r="E228" s="34"/>
      <c r="F228" s="34"/>
      <c r="G228" s="239"/>
      <c r="H228" s="240"/>
      <c r="I228" s="240"/>
      <c r="J228" s="240"/>
      <c r="K228" s="240"/>
      <c r="L228" s="240"/>
      <c r="M228" s="240"/>
      <c r="N228" s="240"/>
      <c r="O228" s="240"/>
      <c r="P228" s="240"/>
      <c r="Q228" s="240"/>
      <c r="R228" s="240"/>
      <c r="S228" s="328">
        <f t="shared" si="94"/>
        <v>0</v>
      </c>
      <c r="T228" s="329">
        <f>SUM($G228:H228)</f>
        <v>0</v>
      </c>
      <c r="U228" s="329">
        <f>SUM($G228:I228)</f>
        <v>0</v>
      </c>
      <c r="V228" s="329">
        <f>SUM($G228:J228)</f>
        <v>0</v>
      </c>
      <c r="W228" s="329">
        <f>SUM($G228:K228)</f>
        <v>0</v>
      </c>
      <c r="X228" s="329">
        <f>SUM($G228:L228)</f>
        <v>0</v>
      </c>
      <c r="Y228" s="329">
        <f>SUM($G228:M228)</f>
        <v>0</v>
      </c>
      <c r="Z228" s="329">
        <f>SUM($G228:N228)</f>
        <v>0</v>
      </c>
      <c r="AA228" s="329">
        <f>SUM($G228:O228)</f>
        <v>0</v>
      </c>
      <c r="AB228" s="329">
        <f>SUM($G228:P228)</f>
        <v>0</v>
      </c>
      <c r="AC228" s="329">
        <f>SUM($G228:Q228)</f>
        <v>0</v>
      </c>
      <c r="AD228" s="330">
        <f>SUM($G228:R228)</f>
        <v>0</v>
      </c>
      <c r="AE228" s="241">
        <f t="shared" si="95"/>
        <v>0</v>
      </c>
      <c r="AF228" s="241">
        <f t="shared" si="96"/>
        <v>0</v>
      </c>
      <c r="AG228" s="241">
        <f t="shared" si="97"/>
        <v>0</v>
      </c>
      <c r="AH228" s="241">
        <f t="shared" si="98"/>
        <v>0</v>
      </c>
      <c r="AI228" s="241">
        <f t="shared" si="107"/>
        <v>0</v>
      </c>
      <c r="AJ228" s="241">
        <f t="shared" si="108"/>
        <v>0</v>
      </c>
      <c r="AK228" s="241">
        <f t="shared" si="109"/>
        <v>0</v>
      </c>
      <c r="AL228" s="173">
        <f t="shared" si="99"/>
        <v>0</v>
      </c>
    </row>
    <row r="229" spans="1:38" ht="24" customHeight="1">
      <c r="A229" s="166"/>
      <c r="B229" s="444" t="s">
        <v>319</v>
      </c>
      <c r="C229" s="33" t="s">
        <v>320</v>
      </c>
      <c r="D229" s="34"/>
      <c r="E229" s="34"/>
      <c r="F229" s="34"/>
      <c r="G229" s="239"/>
      <c r="H229" s="240"/>
      <c r="I229" s="240"/>
      <c r="J229" s="240"/>
      <c r="K229" s="240"/>
      <c r="L229" s="240"/>
      <c r="M229" s="240"/>
      <c r="N229" s="240"/>
      <c r="O229" s="240"/>
      <c r="P229" s="240"/>
      <c r="Q229" s="240"/>
      <c r="R229" s="240"/>
      <c r="S229" s="328">
        <f t="shared" si="94"/>
        <v>0</v>
      </c>
      <c r="T229" s="329">
        <f>SUM($G229:H229)</f>
        <v>0</v>
      </c>
      <c r="U229" s="329">
        <f>SUM($G229:I229)</f>
        <v>0</v>
      </c>
      <c r="V229" s="329">
        <f>SUM($G229:J229)</f>
        <v>0</v>
      </c>
      <c r="W229" s="329">
        <f>SUM($G229:K229)</f>
        <v>0</v>
      </c>
      <c r="X229" s="329">
        <f>SUM($G229:L229)</f>
        <v>0</v>
      </c>
      <c r="Y229" s="329">
        <f>SUM($G229:M229)</f>
        <v>0</v>
      </c>
      <c r="Z229" s="329">
        <f>SUM($G229:N229)</f>
        <v>0</v>
      </c>
      <c r="AA229" s="329">
        <f>SUM($G229:O229)</f>
        <v>0</v>
      </c>
      <c r="AB229" s="329">
        <f>SUM($G229:P229)</f>
        <v>0</v>
      </c>
      <c r="AC229" s="329">
        <f>SUM($G229:Q229)</f>
        <v>0</v>
      </c>
      <c r="AD229" s="330">
        <f>SUM($G229:R229)</f>
        <v>0</v>
      </c>
      <c r="AE229" s="241">
        <f t="shared" si="95"/>
        <v>0</v>
      </c>
      <c r="AF229" s="241">
        <f t="shared" si="96"/>
        <v>0</v>
      </c>
      <c r="AG229" s="241">
        <f t="shared" si="97"/>
        <v>0</v>
      </c>
      <c r="AH229" s="241">
        <f t="shared" si="98"/>
        <v>0</v>
      </c>
      <c r="AI229" s="241">
        <f t="shared" si="107"/>
        <v>0</v>
      </c>
      <c r="AJ229" s="241">
        <f t="shared" si="108"/>
        <v>0</v>
      </c>
      <c r="AK229" s="241">
        <f t="shared" si="109"/>
        <v>0</v>
      </c>
      <c r="AL229" s="173">
        <f t="shared" si="99"/>
        <v>0</v>
      </c>
    </row>
    <row r="230" spans="1:38" ht="24" hidden="1" customHeight="1" outlineLevel="1">
      <c r="A230" s="166" t="s">
        <v>257</v>
      </c>
      <c r="B230" s="444" t="s">
        <v>321</v>
      </c>
      <c r="C230" s="33"/>
      <c r="D230" s="34"/>
      <c r="E230" s="34"/>
      <c r="F230" s="34"/>
      <c r="G230" s="239"/>
      <c r="H230" s="240"/>
      <c r="I230" s="240"/>
      <c r="J230" s="240"/>
      <c r="K230" s="240"/>
      <c r="L230" s="240"/>
      <c r="M230" s="240"/>
      <c r="N230" s="240"/>
      <c r="O230" s="240"/>
      <c r="P230" s="240"/>
      <c r="Q230" s="240"/>
      <c r="R230" s="240"/>
      <c r="S230" s="328">
        <f t="shared" si="94"/>
        <v>0</v>
      </c>
      <c r="T230" s="329">
        <f>SUM($G230:H230)</f>
        <v>0</v>
      </c>
      <c r="U230" s="329">
        <f>SUM($G230:I230)</f>
        <v>0</v>
      </c>
      <c r="V230" s="329">
        <f>SUM($G230:J230)</f>
        <v>0</v>
      </c>
      <c r="W230" s="329">
        <f>SUM($G230:K230)</f>
        <v>0</v>
      </c>
      <c r="X230" s="329">
        <f>SUM($G230:L230)</f>
        <v>0</v>
      </c>
      <c r="Y230" s="329">
        <f>SUM($G230:M230)</f>
        <v>0</v>
      </c>
      <c r="Z230" s="329">
        <f>SUM($G230:N230)</f>
        <v>0</v>
      </c>
      <c r="AA230" s="329">
        <f>SUM($G230:O230)</f>
        <v>0</v>
      </c>
      <c r="AB230" s="329">
        <f>SUM($G230:P230)</f>
        <v>0</v>
      </c>
      <c r="AC230" s="329">
        <f>SUM($G230:Q230)</f>
        <v>0</v>
      </c>
      <c r="AD230" s="330">
        <f>SUM($G230:R230)</f>
        <v>0</v>
      </c>
      <c r="AE230" s="241">
        <f t="shared" si="95"/>
        <v>0</v>
      </c>
      <c r="AF230" s="241">
        <f t="shared" si="96"/>
        <v>0</v>
      </c>
      <c r="AG230" s="241">
        <f t="shared" si="97"/>
        <v>0</v>
      </c>
      <c r="AH230" s="241">
        <f t="shared" si="98"/>
        <v>0</v>
      </c>
      <c r="AI230" s="241">
        <f t="shared" si="107"/>
        <v>0</v>
      </c>
      <c r="AJ230" s="241">
        <f t="shared" si="108"/>
        <v>0</v>
      </c>
      <c r="AK230" s="241">
        <f t="shared" si="109"/>
        <v>0</v>
      </c>
      <c r="AL230" s="173">
        <f t="shared" si="99"/>
        <v>0</v>
      </c>
    </row>
    <row r="231" spans="1:38" ht="24" hidden="1" customHeight="1" outlineLevel="1">
      <c r="A231" s="166" t="s">
        <v>257</v>
      </c>
      <c r="B231" s="444" t="s">
        <v>322</v>
      </c>
      <c r="C231" s="33"/>
      <c r="D231" s="34"/>
      <c r="E231" s="34"/>
      <c r="F231" s="34"/>
      <c r="G231" s="239"/>
      <c r="H231" s="240"/>
      <c r="I231" s="240"/>
      <c r="J231" s="240"/>
      <c r="K231" s="240"/>
      <c r="L231" s="240"/>
      <c r="M231" s="240"/>
      <c r="N231" s="240"/>
      <c r="O231" s="240"/>
      <c r="P231" s="240"/>
      <c r="Q231" s="240"/>
      <c r="R231" s="240"/>
      <c r="S231" s="328">
        <f t="shared" si="94"/>
        <v>0</v>
      </c>
      <c r="T231" s="329">
        <f>SUM($G231:H231)</f>
        <v>0</v>
      </c>
      <c r="U231" s="329">
        <f>SUM($G231:I231)</f>
        <v>0</v>
      </c>
      <c r="V231" s="329">
        <f>SUM($G231:J231)</f>
        <v>0</v>
      </c>
      <c r="W231" s="329">
        <f>SUM($G231:K231)</f>
        <v>0</v>
      </c>
      <c r="X231" s="329">
        <f>SUM($G231:L231)</f>
        <v>0</v>
      </c>
      <c r="Y231" s="329">
        <f>SUM($G231:M231)</f>
        <v>0</v>
      </c>
      <c r="Z231" s="329">
        <f>SUM($G231:N231)</f>
        <v>0</v>
      </c>
      <c r="AA231" s="329">
        <f>SUM($G231:O231)</f>
        <v>0</v>
      </c>
      <c r="AB231" s="329">
        <f>SUM($G231:P231)</f>
        <v>0</v>
      </c>
      <c r="AC231" s="329">
        <f>SUM($G231:Q231)</f>
        <v>0</v>
      </c>
      <c r="AD231" s="330">
        <f>SUM($G231:R231)</f>
        <v>0</v>
      </c>
      <c r="AE231" s="241">
        <f t="shared" si="95"/>
        <v>0</v>
      </c>
      <c r="AF231" s="241">
        <f t="shared" si="96"/>
        <v>0</v>
      </c>
      <c r="AG231" s="241">
        <f t="shared" si="97"/>
        <v>0</v>
      </c>
      <c r="AH231" s="241">
        <f t="shared" si="98"/>
        <v>0</v>
      </c>
      <c r="AI231" s="241">
        <f t="shared" si="107"/>
        <v>0</v>
      </c>
      <c r="AJ231" s="241">
        <f t="shared" si="108"/>
        <v>0</v>
      </c>
      <c r="AK231" s="241">
        <f t="shared" si="109"/>
        <v>0</v>
      </c>
      <c r="AL231" s="173">
        <f t="shared" si="99"/>
        <v>0</v>
      </c>
    </row>
    <row r="232" spans="1:38" ht="24" hidden="1" customHeight="1" outlineLevel="1">
      <c r="A232" s="166" t="s">
        <v>257</v>
      </c>
      <c r="B232" s="444" t="s">
        <v>323</v>
      </c>
      <c r="C232" s="33"/>
      <c r="D232" s="34"/>
      <c r="E232" s="34"/>
      <c r="F232" s="34"/>
      <c r="G232" s="239"/>
      <c r="H232" s="240"/>
      <c r="I232" s="240"/>
      <c r="J232" s="240"/>
      <c r="K232" s="240"/>
      <c r="L232" s="240"/>
      <c r="M232" s="240"/>
      <c r="N232" s="240"/>
      <c r="O232" s="240"/>
      <c r="P232" s="240"/>
      <c r="Q232" s="240"/>
      <c r="R232" s="240"/>
      <c r="S232" s="328">
        <f t="shared" si="94"/>
        <v>0</v>
      </c>
      <c r="T232" s="329">
        <f>SUM($G232:H232)</f>
        <v>0</v>
      </c>
      <c r="U232" s="329">
        <f>SUM($G232:I232)</f>
        <v>0</v>
      </c>
      <c r="V232" s="329">
        <f>SUM($G232:J232)</f>
        <v>0</v>
      </c>
      <c r="W232" s="329">
        <f>SUM($G232:K232)</f>
        <v>0</v>
      </c>
      <c r="X232" s="329">
        <f>SUM($G232:L232)</f>
        <v>0</v>
      </c>
      <c r="Y232" s="329">
        <f>SUM($G232:M232)</f>
        <v>0</v>
      </c>
      <c r="Z232" s="329">
        <f>SUM($G232:N232)</f>
        <v>0</v>
      </c>
      <c r="AA232" s="329">
        <f>SUM($G232:O232)</f>
        <v>0</v>
      </c>
      <c r="AB232" s="329">
        <f>SUM($G232:P232)</f>
        <v>0</v>
      </c>
      <c r="AC232" s="329">
        <f>SUM($G232:Q232)</f>
        <v>0</v>
      </c>
      <c r="AD232" s="330">
        <f>SUM($G232:R232)</f>
        <v>0</v>
      </c>
      <c r="AE232" s="241">
        <f t="shared" si="95"/>
        <v>0</v>
      </c>
      <c r="AF232" s="241">
        <f t="shared" si="96"/>
        <v>0</v>
      </c>
      <c r="AG232" s="241">
        <f t="shared" si="97"/>
        <v>0</v>
      </c>
      <c r="AH232" s="241">
        <f t="shared" si="98"/>
        <v>0</v>
      </c>
      <c r="AI232" s="241">
        <f t="shared" si="107"/>
        <v>0</v>
      </c>
      <c r="AJ232" s="241">
        <f t="shared" si="108"/>
        <v>0</v>
      </c>
      <c r="AK232" s="241">
        <f t="shared" si="109"/>
        <v>0</v>
      </c>
      <c r="AL232" s="173">
        <f t="shared" si="99"/>
        <v>0</v>
      </c>
    </row>
    <row r="233" spans="1:38" ht="24" hidden="1" customHeight="1" outlineLevel="1">
      <c r="A233" s="166" t="s">
        <v>257</v>
      </c>
      <c r="B233" s="444" t="s">
        <v>324</v>
      </c>
      <c r="C233" s="33"/>
      <c r="D233" s="34"/>
      <c r="E233" s="34"/>
      <c r="F233" s="34"/>
      <c r="G233" s="239"/>
      <c r="H233" s="240"/>
      <c r="I233" s="240"/>
      <c r="J233" s="240"/>
      <c r="K233" s="240"/>
      <c r="L233" s="240"/>
      <c r="M233" s="240"/>
      <c r="N233" s="240"/>
      <c r="O233" s="240"/>
      <c r="P233" s="240"/>
      <c r="Q233" s="240"/>
      <c r="R233" s="240"/>
      <c r="S233" s="328">
        <f t="shared" si="94"/>
        <v>0</v>
      </c>
      <c r="T233" s="329">
        <f>SUM($G233:H233)</f>
        <v>0</v>
      </c>
      <c r="U233" s="329">
        <f>SUM($G233:I233)</f>
        <v>0</v>
      </c>
      <c r="V233" s="329">
        <f>SUM($G233:J233)</f>
        <v>0</v>
      </c>
      <c r="W233" s="329">
        <f>SUM($G233:K233)</f>
        <v>0</v>
      </c>
      <c r="X233" s="329">
        <f>SUM($G233:L233)</f>
        <v>0</v>
      </c>
      <c r="Y233" s="329">
        <f>SUM($G233:M233)</f>
        <v>0</v>
      </c>
      <c r="Z233" s="329">
        <f>SUM($G233:N233)</f>
        <v>0</v>
      </c>
      <c r="AA233" s="329">
        <f>SUM($G233:O233)</f>
        <v>0</v>
      </c>
      <c r="AB233" s="329">
        <f>SUM($G233:P233)</f>
        <v>0</v>
      </c>
      <c r="AC233" s="329">
        <f>SUM($G233:Q233)</f>
        <v>0</v>
      </c>
      <c r="AD233" s="330">
        <f>SUM($G233:R233)</f>
        <v>0</v>
      </c>
      <c r="AE233" s="241">
        <f t="shared" si="95"/>
        <v>0</v>
      </c>
      <c r="AF233" s="241">
        <f t="shared" si="96"/>
        <v>0</v>
      </c>
      <c r="AG233" s="241">
        <f t="shared" si="97"/>
        <v>0</v>
      </c>
      <c r="AH233" s="241">
        <f t="shared" si="98"/>
        <v>0</v>
      </c>
      <c r="AI233" s="241">
        <f t="shared" si="107"/>
        <v>0</v>
      </c>
      <c r="AJ233" s="241">
        <f t="shared" si="108"/>
        <v>0</v>
      </c>
      <c r="AK233" s="241">
        <f t="shared" si="109"/>
        <v>0</v>
      </c>
      <c r="AL233" s="173">
        <f t="shared" si="99"/>
        <v>0</v>
      </c>
    </row>
    <row r="234" spans="1:38" ht="24" customHeight="1" outlineLevel="1">
      <c r="A234" s="166" t="s">
        <v>257</v>
      </c>
      <c r="B234" s="444" t="s">
        <v>325</v>
      </c>
      <c r="C234" s="33" t="s">
        <v>462</v>
      </c>
      <c r="D234" s="34"/>
      <c r="E234" s="34"/>
      <c r="F234" s="34"/>
      <c r="G234" s="239"/>
      <c r="H234" s="240"/>
      <c r="I234" s="240"/>
      <c r="J234" s="240"/>
      <c r="K234" s="240"/>
      <c r="L234" s="240">
        <f>L177</f>
        <v>12125.633226750002</v>
      </c>
      <c r="M234" s="240"/>
      <c r="N234" s="240"/>
      <c r="O234" s="240"/>
      <c r="P234" s="240"/>
      <c r="Q234" s="240"/>
      <c r="R234" s="240"/>
      <c r="S234" s="328">
        <f t="shared" si="94"/>
        <v>0</v>
      </c>
      <c r="T234" s="329">
        <f>SUM($G234:H234)</f>
        <v>0</v>
      </c>
      <c r="U234" s="329">
        <f>SUM($G234:I234)</f>
        <v>0</v>
      </c>
      <c r="V234" s="329">
        <f>SUM($G234:J234)</f>
        <v>0</v>
      </c>
      <c r="W234" s="329">
        <f>SUM($G234:K234)</f>
        <v>0</v>
      </c>
      <c r="X234" s="329">
        <f>SUM($G234:L234)</f>
        <v>12125.633226750002</v>
      </c>
      <c r="Y234" s="329">
        <f>SUM($G234:M234)</f>
        <v>12125.633226750002</v>
      </c>
      <c r="Z234" s="329">
        <f>SUM($G234:N234)</f>
        <v>12125.633226750002</v>
      </c>
      <c r="AA234" s="329">
        <f>SUM($G234:O234)</f>
        <v>12125.633226750002</v>
      </c>
      <c r="AB234" s="329">
        <f>SUM($G234:P234)</f>
        <v>12125.633226750002</v>
      </c>
      <c r="AC234" s="329">
        <f>SUM($G234:Q234)</f>
        <v>12125.633226750002</v>
      </c>
      <c r="AD234" s="330">
        <f>SUM($G234:R234)</f>
        <v>12125.633226750002</v>
      </c>
      <c r="AE234" s="241">
        <f t="shared" si="95"/>
        <v>0</v>
      </c>
      <c r="AF234" s="241">
        <f t="shared" si="96"/>
        <v>12125.633226750002</v>
      </c>
      <c r="AG234" s="241">
        <f t="shared" si="97"/>
        <v>0</v>
      </c>
      <c r="AH234" s="241">
        <f t="shared" si="98"/>
        <v>0</v>
      </c>
      <c r="AI234" s="241">
        <f t="shared" si="107"/>
        <v>12125.633226750002</v>
      </c>
      <c r="AJ234" s="241">
        <f t="shared" si="108"/>
        <v>0</v>
      </c>
      <c r="AK234" s="241">
        <f t="shared" si="109"/>
        <v>12125.633226750002</v>
      </c>
      <c r="AL234" s="173">
        <f t="shared" si="99"/>
        <v>0</v>
      </c>
    </row>
    <row r="235" spans="1:38" ht="24" hidden="1" customHeight="1" outlineLevel="1">
      <c r="A235" s="166" t="s">
        <v>257</v>
      </c>
      <c r="B235" s="444" t="s">
        <v>326</v>
      </c>
      <c r="C235" s="33"/>
      <c r="D235" s="34"/>
      <c r="E235" s="34"/>
      <c r="F235" s="34"/>
      <c r="G235" s="239"/>
      <c r="H235" s="240"/>
      <c r="I235" s="240"/>
      <c r="J235" s="240"/>
      <c r="K235" s="240"/>
      <c r="L235" s="240"/>
      <c r="M235" s="240"/>
      <c r="N235" s="240"/>
      <c r="O235" s="240"/>
      <c r="P235" s="240"/>
      <c r="Q235" s="240"/>
      <c r="R235" s="240"/>
      <c r="S235" s="328">
        <f t="shared" si="94"/>
        <v>0</v>
      </c>
      <c r="T235" s="329">
        <f>SUM($G235:H235)</f>
        <v>0</v>
      </c>
      <c r="U235" s="329">
        <f>SUM($G235:I235)</f>
        <v>0</v>
      </c>
      <c r="V235" s="329">
        <f>SUM($G235:J235)</f>
        <v>0</v>
      </c>
      <c r="W235" s="329">
        <f>SUM($G235:K235)</f>
        <v>0</v>
      </c>
      <c r="X235" s="329">
        <f>SUM($G235:L235)</f>
        <v>0</v>
      </c>
      <c r="Y235" s="329">
        <f>SUM($G235:M235)</f>
        <v>0</v>
      </c>
      <c r="Z235" s="329">
        <f>SUM($G235:N235)</f>
        <v>0</v>
      </c>
      <c r="AA235" s="329">
        <f>SUM($G235:O235)</f>
        <v>0</v>
      </c>
      <c r="AB235" s="329">
        <f>SUM($G235:P235)</f>
        <v>0</v>
      </c>
      <c r="AC235" s="329">
        <f>SUM($G235:Q235)</f>
        <v>0</v>
      </c>
      <c r="AD235" s="330">
        <f>SUM($G235:R235)</f>
        <v>0</v>
      </c>
      <c r="AE235" s="241">
        <f t="shared" si="95"/>
        <v>0</v>
      </c>
      <c r="AF235" s="241">
        <f t="shared" si="96"/>
        <v>0</v>
      </c>
      <c r="AG235" s="241">
        <f t="shared" si="97"/>
        <v>0</v>
      </c>
      <c r="AH235" s="241">
        <f t="shared" si="98"/>
        <v>0</v>
      </c>
      <c r="AI235" s="241">
        <f t="shared" si="107"/>
        <v>0</v>
      </c>
      <c r="AJ235" s="241">
        <f t="shared" si="108"/>
        <v>0</v>
      </c>
      <c r="AK235" s="241">
        <f t="shared" si="109"/>
        <v>0</v>
      </c>
      <c r="AL235" s="173">
        <f t="shared" si="99"/>
        <v>0</v>
      </c>
    </row>
    <row r="236" spans="1:38" ht="24" hidden="1" customHeight="1" outlineLevel="1">
      <c r="A236" s="166" t="s">
        <v>257</v>
      </c>
      <c r="B236" s="444" t="s">
        <v>327</v>
      </c>
      <c r="C236" s="33"/>
      <c r="D236" s="34"/>
      <c r="E236" s="34"/>
      <c r="F236" s="34"/>
      <c r="G236" s="239"/>
      <c r="H236" s="240"/>
      <c r="I236" s="240"/>
      <c r="J236" s="240"/>
      <c r="K236" s="240"/>
      <c r="L236" s="240"/>
      <c r="M236" s="240"/>
      <c r="N236" s="240"/>
      <c r="O236" s="240"/>
      <c r="P236" s="240"/>
      <c r="Q236" s="240"/>
      <c r="R236" s="240"/>
      <c r="S236" s="328">
        <f t="shared" si="94"/>
        <v>0</v>
      </c>
      <c r="T236" s="329">
        <f>SUM($G236:H236)</f>
        <v>0</v>
      </c>
      <c r="U236" s="329">
        <f>SUM($G236:I236)</f>
        <v>0</v>
      </c>
      <c r="V236" s="329">
        <f>SUM($G236:J236)</f>
        <v>0</v>
      </c>
      <c r="W236" s="329">
        <f>SUM($G236:K236)</f>
        <v>0</v>
      </c>
      <c r="X236" s="329">
        <f>SUM($G236:L236)</f>
        <v>0</v>
      </c>
      <c r="Y236" s="329">
        <f>SUM($G236:M236)</f>
        <v>0</v>
      </c>
      <c r="Z236" s="329">
        <f>SUM($G236:N236)</f>
        <v>0</v>
      </c>
      <c r="AA236" s="329">
        <f>SUM($G236:O236)</f>
        <v>0</v>
      </c>
      <c r="AB236" s="329">
        <f>SUM($G236:P236)</f>
        <v>0</v>
      </c>
      <c r="AC236" s="329">
        <f>SUM($G236:Q236)</f>
        <v>0</v>
      </c>
      <c r="AD236" s="330">
        <f>SUM($G236:R236)</f>
        <v>0</v>
      </c>
      <c r="AE236" s="241">
        <f t="shared" si="95"/>
        <v>0</v>
      </c>
      <c r="AF236" s="241">
        <f t="shared" si="96"/>
        <v>0</v>
      </c>
      <c r="AG236" s="241">
        <f t="shared" si="97"/>
        <v>0</v>
      </c>
      <c r="AH236" s="241">
        <f t="shared" si="98"/>
        <v>0</v>
      </c>
      <c r="AI236" s="241">
        <f t="shared" si="107"/>
        <v>0</v>
      </c>
      <c r="AJ236" s="241">
        <f t="shared" si="108"/>
        <v>0</v>
      </c>
      <c r="AK236" s="241">
        <f t="shared" si="109"/>
        <v>0</v>
      </c>
      <c r="AL236" s="173">
        <f t="shared" si="99"/>
        <v>0</v>
      </c>
    </row>
    <row r="237" spans="1:38" ht="24" hidden="1" customHeight="1" outlineLevel="1">
      <c r="A237" s="166" t="s">
        <v>257</v>
      </c>
      <c r="B237" s="444" t="s">
        <v>328</v>
      </c>
      <c r="C237" s="33"/>
      <c r="D237" s="34"/>
      <c r="E237" s="34"/>
      <c r="F237" s="34"/>
      <c r="G237" s="239"/>
      <c r="H237" s="240"/>
      <c r="I237" s="240"/>
      <c r="J237" s="240"/>
      <c r="K237" s="240"/>
      <c r="L237" s="240"/>
      <c r="M237" s="240"/>
      <c r="N237" s="240"/>
      <c r="O237" s="240"/>
      <c r="P237" s="240"/>
      <c r="Q237" s="240"/>
      <c r="R237" s="240"/>
      <c r="S237" s="328">
        <f t="shared" si="94"/>
        <v>0</v>
      </c>
      <c r="T237" s="329">
        <f>SUM($G237:H237)</f>
        <v>0</v>
      </c>
      <c r="U237" s="329">
        <f>SUM($G237:I237)</f>
        <v>0</v>
      </c>
      <c r="V237" s="329">
        <f>SUM($G237:J237)</f>
        <v>0</v>
      </c>
      <c r="W237" s="329">
        <f>SUM($G237:K237)</f>
        <v>0</v>
      </c>
      <c r="X237" s="329">
        <f>SUM($G237:L237)</f>
        <v>0</v>
      </c>
      <c r="Y237" s="329">
        <f>SUM($G237:M237)</f>
        <v>0</v>
      </c>
      <c r="Z237" s="329">
        <f>SUM($G237:N237)</f>
        <v>0</v>
      </c>
      <c r="AA237" s="329">
        <f>SUM($G237:O237)</f>
        <v>0</v>
      </c>
      <c r="AB237" s="329">
        <f>SUM($G237:P237)</f>
        <v>0</v>
      </c>
      <c r="AC237" s="329">
        <f>SUM($G237:Q237)</f>
        <v>0</v>
      </c>
      <c r="AD237" s="330">
        <f>SUM($G237:R237)</f>
        <v>0</v>
      </c>
      <c r="AE237" s="241">
        <f t="shared" si="95"/>
        <v>0</v>
      </c>
      <c r="AF237" s="241">
        <f t="shared" si="96"/>
        <v>0</v>
      </c>
      <c r="AG237" s="241">
        <f t="shared" si="97"/>
        <v>0</v>
      </c>
      <c r="AH237" s="241">
        <f t="shared" si="98"/>
        <v>0</v>
      </c>
      <c r="AI237" s="241">
        <f t="shared" si="107"/>
        <v>0</v>
      </c>
      <c r="AJ237" s="241">
        <f t="shared" si="108"/>
        <v>0</v>
      </c>
      <c r="AK237" s="241">
        <f t="shared" si="109"/>
        <v>0</v>
      </c>
      <c r="AL237" s="173">
        <f t="shared" si="99"/>
        <v>0</v>
      </c>
    </row>
    <row r="238" spans="1:38" ht="24" hidden="1" customHeight="1" outlineLevel="1">
      <c r="A238" s="166" t="s">
        <v>257</v>
      </c>
      <c r="B238" s="444" t="s">
        <v>329</v>
      </c>
      <c r="C238" s="33"/>
      <c r="D238" s="34"/>
      <c r="E238" s="34"/>
      <c r="F238" s="34"/>
      <c r="G238" s="239"/>
      <c r="H238" s="240"/>
      <c r="I238" s="240"/>
      <c r="J238" s="240"/>
      <c r="K238" s="240"/>
      <c r="L238" s="240"/>
      <c r="M238" s="240"/>
      <c r="N238" s="240"/>
      <c r="O238" s="240"/>
      <c r="P238" s="240"/>
      <c r="Q238" s="240"/>
      <c r="R238" s="240"/>
      <c r="S238" s="328">
        <f t="shared" si="94"/>
        <v>0</v>
      </c>
      <c r="T238" s="329">
        <f>SUM($G238:H238)</f>
        <v>0</v>
      </c>
      <c r="U238" s="329">
        <f>SUM($G238:I238)</f>
        <v>0</v>
      </c>
      <c r="V238" s="329">
        <f>SUM($G238:J238)</f>
        <v>0</v>
      </c>
      <c r="W238" s="329">
        <f>SUM($G238:K238)</f>
        <v>0</v>
      </c>
      <c r="X238" s="329">
        <f>SUM($G238:L238)</f>
        <v>0</v>
      </c>
      <c r="Y238" s="329">
        <f>SUM($G238:M238)</f>
        <v>0</v>
      </c>
      <c r="Z238" s="329">
        <f>SUM($G238:N238)</f>
        <v>0</v>
      </c>
      <c r="AA238" s="329">
        <f>SUM($G238:O238)</f>
        <v>0</v>
      </c>
      <c r="AB238" s="329">
        <f>SUM($G238:P238)</f>
        <v>0</v>
      </c>
      <c r="AC238" s="329">
        <f>SUM($G238:Q238)</f>
        <v>0</v>
      </c>
      <c r="AD238" s="330">
        <f>SUM($G238:R238)</f>
        <v>0</v>
      </c>
      <c r="AE238" s="241">
        <f t="shared" si="95"/>
        <v>0</v>
      </c>
      <c r="AF238" s="241">
        <f t="shared" si="96"/>
        <v>0</v>
      </c>
      <c r="AG238" s="241">
        <f t="shared" si="97"/>
        <v>0</v>
      </c>
      <c r="AH238" s="241">
        <f t="shared" si="98"/>
        <v>0</v>
      </c>
      <c r="AI238" s="241">
        <f t="shared" si="107"/>
        <v>0</v>
      </c>
      <c r="AJ238" s="241">
        <f t="shared" si="108"/>
        <v>0</v>
      </c>
      <c r="AK238" s="241">
        <f t="shared" si="109"/>
        <v>0</v>
      </c>
      <c r="AL238" s="173">
        <f t="shared" si="99"/>
        <v>0</v>
      </c>
    </row>
    <row r="239" spans="1:38" ht="24" hidden="1" customHeight="1" outlineLevel="1">
      <c r="A239" s="166" t="s">
        <v>257</v>
      </c>
      <c r="B239" s="444" t="s">
        <v>330</v>
      </c>
      <c r="C239" s="33"/>
      <c r="D239" s="34"/>
      <c r="E239" s="34"/>
      <c r="F239" s="34"/>
      <c r="G239" s="239"/>
      <c r="H239" s="240"/>
      <c r="I239" s="240"/>
      <c r="J239" s="240"/>
      <c r="K239" s="240"/>
      <c r="L239" s="240"/>
      <c r="M239" s="240"/>
      <c r="N239" s="240"/>
      <c r="O239" s="240"/>
      <c r="P239" s="240"/>
      <c r="Q239" s="240"/>
      <c r="R239" s="240"/>
      <c r="S239" s="328">
        <f t="shared" si="94"/>
        <v>0</v>
      </c>
      <c r="T239" s="329">
        <f>SUM($G239:H239)</f>
        <v>0</v>
      </c>
      <c r="U239" s="329">
        <f>SUM($G239:I239)</f>
        <v>0</v>
      </c>
      <c r="V239" s="329">
        <f>SUM($G239:J239)</f>
        <v>0</v>
      </c>
      <c r="W239" s="329">
        <f>SUM($G239:K239)</f>
        <v>0</v>
      </c>
      <c r="X239" s="329">
        <f>SUM($G239:L239)</f>
        <v>0</v>
      </c>
      <c r="Y239" s="329">
        <f>SUM($G239:M239)</f>
        <v>0</v>
      </c>
      <c r="Z239" s="329">
        <f>SUM($G239:N239)</f>
        <v>0</v>
      </c>
      <c r="AA239" s="329">
        <f>SUM($G239:O239)</f>
        <v>0</v>
      </c>
      <c r="AB239" s="329">
        <f>SUM($G239:P239)</f>
        <v>0</v>
      </c>
      <c r="AC239" s="329">
        <f>SUM($G239:Q239)</f>
        <v>0</v>
      </c>
      <c r="AD239" s="330">
        <f>SUM($G239:R239)</f>
        <v>0</v>
      </c>
      <c r="AE239" s="241">
        <f t="shared" si="95"/>
        <v>0</v>
      </c>
      <c r="AF239" s="241">
        <f t="shared" si="96"/>
        <v>0</v>
      </c>
      <c r="AG239" s="241">
        <f t="shared" si="97"/>
        <v>0</v>
      </c>
      <c r="AH239" s="241">
        <f t="shared" si="98"/>
        <v>0</v>
      </c>
      <c r="AI239" s="241">
        <f t="shared" si="107"/>
        <v>0</v>
      </c>
      <c r="AJ239" s="241">
        <f t="shared" si="108"/>
        <v>0</v>
      </c>
      <c r="AK239" s="241">
        <f t="shared" si="109"/>
        <v>0</v>
      </c>
      <c r="AL239" s="173">
        <f t="shared" si="99"/>
        <v>0</v>
      </c>
    </row>
    <row r="240" spans="1:38" ht="24" hidden="1" customHeight="1" outlineLevel="1">
      <c r="A240" s="166" t="s">
        <v>257</v>
      </c>
      <c r="B240" s="444" t="s">
        <v>331</v>
      </c>
      <c r="C240" s="33"/>
      <c r="D240" s="34"/>
      <c r="E240" s="34"/>
      <c r="F240" s="34"/>
      <c r="G240" s="239"/>
      <c r="H240" s="240"/>
      <c r="I240" s="240"/>
      <c r="J240" s="240"/>
      <c r="K240" s="240"/>
      <c r="L240" s="240"/>
      <c r="M240" s="240"/>
      <c r="N240" s="240"/>
      <c r="O240" s="240"/>
      <c r="P240" s="240"/>
      <c r="Q240" s="240"/>
      <c r="R240" s="240"/>
      <c r="S240" s="328">
        <f t="shared" si="94"/>
        <v>0</v>
      </c>
      <c r="T240" s="329">
        <f>SUM($G240:H240)</f>
        <v>0</v>
      </c>
      <c r="U240" s="329">
        <f>SUM($G240:I240)</f>
        <v>0</v>
      </c>
      <c r="V240" s="329">
        <f>SUM($G240:J240)</f>
        <v>0</v>
      </c>
      <c r="W240" s="329">
        <f>SUM($G240:K240)</f>
        <v>0</v>
      </c>
      <c r="X240" s="329">
        <f>SUM($G240:L240)</f>
        <v>0</v>
      </c>
      <c r="Y240" s="329">
        <f>SUM($G240:M240)</f>
        <v>0</v>
      </c>
      <c r="Z240" s="329">
        <f>SUM($G240:N240)</f>
        <v>0</v>
      </c>
      <c r="AA240" s="329">
        <f>SUM($G240:O240)</f>
        <v>0</v>
      </c>
      <c r="AB240" s="329">
        <f>SUM($G240:P240)</f>
        <v>0</v>
      </c>
      <c r="AC240" s="329">
        <f>SUM($G240:Q240)</f>
        <v>0</v>
      </c>
      <c r="AD240" s="330">
        <f>SUM($G240:R240)</f>
        <v>0</v>
      </c>
      <c r="AE240" s="241">
        <f t="shared" si="95"/>
        <v>0</v>
      </c>
      <c r="AF240" s="241">
        <f t="shared" si="96"/>
        <v>0</v>
      </c>
      <c r="AG240" s="241">
        <f t="shared" si="97"/>
        <v>0</v>
      </c>
      <c r="AH240" s="241">
        <f t="shared" si="98"/>
        <v>0</v>
      </c>
      <c r="AI240" s="241">
        <f t="shared" si="107"/>
        <v>0</v>
      </c>
      <c r="AJ240" s="241">
        <f t="shared" si="108"/>
        <v>0</v>
      </c>
      <c r="AK240" s="241">
        <f t="shared" si="109"/>
        <v>0</v>
      </c>
      <c r="AL240" s="173">
        <f t="shared" si="99"/>
        <v>0</v>
      </c>
    </row>
    <row r="241" spans="1:38" ht="24" hidden="1" customHeight="1" outlineLevel="1">
      <c r="A241" s="166" t="s">
        <v>257</v>
      </c>
      <c r="B241" s="444" t="s">
        <v>332</v>
      </c>
      <c r="C241" s="33"/>
      <c r="D241" s="34"/>
      <c r="E241" s="34"/>
      <c r="F241" s="34"/>
      <c r="G241" s="239"/>
      <c r="H241" s="240"/>
      <c r="I241" s="240"/>
      <c r="J241" s="240"/>
      <c r="K241" s="240"/>
      <c r="L241" s="240"/>
      <c r="M241" s="240"/>
      <c r="N241" s="240"/>
      <c r="O241" s="240"/>
      <c r="P241" s="240"/>
      <c r="Q241" s="240"/>
      <c r="R241" s="240"/>
      <c r="S241" s="328">
        <f t="shared" si="94"/>
        <v>0</v>
      </c>
      <c r="T241" s="329">
        <f>SUM($G241:H241)</f>
        <v>0</v>
      </c>
      <c r="U241" s="329">
        <f>SUM($G241:I241)</f>
        <v>0</v>
      </c>
      <c r="V241" s="329">
        <f>SUM($G241:J241)</f>
        <v>0</v>
      </c>
      <c r="W241" s="329">
        <f>SUM($G241:K241)</f>
        <v>0</v>
      </c>
      <c r="X241" s="329">
        <f>SUM($G241:L241)</f>
        <v>0</v>
      </c>
      <c r="Y241" s="329">
        <f>SUM($G241:M241)</f>
        <v>0</v>
      </c>
      <c r="Z241" s="329">
        <f>SUM($G241:N241)</f>
        <v>0</v>
      </c>
      <c r="AA241" s="329">
        <f>SUM($G241:O241)</f>
        <v>0</v>
      </c>
      <c r="AB241" s="329">
        <f>SUM($G241:P241)</f>
        <v>0</v>
      </c>
      <c r="AC241" s="329">
        <f>SUM($G241:Q241)</f>
        <v>0</v>
      </c>
      <c r="AD241" s="330">
        <f>SUM($G241:R241)</f>
        <v>0</v>
      </c>
      <c r="AE241" s="241">
        <f t="shared" si="95"/>
        <v>0</v>
      </c>
      <c r="AF241" s="241">
        <f t="shared" si="96"/>
        <v>0</v>
      </c>
      <c r="AG241" s="241">
        <f t="shared" si="97"/>
        <v>0</v>
      </c>
      <c r="AH241" s="241">
        <f t="shared" si="98"/>
        <v>0</v>
      </c>
      <c r="AI241" s="241">
        <f t="shared" si="107"/>
        <v>0</v>
      </c>
      <c r="AJ241" s="241">
        <f t="shared" si="108"/>
        <v>0</v>
      </c>
      <c r="AK241" s="241">
        <f t="shared" si="109"/>
        <v>0</v>
      </c>
      <c r="AL241" s="173">
        <f t="shared" si="99"/>
        <v>0</v>
      </c>
    </row>
    <row r="242" spans="1:38" ht="24" hidden="1" customHeight="1" outlineLevel="1">
      <c r="A242" s="166" t="s">
        <v>257</v>
      </c>
      <c r="B242" s="444" t="s">
        <v>333</v>
      </c>
      <c r="C242" s="33"/>
      <c r="D242" s="34"/>
      <c r="E242" s="34"/>
      <c r="F242" s="34"/>
      <c r="G242" s="239"/>
      <c r="H242" s="240"/>
      <c r="I242" s="240"/>
      <c r="J242" s="240"/>
      <c r="K242" s="240"/>
      <c r="L242" s="240"/>
      <c r="M242" s="240"/>
      <c r="N242" s="240"/>
      <c r="O242" s="240"/>
      <c r="P242" s="240"/>
      <c r="Q242" s="240"/>
      <c r="R242" s="240"/>
      <c r="S242" s="328">
        <f t="shared" si="94"/>
        <v>0</v>
      </c>
      <c r="T242" s="329">
        <f>SUM($G242:H242)</f>
        <v>0</v>
      </c>
      <c r="U242" s="329">
        <f>SUM($G242:I242)</f>
        <v>0</v>
      </c>
      <c r="V242" s="329">
        <f>SUM($G242:J242)</f>
        <v>0</v>
      </c>
      <c r="W242" s="329">
        <f>SUM($G242:K242)</f>
        <v>0</v>
      </c>
      <c r="X242" s="329">
        <f>SUM($G242:L242)</f>
        <v>0</v>
      </c>
      <c r="Y242" s="329">
        <f>SUM($G242:M242)</f>
        <v>0</v>
      </c>
      <c r="Z242" s="329">
        <f>SUM($G242:N242)</f>
        <v>0</v>
      </c>
      <c r="AA242" s="329">
        <f>SUM($G242:O242)</f>
        <v>0</v>
      </c>
      <c r="AB242" s="329">
        <f>SUM($G242:P242)</f>
        <v>0</v>
      </c>
      <c r="AC242" s="329">
        <f>SUM($G242:Q242)</f>
        <v>0</v>
      </c>
      <c r="AD242" s="330">
        <f>SUM($G242:R242)</f>
        <v>0</v>
      </c>
      <c r="AE242" s="241">
        <f t="shared" si="95"/>
        <v>0</v>
      </c>
      <c r="AF242" s="241">
        <f t="shared" si="96"/>
        <v>0</v>
      </c>
      <c r="AG242" s="241">
        <f t="shared" si="97"/>
        <v>0</v>
      </c>
      <c r="AH242" s="241">
        <f t="shared" si="98"/>
        <v>0</v>
      </c>
      <c r="AI242" s="241">
        <f t="shared" si="107"/>
        <v>0</v>
      </c>
      <c r="AJ242" s="241">
        <f t="shared" si="108"/>
        <v>0</v>
      </c>
      <c r="AK242" s="241">
        <f t="shared" si="109"/>
        <v>0</v>
      </c>
      <c r="AL242" s="173">
        <f t="shared" si="99"/>
        <v>0</v>
      </c>
    </row>
    <row r="243" spans="1:38" ht="24" hidden="1" customHeight="1" outlineLevel="1">
      <c r="A243" s="166" t="s">
        <v>257</v>
      </c>
      <c r="B243" s="444" t="s">
        <v>334</v>
      </c>
      <c r="C243" s="33"/>
      <c r="D243" s="34"/>
      <c r="E243" s="34"/>
      <c r="F243" s="34"/>
      <c r="G243" s="239"/>
      <c r="H243" s="240"/>
      <c r="I243" s="240"/>
      <c r="J243" s="240"/>
      <c r="K243" s="240"/>
      <c r="L243" s="240"/>
      <c r="M243" s="240"/>
      <c r="N243" s="240"/>
      <c r="O243" s="240"/>
      <c r="P243" s="240"/>
      <c r="Q243" s="240"/>
      <c r="R243" s="240"/>
      <c r="S243" s="328">
        <f t="shared" si="94"/>
        <v>0</v>
      </c>
      <c r="T243" s="329">
        <f>SUM($G243:H243)</f>
        <v>0</v>
      </c>
      <c r="U243" s="329">
        <f>SUM($G243:I243)</f>
        <v>0</v>
      </c>
      <c r="V243" s="329">
        <f>SUM($G243:J243)</f>
        <v>0</v>
      </c>
      <c r="W243" s="329">
        <f>SUM($G243:K243)</f>
        <v>0</v>
      </c>
      <c r="X243" s="329">
        <f>SUM($G243:L243)</f>
        <v>0</v>
      </c>
      <c r="Y243" s="329">
        <f>SUM($G243:M243)</f>
        <v>0</v>
      </c>
      <c r="Z243" s="329">
        <f>SUM($G243:N243)</f>
        <v>0</v>
      </c>
      <c r="AA243" s="329">
        <f>SUM($G243:O243)</f>
        <v>0</v>
      </c>
      <c r="AB243" s="329">
        <f>SUM($G243:P243)</f>
        <v>0</v>
      </c>
      <c r="AC243" s="329">
        <f>SUM($G243:Q243)</f>
        <v>0</v>
      </c>
      <c r="AD243" s="330">
        <f>SUM($G243:R243)</f>
        <v>0</v>
      </c>
      <c r="AE243" s="241">
        <f t="shared" si="95"/>
        <v>0</v>
      </c>
      <c r="AF243" s="241">
        <f t="shared" si="96"/>
        <v>0</v>
      </c>
      <c r="AG243" s="241">
        <f t="shared" si="97"/>
        <v>0</v>
      </c>
      <c r="AH243" s="241">
        <f t="shared" si="98"/>
        <v>0</v>
      </c>
      <c r="AI243" s="241">
        <f t="shared" si="107"/>
        <v>0</v>
      </c>
      <c r="AJ243" s="241">
        <f t="shared" si="108"/>
        <v>0</v>
      </c>
      <c r="AK243" s="241">
        <f t="shared" si="109"/>
        <v>0</v>
      </c>
      <c r="AL243" s="173">
        <f t="shared" si="99"/>
        <v>0</v>
      </c>
    </row>
    <row r="244" spans="1:38" ht="24" hidden="1" customHeight="1" outlineLevel="1">
      <c r="A244" s="166" t="s">
        <v>257</v>
      </c>
      <c r="B244" s="444" t="s">
        <v>335</v>
      </c>
      <c r="C244" s="33"/>
      <c r="D244" s="34"/>
      <c r="E244" s="34"/>
      <c r="F244" s="34"/>
      <c r="G244" s="239"/>
      <c r="H244" s="240"/>
      <c r="I244" s="240"/>
      <c r="J244" s="240"/>
      <c r="K244" s="240"/>
      <c r="L244" s="240"/>
      <c r="M244" s="240"/>
      <c r="N244" s="240"/>
      <c r="O244" s="240"/>
      <c r="P244" s="240"/>
      <c r="Q244" s="240"/>
      <c r="R244" s="240"/>
      <c r="S244" s="328">
        <f t="shared" si="94"/>
        <v>0</v>
      </c>
      <c r="T244" s="329">
        <f>SUM($G244:H244)</f>
        <v>0</v>
      </c>
      <c r="U244" s="329">
        <f>SUM($G244:I244)</f>
        <v>0</v>
      </c>
      <c r="V244" s="329">
        <f>SUM($G244:J244)</f>
        <v>0</v>
      </c>
      <c r="W244" s="329">
        <f>SUM($G244:K244)</f>
        <v>0</v>
      </c>
      <c r="X244" s="329">
        <f>SUM($G244:L244)</f>
        <v>0</v>
      </c>
      <c r="Y244" s="329">
        <f>SUM($G244:M244)</f>
        <v>0</v>
      </c>
      <c r="Z244" s="329">
        <f>SUM($G244:N244)</f>
        <v>0</v>
      </c>
      <c r="AA244" s="329">
        <f>SUM($G244:O244)</f>
        <v>0</v>
      </c>
      <c r="AB244" s="329">
        <f>SUM($G244:P244)</f>
        <v>0</v>
      </c>
      <c r="AC244" s="329">
        <f>SUM($G244:Q244)</f>
        <v>0</v>
      </c>
      <c r="AD244" s="330">
        <f>SUM($G244:R244)</f>
        <v>0</v>
      </c>
      <c r="AE244" s="241">
        <f t="shared" si="95"/>
        <v>0</v>
      </c>
      <c r="AF244" s="241">
        <f t="shared" si="96"/>
        <v>0</v>
      </c>
      <c r="AG244" s="241">
        <f t="shared" si="97"/>
        <v>0</v>
      </c>
      <c r="AH244" s="241">
        <f t="shared" si="98"/>
        <v>0</v>
      </c>
      <c r="AI244" s="241">
        <f t="shared" si="107"/>
        <v>0</v>
      </c>
      <c r="AJ244" s="241">
        <f t="shared" si="108"/>
        <v>0</v>
      </c>
      <c r="AK244" s="241">
        <f t="shared" si="109"/>
        <v>0</v>
      </c>
      <c r="AL244" s="173">
        <f t="shared" si="99"/>
        <v>0</v>
      </c>
    </row>
    <row r="245" spans="1:38" ht="24" hidden="1" customHeight="1" outlineLevel="1">
      <c r="A245" s="166" t="s">
        <v>257</v>
      </c>
      <c r="B245" s="444" t="s">
        <v>336</v>
      </c>
      <c r="C245" s="33"/>
      <c r="D245" s="34"/>
      <c r="E245" s="34"/>
      <c r="F245" s="34"/>
      <c r="G245" s="239"/>
      <c r="H245" s="240"/>
      <c r="I245" s="240"/>
      <c r="J245" s="240"/>
      <c r="K245" s="240"/>
      <c r="L245" s="240"/>
      <c r="M245" s="240"/>
      <c r="N245" s="240"/>
      <c r="O245" s="240"/>
      <c r="P245" s="240"/>
      <c r="Q245" s="240"/>
      <c r="R245" s="240"/>
      <c r="S245" s="328">
        <f t="shared" si="94"/>
        <v>0</v>
      </c>
      <c r="T245" s="329">
        <f>SUM($G245:H245)</f>
        <v>0</v>
      </c>
      <c r="U245" s="329">
        <f>SUM($G245:I245)</f>
        <v>0</v>
      </c>
      <c r="V245" s="329">
        <f>SUM($G245:J245)</f>
        <v>0</v>
      </c>
      <c r="W245" s="329">
        <f>SUM($G245:K245)</f>
        <v>0</v>
      </c>
      <c r="X245" s="329">
        <f>SUM($G245:L245)</f>
        <v>0</v>
      </c>
      <c r="Y245" s="329">
        <f>SUM($G245:M245)</f>
        <v>0</v>
      </c>
      <c r="Z245" s="329">
        <f>SUM($G245:N245)</f>
        <v>0</v>
      </c>
      <c r="AA245" s="329">
        <f>SUM($G245:O245)</f>
        <v>0</v>
      </c>
      <c r="AB245" s="329">
        <f>SUM($G245:P245)</f>
        <v>0</v>
      </c>
      <c r="AC245" s="329">
        <f>SUM($G245:Q245)</f>
        <v>0</v>
      </c>
      <c r="AD245" s="330">
        <f>SUM($G245:R245)</f>
        <v>0</v>
      </c>
      <c r="AE245" s="241">
        <f t="shared" si="95"/>
        <v>0</v>
      </c>
      <c r="AF245" s="241">
        <f t="shared" si="96"/>
        <v>0</v>
      </c>
      <c r="AG245" s="241">
        <f t="shared" si="97"/>
        <v>0</v>
      </c>
      <c r="AH245" s="241">
        <f t="shared" si="98"/>
        <v>0</v>
      </c>
      <c r="AI245" s="241">
        <f t="shared" si="107"/>
        <v>0</v>
      </c>
      <c r="AJ245" s="241">
        <f t="shared" si="108"/>
        <v>0</v>
      </c>
      <c r="AK245" s="241">
        <f t="shared" si="109"/>
        <v>0</v>
      </c>
      <c r="AL245" s="173">
        <f t="shared" si="99"/>
        <v>0</v>
      </c>
    </row>
    <row r="246" spans="1:38" ht="24" hidden="1" customHeight="1" outlineLevel="1">
      <c r="A246" s="166" t="s">
        <v>257</v>
      </c>
      <c r="B246" s="444" t="s">
        <v>337</v>
      </c>
      <c r="C246" s="33"/>
      <c r="D246" s="34"/>
      <c r="E246" s="34"/>
      <c r="F246" s="34"/>
      <c r="G246" s="239"/>
      <c r="H246" s="240"/>
      <c r="I246" s="240"/>
      <c r="J246" s="240"/>
      <c r="K246" s="240"/>
      <c r="L246" s="240"/>
      <c r="M246" s="240"/>
      <c r="N246" s="240"/>
      <c r="O246" s="240"/>
      <c r="P246" s="240"/>
      <c r="Q246" s="240"/>
      <c r="R246" s="240"/>
      <c r="S246" s="328">
        <f t="shared" si="94"/>
        <v>0</v>
      </c>
      <c r="T246" s="329">
        <f>SUM($G246:H246)</f>
        <v>0</v>
      </c>
      <c r="U246" s="329">
        <f>SUM($G246:I246)</f>
        <v>0</v>
      </c>
      <c r="V246" s="329">
        <f>SUM($G246:J246)</f>
        <v>0</v>
      </c>
      <c r="W246" s="329">
        <f>SUM($G246:K246)</f>
        <v>0</v>
      </c>
      <c r="X246" s="329">
        <f>SUM($G246:L246)</f>
        <v>0</v>
      </c>
      <c r="Y246" s="329">
        <f>SUM($G246:M246)</f>
        <v>0</v>
      </c>
      <c r="Z246" s="329">
        <f>SUM($G246:N246)</f>
        <v>0</v>
      </c>
      <c r="AA246" s="329">
        <f>SUM($G246:O246)</f>
        <v>0</v>
      </c>
      <c r="AB246" s="329">
        <f>SUM($G246:P246)</f>
        <v>0</v>
      </c>
      <c r="AC246" s="329">
        <f>SUM($G246:Q246)</f>
        <v>0</v>
      </c>
      <c r="AD246" s="330">
        <f>SUM($G246:R246)</f>
        <v>0</v>
      </c>
      <c r="AE246" s="241">
        <f t="shared" si="95"/>
        <v>0</v>
      </c>
      <c r="AF246" s="241">
        <f t="shared" si="96"/>
        <v>0</v>
      </c>
      <c r="AG246" s="241">
        <f t="shared" si="97"/>
        <v>0</v>
      </c>
      <c r="AH246" s="241">
        <f t="shared" si="98"/>
        <v>0</v>
      </c>
      <c r="AI246" s="241">
        <f t="shared" si="107"/>
        <v>0</v>
      </c>
      <c r="AJ246" s="241">
        <f t="shared" si="108"/>
        <v>0</v>
      </c>
      <c r="AK246" s="241">
        <f t="shared" si="109"/>
        <v>0</v>
      </c>
      <c r="AL246" s="173">
        <f t="shared" si="99"/>
        <v>0</v>
      </c>
    </row>
    <row r="247" spans="1:38" ht="24" hidden="1" customHeight="1" outlineLevel="1">
      <c r="A247" s="166" t="s">
        <v>257</v>
      </c>
      <c r="B247" s="444" t="s">
        <v>338</v>
      </c>
      <c r="C247" s="33"/>
      <c r="D247" s="34"/>
      <c r="E247" s="34"/>
      <c r="F247" s="34"/>
      <c r="G247" s="239"/>
      <c r="H247" s="240"/>
      <c r="I247" s="240"/>
      <c r="J247" s="240"/>
      <c r="K247" s="240"/>
      <c r="L247" s="240"/>
      <c r="M247" s="240"/>
      <c r="N247" s="240"/>
      <c r="O247" s="240"/>
      <c r="P247" s="240"/>
      <c r="Q247" s="240"/>
      <c r="R247" s="240"/>
      <c r="S247" s="328">
        <f t="shared" si="94"/>
        <v>0</v>
      </c>
      <c r="T247" s="329">
        <f>SUM($G247:H247)</f>
        <v>0</v>
      </c>
      <c r="U247" s="329">
        <f>SUM($G247:I247)</f>
        <v>0</v>
      </c>
      <c r="V247" s="329">
        <f>SUM($G247:J247)</f>
        <v>0</v>
      </c>
      <c r="W247" s="329">
        <f>SUM($G247:K247)</f>
        <v>0</v>
      </c>
      <c r="X247" s="329">
        <f>SUM($G247:L247)</f>
        <v>0</v>
      </c>
      <c r="Y247" s="329">
        <f>SUM($G247:M247)</f>
        <v>0</v>
      </c>
      <c r="Z247" s="329">
        <f>SUM($G247:N247)</f>
        <v>0</v>
      </c>
      <c r="AA247" s="329">
        <f>SUM($G247:O247)</f>
        <v>0</v>
      </c>
      <c r="AB247" s="329">
        <f>SUM($G247:P247)</f>
        <v>0</v>
      </c>
      <c r="AC247" s="329">
        <f>SUM($G247:Q247)</f>
        <v>0</v>
      </c>
      <c r="AD247" s="330">
        <f>SUM($G247:R247)</f>
        <v>0</v>
      </c>
      <c r="AE247" s="241">
        <f t="shared" si="95"/>
        <v>0</v>
      </c>
      <c r="AF247" s="241">
        <f t="shared" si="96"/>
        <v>0</v>
      </c>
      <c r="AG247" s="241">
        <f t="shared" si="97"/>
        <v>0</v>
      </c>
      <c r="AH247" s="241">
        <f t="shared" si="98"/>
        <v>0</v>
      </c>
      <c r="AI247" s="241">
        <f t="shared" si="107"/>
        <v>0</v>
      </c>
      <c r="AJ247" s="241">
        <f t="shared" si="108"/>
        <v>0</v>
      </c>
      <c r="AK247" s="241">
        <f t="shared" si="109"/>
        <v>0</v>
      </c>
      <c r="AL247" s="173">
        <f t="shared" si="99"/>
        <v>0</v>
      </c>
    </row>
    <row r="248" spans="1:38" ht="24" hidden="1" customHeight="1" outlineLevel="1">
      <c r="A248" s="166" t="s">
        <v>257</v>
      </c>
      <c r="B248" s="444" t="s">
        <v>339</v>
      </c>
      <c r="C248" s="33"/>
      <c r="D248" s="34"/>
      <c r="E248" s="34"/>
      <c r="F248" s="34"/>
      <c r="G248" s="239"/>
      <c r="H248" s="240"/>
      <c r="I248" s="240"/>
      <c r="J248" s="240"/>
      <c r="K248" s="240"/>
      <c r="L248" s="240"/>
      <c r="M248" s="240"/>
      <c r="N248" s="240"/>
      <c r="O248" s="240"/>
      <c r="P248" s="240"/>
      <c r="Q248" s="240"/>
      <c r="R248" s="240"/>
      <c r="S248" s="328">
        <f t="shared" si="94"/>
        <v>0</v>
      </c>
      <c r="T248" s="329">
        <f>SUM($G248:H248)</f>
        <v>0</v>
      </c>
      <c r="U248" s="329">
        <f>SUM($G248:I248)</f>
        <v>0</v>
      </c>
      <c r="V248" s="329">
        <f>SUM($G248:J248)</f>
        <v>0</v>
      </c>
      <c r="W248" s="329">
        <f>SUM($G248:K248)</f>
        <v>0</v>
      </c>
      <c r="X248" s="329">
        <f>SUM($G248:L248)</f>
        <v>0</v>
      </c>
      <c r="Y248" s="329">
        <f>SUM($G248:M248)</f>
        <v>0</v>
      </c>
      <c r="Z248" s="329">
        <f>SUM($G248:N248)</f>
        <v>0</v>
      </c>
      <c r="AA248" s="329">
        <f>SUM($G248:O248)</f>
        <v>0</v>
      </c>
      <c r="AB248" s="329">
        <f>SUM($G248:P248)</f>
        <v>0</v>
      </c>
      <c r="AC248" s="329">
        <f>SUM($G248:Q248)</f>
        <v>0</v>
      </c>
      <c r="AD248" s="330">
        <f>SUM($G248:R248)</f>
        <v>0</v>
      </c>
      <c r="AE248" s="241">
        <f t="shared" si="95"/>
        <v>0</v>
      </c>
      <c r="AF248" s="241">
        <f t="shared" si="96"/>
        <v>0</v>
      </c>
      <c r="AG248" s="241">
        <f t="shared" si="97"/>
        <v>0</v>
      </c>
      <c r="AH248" s="241">
        <f t="shared" si="98"/>
        <v>0</v>
      </c>
      <c r="AI248" s="241">
        <f t="shared" si="107"/>
        <v>0</v>
      </c>
      <c r="AJ248" s="241">
        <f t="shared" si="108"/>
        <v>0</v>
      </c>
      <c r="AK248" s="241">
        <f t="shared" si="109"/>
        <v>0</v>
      </c>
      <c r="AL248" s="173">
        <f t="shared" si="99"/>
        <v>0</v>
      </c>
    </row>
    <row r="249" spans="1:38" ht="24" customHeight="1" collapsed="1">
      <c r="A249" s="166"/>
      <c r="B249" s="444" t="s">
        <v>340</v>
      </c>
      <c r="C249" s="154" t="s">
        <v>341</v>
      </c>
      <c r="D249" s="145"/>
      <c r="E249" s="145"/>
      <c r="F249" s="145"/>
      <c r="G249" s="333">
        <f>SUM(G218:G248)</f>
        <v>0</v>
      </c>
      <c r="H249" s="337">
        <f t="shared" ref="H249:R249" si="110">SUM(H218:H248)</f>
        <v>0</v>
      </c>
      <c r="I249" s="337">
        <f t="shared" si="110"/>
        <v>0</v>
      </c>
      <c r="J249" s="337">
        <f t="shared" si="110"/>
        <v>0</v>
      </c>
      <c r="K249" s="337">
        <f t="shared" si="110"/>
        <v>0</v>
      </c>
      <c r="L249" s="337">
        <f t="shared" si="110"/>
        <v>12125.633226750002</v>
      </c>
      <c r="M249" s="337">
        <f t="shared" si="110"/>
        <v>0</v>
      </c>
      <c r="N249" s="337">
        <f t="shared" si="110"/>
        <v>0</v>
      </c>
      <c r="O249" s="337">
        <f t="shared" si="110"/>
        <v>0</v>
      </c>
      <c r="P249" s="337">
        <f t="shared" si="110"/>
        <v>0</v>
      </c>
      <c r="Q249" s="337">
        <f t="shared" si="110"/>
        <v>0</v>
      </c>
      <c r="R249" s="337">
        <f t="shared" si="110"/>
        <v>0</v>
      </c>
      <c r="S249" s="334">
        <f t="shared" si="94"/>
        <v>0</v>
      </c>
      <c r="T249" s="335">
        <f>SUM($G249:H249)</f>
        <v>0</v>
      </c>
      <c r="U249" s="335">
        <f>SUM($G249:I249)</f>
        <v>0</v>
      </c>
      <c r="V249" s="335">
        <f>SUM($G249:J249)</f>
        <v>0</v>
      </c>
      <c r="W249" s="335">
        <f>SUM($G249:K249)</f>
        <v>0</v>
      </c>
      <c r="X249" s="335">
        <f>SUM($G249:L249)</f>
        <v>12125.633226750002</v>
      </c>
      <c r="Y249" s="335">
        <f>SUM($G249:M249)</f>
        <v>12125.633226750002</v>
      </c>
      <c r="Z249" s="335">
        <f>SUM($G249:N249)</f>
        <v>12125.633226750002</v>
      </c>
      <c r="AA249" s="335">
        <f>SUM($G249:O249)</f>
        <v>12125.633226750002</v>
      </c>
      <c r="AB249" s="335">
        <f>SUM($G249:P249)</f>
        <v>12125.633226750002</v>
      </c>
      <c r="AC249" s="335">
        <f>SUM($G249:Q249)</f>
        <v>12125.633226750002</v>
      </c>
      <c r="AD249" s="336">
        <f>SUM($G249:R249)</f>
        <v>12125.633226750002</v>
      </c>
      <c r="AE249" s="260">
        <f t="shared" si="95"/>
        <v>0</v>
      </c>
      <c r="AF249" s="260">
        <f t="shared" si="96"/>
        <v>12125.633226750002</v>
      </c>
      <c r="AG249" s="260">
        <f t="shared" si="97"/>
        <v>0</v>
      </c>
      <c r="AH249" s="260">
        <f t="shared" si="98"/>
        <v>0</v>
      </c>
      <c r="AI249" s="260">
        <f t="shared" si="107"/>
        <v>12125.633226750002</v>
      </c>
      <c r="AJ249" s="260">
        <f t="shared" si="108"/>
        <v>0</v>
      </c>
      <c r="AK249" s="260">
        <f t="shared" si="109"/>
        <v>12125.633226750002</v>
      </c>
      <c r="AL249" s="173">
        <f t="shared" si="99"/>
        <v>0</v>
      </c>
    </row>
    <row r="250" spans="1:38" ht="24" customHeight="1">
      <c r="A250" s="166"/>
      <c r="B250" s="444" t="s">
        <v>342</v>
      </c>
      <c r="C250" s="144" t="s">
        <v>125</v>
      </c>
      <c r="D250" s="145"/>
      <c r="E250" s="145"/>
      <c r="F250" s="145"/>
      <c r="G250" s="333">
        <f>G217-G249</f>
        <v>45032.89611460903</v>
      </c>
      <c r="H250" s="337">
        <f t="shared" ref="H250:R250" si="111">H217-H249</f>
        <v>14028.342764480038</v>
      </c>
      <c r="I250" s="337">
        <f t="shared" si="111"/>
        <v>20689.089469802515</v>
      </c>
      <c r="J250" s="337">
        <f t="shared" si="111"/>
        <v>-1083.0775396975425</v>
      </c>
      <c r="K250" s="337">
        <f t="shared" si="111"/>
        <v>9535.5155342510643</v>
      </c>
      <c r="L250" s="337">
        <f t="shared" si="111"/>
        <v>5796.6387734938307</v>
      </c>
      <c r="M250" s="337">
        <f t="shared" si="111"/>
        <v>10333.695259563072</v>
      </c>
      <c r="N250" s="337">
        <f t="shared" si="111"/>
        <v>-25241.626396090483</v>
      </c>
      <c r="O250" s="337">
        <f t="shared" si="111"/>
        <v>13911.001711820514</v>
      </c>
      <c r="P250" s="337">
        <f t="shared" si="111"/>
        <v>699.42869310299466</v>
      </c>
      <c r="Q250" s="337">
        <f t="shared" si="111"/>
        <v>15830.521099327338</v>
      </c>
      <c r="R250" s="337">
        <f t="shared" si="111"/>
        <v>25265.046875705943</v>
      </c>
      <c r="S250" s="334">
        <f t="shared" si="94"/>
        <v>45032.89611460903</v>
      </c>
      <c r="T250" s="335">
        <f>SUM($G250:H250)</f>
        <v>59061.238879089069</v>
      </c>
      <c r="U250" s="335">
        <f>SUM($G250:I250)</f>
        <v>79750.328348891577</v>
      </c>
      <c r="V250" s="335">
        <f>SUM($G250:J250)</f>
        <v>78667.25080919404</v>
      </c>
      <c r="W250" s="335">
        <f>SUM($G250:K250)</f>
        <v>88202.76634344511</v>
      </c>
      <c r="X250" s="335">
        <f>SUM($G250:L250)</f>
        <v>93999.405116938942</v>
      </c>
      <c r="Y250" s="335">
        <f>SUM($G250:M250)</f>
        <v>104333.10037650201</v>
      </c>
      <c r="Z250" s="335">
        <f>SUM($G250:N250)</f>
        <v>79091.473980411538</v>
      </c>
      <c r="AA250" s="335">
        <f>SUM($G250:O250)</f>
        <v>93002.475692232052</v>
      </c>
      <c r="AB250" s="335">
        <f>SUM($G250:P250)</f>
        <v>93701.904385335045</v>
      </c>
      <c r="AC250" s="335">
        <f>SUM($G250:Q250)</f>
        <v>109532.42548466238</v>
      </c>
      <c r="AD250" s="336">
        <f>SUM($G250:R250)</f>
        <v>134797.47236036832</v>
      </c>
      <c r="AE250" s="260">
        <f t="shared" si="95"/>
        <v>79750.328348891577</v>
      </c>
      <c r="AF250" s="260">
        <f t="shared" si="96"/>
        <v>14249.076768047365</v>
      </c>
      <c r="AG250" s="260">
        <f t="shared" si="97"/>
        <v>-996.92942470689013</v>
      </c>
      <c r="AH250" s="260">
        <f t="shared" si="98"/>
        <v>41794.996668136257</v>
      </c>
      <c r="AI250" s="260">
        <f t="shared" si="107"/>
        <v>93999.405116938942</v>
      </c>
      <c r="AJ250" s="260">
        <f t="shared" si="108"/>
        <v>40798.067243429366</v>
      </c>
      <c r="AK250" s="260">
        <f t="shared" si="109"/>
        <v>134797.47236036829</v>
      </c>
      <c r="AL250" s="173">
        <f t="shared" si="99"/>
        <v>0</v>
      </c>
    </row>
    <row r="251" spans="1:38" ht="24" customHeight="1" collapsed="1">
      <c r="A251" s="166"/>
      <c r="B251" s="444" t="s">
        <v>343</v>
      </c>
      <c r="C251" s="152" t="s">
        <v>307</v>
      </c>
      <c r="D251" s="34"/>
      <c r="E251" s="34"/>
      <c r="F251" s="34"/>
      <c r="G251" s="239"/>
      <c r="H251" s="240"/>
      <c r="I251" s="240"/>
      <c r="J251" s="240"/>
      <c r="K251" s="240"/>
      <c r="L251" s="240"/>
      <c r="M251" s="240"/>
      <c r="N251" s="240"/>
      <c r="O251" s="240"/>
      <c r="P251" s="240"/>
      <c r="Q251" s="240"/>
      <c r="R251" s="240"/>
      <c r="S251" s="328">
        <f t="shared" si="94"/>
        <v>0</v>
      </c>
      <c r="T251" s="329">
        <f>SUM($G251:H251)</f>
        <v>0</v>
      </c>
      <c r="U251" s="329">
        <f>SUM($G251:I251)</f>
        <v>0</v>
      </c>
      <c r="V251" s="329">
        <f>SUM($G251:J251)</f>
        <v>0</v>
      </c>
      <c r="W251" s="329">
        <f>SUM($G251:K251)</f>
        <v>0</v>
      </c>
      <c r="X251" s="329">
        <f>SUM($G251:L251)</f>
        <v>0</v>
      </c>
      <c r="Y251" s="329">
        <f>SUM($G251:M251)</f>
        <v>0</v>
      </c>
      <c r="Z251" s="329">
        <f>SUM($G251:N251)</f>
        <v>0</v>
      </c>
      <c r="AA251" s="329">
        <f>SUM($G251:O251)</f>
        <v>0</v>
      </c>
      <c r="AB251" s="329">
        <f>SUM($G251:P251)</f>
        <v>0</v>
      </c>
      <c r="AC251" s="329">
        <f>SUM($G251:Q251)</f>
        <v>0</v>
      </c>
      <c r="AD251" s="330">
        <f>SUM($G251:R251)</f>
        <v>0</v>
      </c>
      <c r="AE251" s="241">
        <f t="shared" si="95"/>
        <v>0</v>
      </c>
      <c r="AF251" s="241">
        <f t="shared" si="96"/>
        <v>0</v>
      </c>
      <c r="AG251" s="241">
        <f t="shared" si="97"/>
        <v>0</v>
      </c>
      <c r="AH251" s="241">
        <f t="shared" si="98"/>
        <v>0</v>
      </c>
      <c r="AI251" s="241">
        <f t="shared" si="107"/>
        <v>0</v>
      </c>
      <c r="AJ251" s="241">
        <f t="shared" si="108"/>
        <v>0</v>
      </c>
      <c r="AK251" s="241">
        <f t="shared" si="109"/>
        <v>0</v>
      </c>
      <c r="AL251" s="173">
        <f t="shared" si="99"/>
        <v>0</v>
      </c>
    </row>
    <row r="252" spans="1:38" ht="24" customHeight="1">
      <c r="A252" s="166" t="s">
        <v>344</v>
      </c>
      <c r="B252" s="444" t="s">
        <v>345</v>
      </c>
      <c r="C252" s="33" t="s">
        <v>346</v>
      </c>
      <c r="D252" s="34"/>
      <c r="E252" s="34"/>
      <c r="F252" s="34"/>
      <c r="G252" s="239">
        <f>G155*(1-$R$1)</f>
        <v>0</v>
      </c>
      <c r="H252" s="240">
        <f t="shared" ref="H252:R252" si="112">H155*(1-$R$1)</f>
        <v>0</v>
      </c>
      <c r="I252" s="240">
        <f t="shared" si="112"/>
        <v>0</v>
      </c>
      <c r="J252" s="240">
        <f t="shared" si="112"/>
        <v>0</v>
      </c>
      <c r="K252" s="240">
        <f t="shared" si="112"/>
        <v>0</v>
      </c>
      <c r="L252" s="240">
        <f t="shared" si="112"/>
        <v>0</v>
      </c>
      <c r="M252" s="240">
        <f t="shared" si="112"/>
        <v>0</v>
      </c>
      <c r="N252" s="240">
        <f t="shared" si="112"/>
        <v>0</v>
      </c>
      <c r="O252" s="240">
        <f t="shared" si="112"/>
        <v>0</v>
      </c>
      <c r="P252" s="240">
        <f t="shared" si="112"/>
        <v>0</v>
      </c>
      <c r="Q252" s="240">
        <f t="shared" si="112"/>
        <v>0</v>
      </c>
      <c r="R252" s="240">
        <f t="shared" si="112"/>
        <v>0</v>
      </c>
      <c r="S252" s="328">
        <f t="shared" si="94"/>
        <v>0</v>
      </c>
      <c r="T252" s="329">
        <f>SUM($G252:H252)</f>
        <v>0</v>
      </c>
      <c r="U252" s="329">
        <f>SUM($G252:I252)</f>
        <v>0</v>
      </c>
      <c r="V252" s="329">
        <f>SUM($G252:J252)</f>
        <v>0</v>
      </c>
      <c r="W252" s="329">
        <f>SUM($G252:K252)</f>
        <v>0</v>
      </c>
      <c r="X252" s="329">
        <f>SUM($G252:L252)</f>
        <v>0</v>
      </c>
      <c r="Y252" s="329">
        <f>SUM($G252:M252)</f>
        <v>0</v>
      </c>
      <c r="Z252" s="329">
        <f>SUM($G252:N252)</f>
        <v>0</v>
      </c>
      <c r="AA252" s="329">
        <f>SUM($G252:O252)</f>
        <v>0</v>
      </c>
      <c r="AB252" s="329">
        <f>SUM($G252:P252)</f>
        <v>0</v>
      </c>
      <c r="AC252" s="329">
        <f>SUM($G252:Q252)</f>
        <v>0</v>
      </c>
      <c r="AD252" s="330">
        <f>SUM($G252:R252)</f>
        <v>0</v>
      </c>
      <c r="AE252" s="241">
        <f t="shared" si="95"/>
        <v>0</v>
      </c>
      <c r="AF252" s="241">
        <f t="shared" si="96"/>
        <v>0</v>
      </c>
      <c r="AG252" s="241">
        <f t="shared" si="97"/>
        <v>0</v>
      </c>
      <c r="AH252" s="241">
        <f t="shared" si="98"/>
        <v>0</v>
      </c>
      <c r="AI252" s="241">
        <f t="shared" si="107"/>
        <v>0</v>
      </c>
      <c r="AJ252" s="241">
        <f t="shared" si="108"/>
        <v>0</v>
      </c>
      <c r="AK252" s="241">
        <f t="shared" si="109"/>
        <v>0</v>
      </c>
      <c r="AL252" s="173">
        <f t="shared" si="99"/>
        <v>0</v>
      </c>
    </row>
    <row r="253" spans="1:38" ht="24" customHeight="1">
      <c r="A253" s="166" t="s">
        <v>347</v>
      </c>
      <c r="B253" s="444" t="s">
        <v>348</v>
      </c>
      <c r="C253" s="33" t="s">
        <v>349</v>
      </c>
      <c r="D253" s="34"/>
      <c r="E253" s="34"/>
      <c r="F253" s="34"/>
      <c r="G253" s="239">
        <f>G222</f>
        <v>0</v>
      </c>
      <c r="H253" s="240">
        <f t="shared" ref="H253:R253" si="113">H222</f>
        <v>0</v>
      </c>
      <c r="I253" s="240">
        <f t="shared" si="113"/>
        <v>0</v>
      </c>
      <c r="J253" s="240">
        <f t="shared" si="113"/>
        <v>0</v>
      </c>
      <c r="K253" s="240">
        <f t="shared" si="113"/>
        <v>0</v>
      </c>
      <c r="L253" s="240">
        <f t="shared" si="113"/>
        <v>0</v>
      </c>
      <c r="M253" s="240">
        <f t="shared" si="113"/>
        <v>0</v>
      </c>
      <c r="N253" s="240">
        <f t="shared" si="113"/>
        <v>0</v>
      </c>
      <c r="O253" s="240">
        <f t="shared" si="113"/>
        <v>0</v>
      </c>
      <c r="P253" s="240">
        <f t="shared" si="113"/>
        <v>0</v>
      </c>
      <c r="Q253" s="240">
        <f t="shared" si="113"/>
        <v>0</v>
      </c>
      <c r="R253" s="240">
        <f t="shared" si="113"/>
        <v>0</v>
      </c>
      <c r="S253" s="328">
        <f t="shared" si="94"/>
        <v>0</v>
      </c>
      <c r="T253" s="329">
        <f>SUM($G253:H253)</f>
        <v>0</v>
      </c>
      <c r="U253" s="329">
        <f>SUM($G253:I253)</f>
        <v>0</v>
      </c>
      <c r="V253" s="329">
        <f>SUM($G253:J253)</f>
        <v>0</v>
      </c>
      <c r="W253" s="329">
        <f>SUM($G253:K253)</f>
        <v>0</v>
      </c>
      <c r="X253" s="329">
        <f>SUM($G253:L253)</f>
        <v>0</v>
      </c>
      <c r="Y253" s="329">
        <f>SUM($G253:M253)</f>
        <v>0</v>
      </c>
      <c r="Z253" s="329">
        <f>SUM($G253:N253)</f>
        <v>0</v>
      </c>
      <c r="AA253" s="329">
        <f>SUM($G253:O253)</f>
        <v>0</v>
      </c>
      <c r="AB253" s="329">
        <f>SUM($G253:P253)</f>
        <v>0</v>
      </c>
      <c r="AC253" s="329">
        <f>SUM($G253:Q253)</f>
        <v>0</v>
      </c>
      <c r="AD253" s="330">
        <f>SUM($G253:R253)</f>
        <v>0</v>
      </c>
      <c r="AE253" s="241">
        <f t="shared" si="95"/>
        <v>0</v>
      </c>
      <c r="AF253" s="241">
        <f t="shared" si="96"/>
        <v>0</v>
      </c>
      <c r="AG253" s="241">
        <f t="shared" si="97"/>
        <v>0</v>
      </c>
      <c r="AH253" s="241">
        <f t="shared" si="98"/>
        <v>0</v>
      </c>
      <c r="AI253" s="241">
        <f t="shared" si="107"/>
        <v>0</v>
      </c>
      <c r="AJ253" s="241">
        <f t="shared" si="108"/>
        <v>0</v>
      </c>
      <c r="AK253" s="241">
        <f t="shared" si="109"/>
        <v>0</v>
      </c>
      <c r="AL253" s="173">
        <f t="shared" si="99"/>
        <v>0</v>
      </c>
    </row>
    <row r="254" spans="1:38" ht="24" customHeight="1">
      <c r="A254" s="166" t="s">
        <v>350</v>
      </c>
      <c r="B254" s="444" t="s">
        <v>351</v>
      </c>
      <c r="C254" s="33" t="s">
        <v>352</v>
      </c>
      <c r="D254" s="34"/>
      <c r="E254" s="34"/>
      <c r="F254" s="34"/>
      <c r="G254" s="239"/>
      <c r="H254" s="240"/>
      <c r="I254" s="240"/>
      <c r="J254" s="240"/>
      <c r="K254" s="240"/>
      <c r="L254" s="240"/>
      <c r="M254" s="240"/>
      <c r="N254" s="240"/>
      <c r="O254" s="240"/>
      <c r="P254" s="240"/>
      <c r="Q254" s="240"/>
      <c r="R254" s="240"/>
      <c r="S254" s="328">
        <f t="shared" si="94"/>
        <v>0</v>
      </c>
      <c r="T254" s="329">
        <f>SUM($G254:H254)</f>
        <v>0</v>
      </c>
      <c r="U254" s="329">
        <f>SUM($G254:I254)</f>
        <v>0</v>
      </c>
      <c r="V254" s="329">
        <f>SUM($G254:J254)</f>
        <v>0</v>
      </c>
      <c r="W254" s="329">
        <f>SUM($G254:K254)</f>
        <v>0</v>
      </c>
      <c r="X254" s="329">
        <f>SUM($G254:L254)</f>
        <v>0</v>
      </c>
      <c r="Y254" s="329">
        <f>SUM($G254:M254)</f>
        <v>0</v>
      </c>
      <c r="Z254" s="329">
        <f>SUM($G254:N254)</f>
        <v>0</v>
      </c>
      <c r="AA254" s="329">
        <f>SUM($G254:O254)</f>
        <v>0</v>
      </c>
      <c r="AB254" s="329">
        <f>SUM($G254:P254)</f>
        <v>0</v>
      </c>
      <c r="AC254" s="329">
        <f>SUM($G254:Q254)</f>
        <v>0</v>
      </c>
      <c r="AD254" s="330">
        <f>SUM($G254:R254)</f>
        <v>0</v>
      </c>
      <c r="AE254" s="241">
        <f t="shared" si="95"/>
        <v>0</v>
      </c>
      <c r="AF254" s="241">
        <f t="shared" si="96"/>
        <v>0</v>
      </c>
      <c r="AG254" s="241">
        <f t="shared" si="97"/>
        <v>0</v>
      </c>
      <c r="AH254" s="241">
        <f t="shared" si="98"/>
        <v>0</v>
      </c>
      <c r="AI254" s="241">
        <f t="shared" si="107"/>
        <v>0</v>
      </c>
      <c r="AJ254" s="241">
        <f t="shared" si="108"/>
        <v>0</v>
      </c>
      <c r="AK254" s="241">
        <f t="shared" si="109"/>
        <v>0</v>
      </c>
      <c r="AL254" s="173">
        <f t="shared" si="99"/>
        <v>0</v>
      </c>
    </row>
    <row r="255" spans="1:38" ht="24" hidden="1" customHeight="1" outlineLevel="1">
      <c r="A255" s="166" t="s">
        <v>257</v>
      </c>
      <c r="B255" s="444" t="s">
        <v>353</v>
      </c>
      <c r="C255" s="33"/>
      <c r="D255" s="34"/>
      <c r="E255" s="34"/>
      <c r="F255" s="34"/>
      <c r="G255" s="239"/>
      <c r="H255" s="240"/>
      <c r="I255" s="240"/>
      <c r="J255" s="240"/>
      <c r="K255" s="240"/>
      <c r="L255" s="240"/>
      <c r="M255" s="240"/>
      <c r="N255" s="240"/>
      <c r="O255" s="240"/>
      <c r="P255" s="240"/>
      <c r="Q255" s="240"/>
      <c r="R255" s="240"/>
      <c r="S255" s="328">
        <f t="shared" si="94"/>
        <v>0</v>
      </c>
      <c r="T255" s="329">
        <f>SUM($G255:H255)</f>
        <v>0</v>
      </c>
      <c r="U255" s="329">
        <f>SUM($G255:I255)</f>
        <v>0</v>
      </c>
      <c r="V255" s="329">
        <f>SUM($G255:J255)</f>
        <v>0</v>
      </c>
      <c r="W255" s="329">
        <f>SUM($G255:K255)</f>
        <v>0</v>
      </c>
      <c r="X255" s="329">
        <f>SUM($G255:L255)</f>
        <v>0</v>
      </c>
      <c r="Y255" s="329">
        <f>SUM($G255:M255)</f>
        <v>0</v>
      </c>
      <c r="Z255" s="329">
        <f>SUM($G255:N255)</f>
        <v>0</v>
      </c>
      <c r="AA255" s="329">
        <f>SUM($G255:O255)</f>
        <v>0</v>
      </c>
      <c r="AB255" s="329">
        <f>SUM($G255:P255)</f>
        <v>0</v>
      </c>
      <c r="AC255" s="329">
        <f>SUM($G255:Q255)</f>
        <v>0</v>
      </c>
      <c r="AD255" s="330">
        <f>SUM($G255:R255)</f>
        <v>0</v>
      </c>
      <c r="AE255" s="241">
        <f t="shared" si="95"/>
        <v>0</v>
      </c>
      <c r="AF255" s="241">
        <f t="shared" si="96"/>
        <v>0</v>
      </c>
      <c r="AG255" s="241">
        <f t="shared" si="97"/>
        <v>0</v>
      </c>
      <c r="AH255" s="241">
        <f t="shared" si="98"/>
        <v>0</v>
      </c>
      <c r="AI255" s="241">
        <f t="shared" si="107"/>
        <v>0</v>
      </c>
      <c r="AJ255" s="241">
        <f t="shared" si="108"/>
        <v>0</v>
      </c>
      <c r="AK255" s="241">
        <f t="shared" si="109"/>
        <v>0</v>
      </c>
      <c r="AL255" s="173">
        <f t="shared" ref="AL255:AL259" si="114">SUM(G255:R255)-AK255</f>
        <v>0</v>
      </c>
    </row>
    <row r="256" spans="1:38" ht="24" hidden="1" customHeight="1" outlineLevel="1">
      <c r="A256" s="166" t="s">
        <v>257</v>
      </c>
      <c r="B256" s="444" t="s">
        <v>354</v>
      </c>
      <c r="C256" s="33"/>
      <c r="D256" s="34"/>
      <c r="E256" s="34"/>
      <c r="F256" s="34"/>
      <c r="G256" s="239"/>
      <c r="H256" s="240"/>
      <c r="I256" s="240"/>
      <c r="J256" s="240"/>
      <c r="K256" s="240"/>
      <c r="L256" s="240"/>
      <c r="M256" s="240"/>
      <c r="N256" s="240"/>
      <c r="O256" s="240"/>
      <c r="P256" s="240"/>
      <c r="Q256" s="240"/>
      <c r="R256" s="240"/>
      <c r="S256" s="328">
        <f t="shared" si="94"/>
        <v>0</v>
      </c>
      <c r="T256" s="329">
        <f>SUM($G256:H256)</f>
        <v>0</v>
      </c>
      <c r="U256" s="329">
        <f>SUM($G256:I256)</f>
        <v>0</v>
      </c>
      <c r="V256" s="329">
        <f>SUM($G256:J256)</f>
        <v>0</v>
      </c>
      <c r="W256" s="329">
        <f>SUM($G256:K256)</f>
        <v>0</v>
      </c>
      <c r="X256" s="329">
        <f>SUM($G256:L256)</f>
        <v>0</v>
      </c>
      <c r="Y256" s="329">
        <f>SUM($G256:M256)</f>
        <v>0</v>
      </c>
      <c r="Z256" s="329">
        <f>SUM($G256:N256)</f>
        <v>0</v>
      </c>
      <c r="AA256" s="329">
        <f>SUM($G256:O256)</f>
        <v>0</v>
      </c>
      <c r="AB256" s="329">
        <f>SUM($G256:P256)</f>
        <v>0</v>
      </c>
      <c r="AC256" s="329">
        <f>SUM($G256:Q256)</f>
        <v>0</v>
      </c>
      <c r="AD256" s="330">
        <f>SUM($G256:R256)</f>
        <v>0</v>
      </c>
      <c r="AE256" s="241">
        <f t="shared" si="95"/>
        <v>0</v>
      </c>
      <c r="AF256" s="241">
        <f t="shared" si="96"/>
        <v>0</v>
      </c>
      <c r="AG256" s="241">
        <f t="shared" si="97"/>
        <v>0</v>
      </c>
      <c r="AH256" s="241">
        <f t="shared" si="98"/>
        <v>0</v>
      </c>
      <c r="AI256" s="241">
        <f t="shared" si="107"/>
        <v>0</v>
      </c>
      <c r="AJ256" s="241">
        <f t="shared" si="108"/>
        <v>0</v>
      </c>
      <c r="AK256" s="241">
        <f t="shared" si="109"/>
        <v>0</v>
      </c>
      <c r="AL256" s="173">
        <f t="shared" si="114"/>
        <v>0</v>
      </c>
    </row>
    <row r="257" spans="1:38" ht="24" hidden="1" customHeight="1" outlineLevel="1">
      <c r="A257" s="166" t="s">
        <v>257</v>
      </c>
      <c r="B257" s="444" t="s">
        <v>355</v>
      </c>
      <c r="C257" s="33"/>
      <c r="D257" s="34"/>
      <c r="E257" s="34"/>
      <c r="F257" s="34"/>
      <c r="G257" s="239"/>
      <c r="H257" s="240"/>
      <c r="I257" s="240"/>
      <c r="J257" s="240"/>
      <c r="K257" s="240"/>
      <c r="L257" s="240"/>
      <c r="M257" s="240"/>
      <c r="N257" s="240"/>
      <c r="O257" s="240"/>
      <c r="P257" s="240"/>
      <c r="Q257" s="240"/>
      <c r="R257" s="240"/>
      <c r="S257" s="328">
        <f t="shared" si="94"/>
        <v>0</v>
      </c>
      <c r="T257" s="329">
        <f>SUM($G257:H257)</f>
        <v>0</v>
      </c>
      <c r="U257" s="329">
        <f>SUM($G257:I257)</f>
        <v>0</v>
      </c>
      <c r="V257" s="329">
        <f>SUM($G257:J257)</f>
        <v>0</v>
      </c>
      <c r="W257" s="329">
        <f>SUM($G257:K257)</f>
        <v>0</v>
      </c>
      <c r="X257" s="329">
        <f>SUM($G257:L257)</f>
        <v>0</v>
      </c>
      <c r="Y257" s="329">
        <f>SUM($G257:M257)</f>
        <v>0</v>
      </c>
      <c r="Z257" s="329">
        <f>SUM($G257:N257)</f>
        <v>0</v>
      </c>
      <c r="AA257" s="329">
        <f>SUM($G257:O257)</f>
        <v>0</v>
      </c>
      <c r="AB257" s="329">
        <f>SUM($G257:P257)</f>
        <v>0</v>
      </c>
      <c r="AC257" s="329">
        <f>SUM($G257:Q257)</f>
        <v>0</v>
      </c>
      <c r="AD257" s="330">
        <f>SUM($G257:R257)</f>
        <v>0</v>
      </c>
      <c r="AE257" s="241">
        <f t="shared" si="95"/>
        <v>0</v>
      </c>
      <c r="AF257" s="241">
        <f t="shared" si="96"/>
        <v>0</v>
      </c>
      <c r="AG257" s="241">
        <f t="shared" si="97"/>
        <v>0</v>
      </c>
      <c r="AH257" s="241">
        <f t="shared" si="98"/>
        <v>0</v>
      </c>
      <c r="AI257" s="241">
        <f t="shared" si="107"/>
        <v>0</v>
      </c>
      <c r="AJ257" s="241">
        <f t="shared" si="108"/>
        <v>0</v>
      </c>
      <c r="AK257" s="241">
        <f t="shared" si="109"/>
        <v>0</v>
      </c>
      <c r="AL257" s="173">
        <f t="shared" si="114"/>
        <v>0</v>
      </c>
    </row>
    <row r="258" spans="1:38" ht="24" hidden="1" customHeight="1" outlineLevel="1">
      <c r="A258" s="166" t="s">
        <v>257</v>
      </c>
      <c r="B258" s="444" t="s">
        <v>356</v>
      </c>
      <c r="C258" s="33"/>
      <c r="D258" s="34"/>
      <c r="E258" s="34"/>
      <c r="F258" s="34"/>
      <c r="G258" s="239"/>
      <c r="H258" s="240"/>
      <c r="I258" s="240"/>
      <c r="J258" s="240"/>
      <c r="K258" s="240"/>
      <c r="L258" s="240"/>
      <c r="M258" s="240"/>
      <c r="N258" s="240"/>
      <c r="O258" s="240"/>
      <c r="P258" s="240"/>
      <c r="Q258" s="240"/>
      <c r="R258" s="240"/>
      <c r="S258" s="328">
        <f t="shared" si="94"/>
        <v>0</v>
      </c>
      <c r="T258" s="329">
        <f>SUM($G258:H258)</f>
        <v>0</v>
      </c>
      <c r="U258" s="329">
        <f>SUM($G258:I258)</f>
        <v>0</v>
      </c>
      <c r="V258" s="329">
        <f>SUM($G258:J258)</f>
        <v>0</v>
      </c>
      <c r="W258" s="329">
        <f>SUM($G258:K258)</f>
        <v>0</v>
      </c>
      <c r="X258" s="329">
        <f>SUM($G258:L258)</f>
        <v>0</v>
      </c>
      <c r="Y258" s="329">
        <f>SUM($G258:M258)</f>
        <v>0</v>
      </c>
      <c r="Z258" s="329">
        <f>SUM($G258:N258)</f>
        <v>0</v>
      </c>
      <c r="AA258" s="329">
        <f>SUM($G258:O258)</f>
        <v>0</v>
      </c>
      <c r="AB258" s="329">
        <f>SUM($G258:P258)</f>
        <v>0</v>
      </c>
      <c r="AC258" s="329">
        <f>SUM($G258:Q258)</f>
        <v>0</v>
      </c>
      <c r="AD258" s="330">
        <f>SUM($G258:R258)</f>
        <v>0</v>
      </c>
      <c r="AE258" s="241">
        <f t="shared" si="95"/>
        <v>0</v>
      </c>
      <c r="AF258" s="241">
        <f t="shared" si="96"/>
        <v>0</v>
      </c>
      <c r="AG258" s="241">
        <f t="shared" si="97"/>
        <v>0</v>
      </c>
      <c r="AH258" s="241">
        <f t="shared" si="98"/>
        <v>0</v>
      </c>
      <c r="AI258" s="241">
        <f t="shared" si="107"/>
        <v>0</v>
      </c>
      <c r="AJ258" s="241">
        <f t="shared" si="108"/>
        <v>0</v>
      </c>
      <c r="AK258" s="241">
        <f t="shared" si="109"/>
        <v>0</v>
      </c>
      <c r="AL258" s="173">
        <f t="shared" si="114"/>
        <v>0</v>
      </c>
    </row>
    <row r="259" spans="1:38" ht="24" hidden="1" customHeight="1" outlineLevel="1">
      <c r="A259" s="166" t="s">
        <v>257</v>
      </c>
      <c r="B259" s="444" t="s">
        <v>357</v>
      </c>
      <c r="C259" s="33"/>
      <c r="D259" s="34"/>
      <c r="E259" s="34"/>
      <c r="F259" s="34"/>
      <c r="G259" s="239"/>
      <c r="H259" s="240"/>
      <c r="I259" s="240"/>
      <c r="J259" s="240"/>
      <c r="K259" s="240"/>
      <c r="L259" s="240"/>
      <c r="M259" s="240"/>
      <c r="N259" s="240"/>
      <c r="O259" s="240"/>
      <c r="P259" s="240"/>
      <c r="Q259" s="240"/>
      <c r="R259" s="240"/>
      <c r="S259" s="328">
        <f t="shared" si="94"/>
        <v>0</v>
      </c>
      <c r="T259" s="329">
        <f>SUM($G259:H259)</f>
        <v>0</v>
      </c>
      <c r="U259" s="329">
        <f>SUM($G259:I259)</f>
        <v>0</v>
      </c>
      <c r="V259" s="329">
        <f>SUM($G259:J259)</f>
        <v>0</v>
      </c>
      <c r="W259" s="329">
        <f>SUM($G259:K259)</f>
        <v>0</v>
      </c>
      <c r="X259" s="329">
        <f>SUM($G259:L259)</f>
        <v>0</v>
      </c>
      <c r="Y259" s="329">
        <f>SUM($G259:M259)</f>
        <v>0</v>
      </c>
      <c r="Z259" s="329">
        <f>SUM($G259:N259)</f>
        <v>0</v>
      </c>
      <c r="AA259" s="329">
        <f>SUM($G259:O259)</f>
        <v>0</v>
      </c>
      <c r="AB259" s="329">
        <f>SUM($G259:P259)</f>
        <v>0</v>
      </c>
      <c r="AC259" s="329">
        <f>SUM($G259:Q259)</f>
        <v>0</v>
      </c>
      <c r="AD259" s="330">
        <f>SUM($G259:R259)</f>
        <v>0</v>
      </c>
      <c r="AE259" s="241">
        <f t="shared" si="95"/>
        <v>0</v>
      </c>
      <c r="AF259" s="241">
        <f t="shared" si="96"/>
        <v>0</v>
      </c>
      <c r="AG259" s="241">
        <f t="shared" si="97"/>
        <v>0</v>
      </c>
      <c r="AH259" s="241">
        <f t="shared" si="98"/>
        <v>0</v>
      </c>
      <c r="AI259" s="241">
        <f t="shared" si="107"/>
        <v>0</v>
      </c>
      <c r="AJ259" s="241">
        <f t="shared" si="108"/>
        <v>0</v>
      </c>
      <c r="AK259" s="241">
        <f t="shared" si="109"/>
        <v>0</v>
      </c>
      <c r="AL259" s="173">
        <f t="shared" si="114"/>
        <v>0</v>
      </c>
    </row>
    <row r="260" spans="1:38" ht="24" hidden="1" customHeight="1" outlineLevel="1">
      <c r="A260" s="166" t="s">
        <v>257</v>
      </c>
      <c r="B260" s="444" t="s">
        <v>358</v>
      </c>
      <c r="C260" s="33"/>
      <c r="D260" s="34"/>
      <c r="E260" s="34"/>
      <c r="F260" s="34"/>
      <c r="G260" s="239"/>
      <c r="H260" s="240"/>
      <c r="I260" s="240"/>
      <c r="J260" s="240"/>
      <c r="K260" s="240"/>
      <c r="L260" s="240"/>
      <c r="M260" s="240"/>
      <c r="N260" s="240"/>
      <c r="O260" s="240"/>
      <c r="P260" s="240"/>
      <c r="Q260" s="240"/>
      <c r="R260" s="240"/>
      <c r="S260" s="328">
        <f t="shared" si="94"/>
        <v>0</v>
      </c>
      <c r="T260" s="329">
        <f>SUM($G260:H260)</f>
        <v>0</v>
      </c>
      <c r="U260" s="329">
        <f>SUM($G260:I260)</f>
        <v>0</v>
      </c>
      <c r="V260" s="329">
        <f>SUM($G260:J260)</f>
        <v>0</v>
      </c>
      <c r="W260" s="329">
        <f>SUM($G260:K260)</f>
        <v>0</v>
      </c>
      <c r="X260" s="329">
        <f>SUM($G260:L260)</f>
        <v>0</v>
      </c>
      <c r="Y260" s="329">
        <f>SUM($G260:M260)</f>
        <v>0</v>
      </c>
      <c r="Z260" s="329">
        <f>SUM($G260:N260)</f>
        <v>0</v>
      </c>
      <c r="AA260" s="329">
        <f>SUM($G260:O260)</f>
        <v>0</v>
      </c>
      <c r="AB260" s="329">
        <f>SUM($G260:P260)</f>
        <v>0</v>
      </c>
      <c r="AC260" s="329">
        <f>SUM($G260:Q260)</f>
        <v>0</v>
      </c>
      <c r="AD260" s="330">
        <f>SUM($G260:R260)</f>
        <v>0</v>
      </c>
      <c r="AE260" s="241">
        <f t="shared" si="95"/>
        <v>0</v>
      </c>
      <c r="AF260" s="241">
        <f t="shared" si="96"/>
        <v>0</v>
      </c>
      <c r="AG260" s="241">
        <f t="shared" si="97"/>
        <v>0</v>
      </c>
      <c r="AH260" s="241">
        <f t="shared" si="98"/>
        <v>0</v>
      </c>
      <c r="AI260" s="241">
        <f t="shared" si="107"/>
        <v>0</v>
      </c>
      <c r="AJ260" s="241">
        <f t="shared" si="108"/>
        <v>0</v>
      </c>
      <c r="AK260" s="241">
        <f t="shared" si="109"/>
        <v>0</v>
      </c>
      <c r="AL260" s="173">
        <f t="shared" si="99"/>
        <v>0</v>
      </c>
    </row>
    <row r="261" spans="1:38" ht="24" hidden="1" customHeight="1" outlineLevel="1">
      <c r="A261" s="166" t="s">
        <v>257</v>
      </c>
      <c r="B261" s="444" t="s">
        <v>359</v>
      </c>
      <c r="C261" s="33"/>
      <c r="D261" s="34"/>
      <c r="E261" s="34"/>
      <c r="F261" s="34"/>
      <c r="G261" s="239"/>
      <c r="H261" s="240"/>
      <c r="I261" s="240"/>
      <c r="J261" s="240"/>
      <c r="K261" s="240"/>
      <c r="L261" s="240"/>
      <c r="M261" s="240"/>
      <c r="N261" s="240"/>
      <c r="O261" s="240"/>
      <c r="P261" s="240"/>
      <c r="Q261" s="240"/>
      <c r="R261" s="240"/>
      <c r="S261" s="328">
        <f t="shared" si="94"/>
        <v>0</v>
      </c>
      <c r="T261" s="329">
        <f>SUM($G261:H261)</f>
        <v>0</v>
      </c>
      <c r="U261" s="329">
        <f>SUM($G261:I261)</f>
        <v>0</v>
      </c>
      <c r="V261" s="329">
        <f>SUM($G261:J261)</f>
        <v>0</v>
      </c>
      <c r="W261" s="329">
        <f>SUM($G261:K261)</f>
        <v>0</v>
      </c>
      <c r="X261" s="329">
        <f>SUM($G261:L261)</f>
        <v>0</v>
      </c>
      <c r="Y261" s="329">
        <f>SUM($G261:M261)</f>
        <v>0</v>
      </c>
      <c r="Z261" s="329">
        <f>SUM($G261:N261)</f>
        <v>0</v>
      </c>
      <c r="AA261" s="329">
        <f>SUM($G261:O261)</f>
        <v>0</v>
      </c>
      <c r="AB261" s="329">
        <f>SUM($G261:P261)</f>
        <v>0</v>
      </c>
      <c r="AC261" s="329">
        <f>SUM($G261:Q261)</f>
        <v>0</v>
      </c>
      <c r="AD261" s="330">
        <f>SUM($G261:R261)</f>
        <v>0</v>
      </c>
      <c r="AE261" s="241">
        <f t="shared" si="95"/>
        <v>0</v>
      </c>
      <c r="AF261" s="241">
        <f t="shared" si="96"/>
        <v>0</v>
      </c>
      <c r="AG261" s="241">
        <f t="shared" si="97"/>
        <v>0</v>
      </c>
      <c r="AH261" s="241">
        <f t="shared" si="98"/>
        <v>0</v>
      </c>
      <c r="AI261" s="241">
        <f t="shared" si="107"/>
        <v>0</v>
      </c>
      <c r="AJ261" s="241">
        <f t="shared" si="108"/>
        <v>0</v>
      </c>
      <c r="AK261" s="241">
        <f t="shared" si="109"/>
        <v>0</v>
      </c>
      <c r="AL261" s="173">
        <f t="shared" si="99"/>
        <v>0</v>
      </c>
    </row>
    <row r="262" spans="1:38" ht="24" hidden="1" customHeight="1" outlineLevel="1">
      <c r="A262" s="166" t="s">
        <v>257</v>
      </c>
      <c r="B262" s="444" t="s">
        <v>360</v>
      </c>
      <c r="C262" s="33"/>
      <c r="D262" s="34"/>
      <c r="E262" s="34"/>
      <c r="F262" s="34"/>
      <c r="G262" s="239"/>
      <c r="H262" s="240"/>
      <c r="I262" s="240"/>
      <c r="J262" s="240"/>
      <c r="K262" s="240"/>
      <c r="L262" s="240"/>
      <c r="M262" s="240"/>
      <c r="N262" s="240"/>
      <c r="O262" s="240"/>
      <c r="P262" s="240"/>
      <c r="Q262" s="240"/>
      <c r="R262" s="240"/>
      <c r="S262" s="328">
        <f t="shared" si="94"/>
        <v>0</v>
      </c>
      <c r="T262" s="329">
        <f>SUM($G262:H262)</f>
        <v>0</v>
      </c>
      <c r="U262" s="329">
        <f>SUM($G262:I262)</f>
        <v>0</v>
      </c>
      <c r="V262" s="329">
        <f>SUM($G262:J262)</f>
        <v>0</v>
      </c>
      <c r="W262" s="329">
        <f>SUM($G262:K262)</f>
        <v>0</v>
      </c>
      <c r="X262" s="329">
        <f>SUM($G262:L262)</f>
        <v>0</v>
      </c>
      <c r="Y262" s="329">
        <f>SUM($G262:M262)</f>
        <v>0</v>
      </c>
      <c r="Z262" s="329">
        <f>SUM($G262:N262)</f>
        <v>0</v>
      </c>
      <c r="AA262" s="329">
        <f>SUM($G262:O262)</f>
        <v>0</v>
      </c>
      <c r="AB262" s="329">
        <f>SUM($G262:P262)</f>
        <v>0</v>
      </c>
      <c r="AC262" s="329">
        <f>SUM($G262:Q262)</f>
        <v>0</v>
      </c>
      <c r="AD262" s="330">
        <f>SUM($G262:R262)</f>
        <v>0</v>
      </c>
      <c r="AE262" s="241">
        <f t="shared" si="95"/>
        <v>0</v>
      </c>
      <c r="AF262" s="241">
        <f t="shared" si="96"/>
        <v>0</v>
      </c>
      <c r="AG262" s="241">
        <f t="shared" si="97"/>
        <v>0</v>
      </c>
      <c r="AH262" s="241">
        <f t="shared" si="98"/>
        <v>0</v>
      </c>
      <c r="AI262" s="241">
        <f t="shared" si="107"/>
        <v>0</v>
      </c>
      <c r="AJ262" s="241">
        <f t="shared" si="108"/>
        <v>0</v>
      </c>
      <c r="AK262" s="241">
        <f t="shared" si="109"/>
        <v>0</v>
      </c>
      <c r="AL262" s="173">
        <f t="shared" si="99"/>
        <v>0</v>
      </c>
    </row>
    <row r="263" spans="1:38" ht="24" hidden="1" customHeight="1" outlineLevel="1">
      <c r="A263" s="166" t="s">
        <v>257</v>
      </c>
      <c r="B263" s="444" t="s">
        <v>361</v>
      </c>
      <c r="C263" s="33"/>
      <c r="D263" s="34"/>
      <c r="E263" s="34"/>
      <c r="F263" s="34"/>
      <c r="G263" s="239"/>
      <c r="H263" s="240"/>
      <c r="I263" s="240"/>
      <c r="J263" s="240"/>
      <c r="K263" s="240"/>
      <c r="L263" s="240"/>
      <c r="M263" s="240"/>
      <c r="N263" s="240"/>
      <c r="O263" s="240"/>
      <c r="P263" s="240"/>
      <c r="Q263" s="240"/>
      <c r="R263" s="240"/>
      <c r="S263" s="328">
        <f t="shared" ref="S263:S328" si="115">G263</f>
        <v>0</v>
      </c>
      <c r="T263" s="329">
        <f>SUM($G263:H263)</f>
        <v>0</v>
      </c>
      <c r="U263" s="329">
        <f>SUM($G263:I263)</f>
        <v>0</v>
      </c>
      <c r="V263" s="329">
        <f>SUM($G263:J263)</f>
        <v>0</v>
      </c>
      <c r="W263" s="329">
        <f>SUM($G263:K263)</f>
        <v>0</v>
      </c>
      <c r="X263" s="329">
        <f>SUM($G263:L263)</f>
        <v>0</v>
      </c>
      <c r="Y263" s="329">
        <f>SUM($G263:M263)</f>
        <v>0</v>
      </c>
      <c r="Z263" s="329">
        <f>SUM($G263:N263)</f>
        <v>0</v>
      </c>
      <c r="AA263" s="329">
        <f>SUM($G263:O263)</f>
        <v>0</v>
      </c>
      <c r="AB263" s="329">
        <f>SUM($G263:P263)</f>
        <v>0</v>
      </c>
      <c r="AC263" s="329">
        <f>SUM($G263:Q263)</f>
        <v>0</v>
      </c>
      <c r="AD263" s="330">
        <f>SUM($G263:R263)</f>
        <v>0</v>
      </c>
      <c r="AE263" s="241">
        <f t="shared" ref="AE263:AE328" si="116">U263</f>
        <v>0</v>
      </c>
      <c r="AF263" s="241">
        <f t="shared" ref="AF263:AF328" si="117">X263-AE263</f>
        <v>0</v>
      </c>
      <c r="AG263" s="241">
        <f t="shared" ref="AG263:AG328" si="118">AA263-AF263-AE263</f>
        <v>0</v>
      </c>
      <c r="AH263" s="241">
        <f t="shared" ref="AH263:AH328" si="119">AD263-AG263-AF263-AE263</f>
        <v>0</v>
      </c>
      <c r="AI263" s="241">
        <f t="shared" si="107"/>
        <v>0</v>
      </c>
      <c r="AJ263" s="241">
        <f t="shared" si="108"/>
        <v>0</v>
      </c>
      <c r="AK263" s="241">
        <f t="shared" si="109"/>
        <v>0</v>
      </c>
      <c r="AL263" s="173">
        <f t="shared" si="99"/>
        <v>0</v>
      </c>
    </row>
    <row r="264" spans="1:38" ht="24" hidden="1" customHeight="1" outlineLevel="1">
      <c r="A264" s="166" t="s">
        <v>257</v>
      </c>
      <c r="B264" s="444" t="s">
        <v>362</v>
      </c>
      <c r="C264" s="33"/>
      <c r="D264" s="34"/>
      <c r="E264" s="34"/>
      <c r="F264" s="34"/>
      <c r="G264" s="239"/>
      <c r="H264" s="240"/>
      <c r="I264" s="240"/>
      <c r="J264" s="240"/>
      <c r="K264" s="240"/>
      <c r="L264" s="240"/>
      <c r="M264" s="240"/>
      <c r="N264" s="240"/>
      <c r="O264" s="240"/>
      <c r="P264" s="240"/>
      <c r="Q264" s="240"/>
      <c r="R264" s="240"/>
      <c r="S264" s="328">
        <f t="shared" si="115"/>
        <v>0</v>
      </c>
      <c r="T264" s="329">
        <f>SUM($G264:H264)</f>
        <v>0</v>
      </c>
      <c r="U264" s="329">
        <f>SUM($G264:I264)</f>
        <v>0</v>
      </c>
      <c r="V264" s="329">
        <f>SUM($G264:J264)</f>
        <v>0</v>
      </c>
      <c r="W264" s="329">
        <f>SUM($G264:K264)</f>
        <v>0</v>
      </c>
      <c r="X264" s="329">
        <f>SUM($G264:L264)</f>
        <v>0</v>
      </c>
      <c r="Y264" s="329">
        <f>SUM($G264:M264)</f>
        <v>0</v>
      </c>
      <c r="Z264" s="329">
        <f>SUM($G264:N264)</f>
        <v>0</v>
      </c>
      <c r="AA264" s="329">
        <f>SUM($G264:O264)</f>
        <v>0</v>
      </c>
      <c r="AB264" s="329">
        <f>SUM($G264:P264)</f>
        <v>0</v>
      </c>
      <c r="AC264" s="329">
        <f>SUM($G264:Q264)</f>
        <v>0</v>
      </c>
      <c r="AD264" s="330">
        <f>SUM($G264:R264)</f>
        <v>0</v>
      </c>
      <c r="AE264" s="241">
        <f t="shared" si="116"/>
        <v>0</v>
      </c>
      <c r="AF264" s="241">
        <f t="shared" si="117"/>
        <v>0</v>
      </c>
      <c r="AG264" s="241">
        <f t="shared" si="118"/>
        <v>0</v>
      </c>
      <c r="AH264" s="241">
        <f t="shared" si="119"/>
        <v>0</v>
      </c>
      <c r="AI264" s="241">
        <f t="shared" si="107"/>
        <v>0</v>
      </c>
      <c r="AJ264" s="241">
        <f t="shared" si="108"/>
        <v>0</v>
      </c>
      <c r="AK264" s="241">
        <f t="shared" si="109"/>
        <v>0</v>
      </c>
      <c r="AL264" s="173">
        <f t="shared" si="99"/>
        <v>0</v>
      </c>
    </row>
    <row r="265" spans="1:38" ht="24" hidden="1" customHeight="1" outlineLevel="1">
      <c r="A265" s="166" t="s">
        <v>257</v>
      </c>
      <c r="B265" s="444" t="s">
        <v>363</v>
      </c>
      <c r="C265" s="33"/>
      <c r="D265" s="34"/>
      <c r="E265" s="34"/>
      <c r="F265" s="34"/>
      <c r="G265" s="239"/>
      <c r="H265" s="240"/>
      <c r="I265" s="240"/>
      <c r="J265" s="240"/>
      <c r="K265" s="240"/>
      <c r="L265" s="240"/>
      <c r="M265" s="240"/>
      <c r="N265" s="240"/>
      <c r="O265" s="240"/>
      <c r="P265" s="240"/>
      <c r="Q265" s="240"/>
      <c r="R265" s="240"/>
      <c r="S265" s="328">
        <f t="shared" si="115"/>
        <v>0</v>
      </c>
      <c r="T265" s="329">
        <f>SUM($G265:H265)</f>
        <v>0</v>
      </c>
      <c r="U265" s="329">
        <f>SUM($G265:I265)</f>
        <v>0</v>
      </c>
      <c r="V265" s="329">
        <f>SUM($G265:J265)</f>
        <v>0</v>
      </c>
      <c r="W265" s="329">
        <f>SUM($G265:K265)</f>
        <v>0</v>
      </c>
      <c r="X265" s="329">
        <f>SUM($G265:L265)</f>
        <v>0</v>
      </c>
      <c r="Y265" s="329">
        <f>SUM($G265:M265)</f>
        <v>0</v>
      </c>
      <c r="Z265" s="329">
        <f>SUM($G265:N265)</f>
        <v>0</v>
      </c>
      <c r="AA265" s="329">
        <f>SUM($G265:O265)</f>
        <v>0</v>
      </c>
      <c r="AB265" s="329">
        <f>SUM($G265:P265)</f>
        <v>0</v>
      </c>
      <c r="AC265" s="329">
        <f>SUM($G265:Q265)</f>
        <v>0</v>
      </c>
      <c r="AD265" s="330">
        <f>SUM($G265:R265)</f>
        <v>0</v>
      </c>
      <c r="AE265" s="241">
        <f t="shared" si="116"/>
        <v>0</v>
      </c>
      <c r="AF265" s="241">
        <f t="shared" si="117"/>
        <v>0</v>
      </c>
      <c r="AG265" s="241">
        <f t="shared" si="118"/>
        <v>0</v>
      </c>
      <c r="AH265" s="241">
        <f t="shared" si="119"/>
        <v>0</v>
      </c>
      <c r="AI265" s="241">
        <f t="shared" si="107"/>
        <v>0</v>
      </c>
      <c r="AJ265" s="241">
        <f t="shared" si="108"/>
        <v>0</v>
      </c>
      <c r="AK265" s="241">
        <f t="shared" si="109"/>
        <v>0</v>
      </c>
      <c r="AL265" s="173">
        <f t="shared" si="99"/>
        <v>0</v>
      </c>
    </row>
    <row r="266" spans="1:38" ht="24" hidden="1" customHeight="1" outlineLevel="1">
      <c r="A266" s="166" t="s">
        <v>257</v>
      </c>
      <c r="B266" s="444" t="s">
        <v>364</v>
      </c>
      <c r="C266" s="33"/>
      <c r="D266" s="34"/>
      <c r="E266" s="34"/>
      <c r="F266" s="34"/>
      <c r="G266" s="239"/>
      <c r="H266" s="240"/>
      <c r="I266" s="240"/>
      <c r="J266" s="240"/>
      <c r="K266" s="240"/>
      <c r="L266" s="240"/>
      <c r="M266" s="240"/>
      <c r="N266" s="240"/>
      <c r="O266" s="240"/>
      <c r="P266" s="240"/>
      <c r="Q266" s="240"/>
      <c r="R266" s="240"/>
      <c r="S266" s="328">
        <f t="shared" si="115"/>
        <v>0</v>
      </c>
      <c r="T266" s="329">
        <f>SUM($G266:H266)</f>
        <v>0</v>
      </c>
      <c r="U266" s="329">
        <f>SUM($G266:I266)</f>
        <v>0</v>
      </c>
      <c r="V266" s="329">
        <f>SUM($G266:J266)</f>
        <v>0</v>
      </c>
      <c r="W266" s="329">
        <f>SUM($G266:K266)</f>
        <v>0</v>
      </c>
      <c r="X266" s="329">
        <f>SUM($G266:L266)</f>
        <v>0</v>
      </c>
      <c r="Y266" s="329">
        <f>SUM($G266:M266)</f>
        <v>0</v>
      </c>
      <c r="Z266" s="329">
        <f>SUM($G266:N266)</f>
        <v>0</v>
      </c>
      <c r="AA266" s="329">
        <f>SUM($G266:O266)</f>
        <v>0</v>
      </c>
      <c r="AB266" s="329">
        <f>SUM($G266:P266)</f>
        <v>0</v>
      </c>
      <c r="AC266" s="329">
        <f>SUM($G266:Q266)</f>
        <v>0</v>
      </c>
      <c r="AD266" s="330">
        <f>SUM($G266:R266)</f>
        <v>0</v>
      </c>
      <c r="AE266" s="241">
        <f t="shared" si="116"/>
        <v>0</v>
      </c>
      <c r="AF266" s="241">
        <f t="shared" si="117"/>
        <v>0</v>
      </c>
      <c r="AG266" s="241">
        <f t="shared" si="118"/>
        <v>0</v>
      </c>
      <c r="AH266" s="241">
        <f t="shared" si="119"/>
        <v>0</v>
      </c>
      <c r="AI266" s="241">
        <f t="shared" si="107"/>
        <v>0</v>
      </c>
      <c r="AJ266" s="241">
        <f t="shared" si="108"/>
        <v>0</v>
      </c>
      <c r="AK266" s="241">
        <f t="shared" si="109"/>
        <v>0</v>
      </c>
      <c r="AL266" s="173">
        <f t="shared" si="99"/>
        <v>0</v>
      </c>
    </row>
    <row r="267" spans="1:38" ht="24" customHeight="1" collapsed="1">
      <c r="A267" s="166" t="s">
        <v>365</v>
      </c>
      <c r="B267" s="444" t="s">
        <v>366</v>
      </c>
      <c r="C267" s="33" t="s">
        <v>367</v>
      </c>
      <c r="D267" s="34"/>
      <c r="E267" s="34"/>
      <c r="F267" s="34"/>
      <c r="G267" s="239">
        <f>G166</f>
        <v>0</v>
      </c>
      <c r="H267" s="240">
        <f t="shared" ref="H267:R267" si="120">H166</f>
        <v>0</v>
      </c>
      <c r="I267" s="240">
        <f t="shared" si="120"/>
        <v>0</v>
      </c>
      <c r="J267" s="240">
        <f t="shared" si="120"/>
        <v>0</v>
      </c>
      <c r="K267" s="240">
        <f t="shared" si="120"/>
        <v>0</v>
      </c>
      <c r="L267" s="240">
        <f t="shared" si="120"/>
        <v>0</v>
      </c>
      <c r="M267" s="240">
        <f t="shared" si="120"/>
        <v>0</v>
      </c>
      <c r="N267" s="240">
        <f t="shared" si="120"/>
        <v>0</v>
      </c>
      <c r="O267" s="240">
        <f t="shared" si="120"/>
        <v>0</v>
      </c>
      <c r="P267" s="240">
        <f t="shared" si="120"/>
        <v>0</v>
      </c>
      <c r="Q267" s="240">
        <f t="shared" si="120"/>
        <v>0</v>
      </c>
      <c r="R267" s="240">
        <f t="shared" si="120"/>
        <v>0</v>
      </c>
      <c r="S267" s="328">
        <f t="shared" si="115"/>
        <v>0</v>
      </c>
      <c r="T267" s="329">
        <f>SUM($G267:H267)</f>
        <v>0</v>
      </c>
      <c r="U267" s="329">
        <f>SUM($G267:I267)</f>
        <v>0</v>
      </c>
      <c r="V267" s="329">
        <f>SUM($G267:J267)</f>
        <v>0</v>
      </c>
      <c r="W267" s="329">
        <f>SUM($G267:K267)</f>
        <v>0</v>
      </c>
      <c r="X267" s="329">
        <f>SUM($G267:L267)</f>
        <v>0</v>
      </c>
      <c r="Y267" s="329">
        <f>SUM($G267:M267)</f>
        <v>0</v>
      </c>
      <c r="Z267" s="329">
        <f>SUM($G267:N267)</f>
        <v>0</v>
      </c>
      <c r="AA267" s="329">
        <f>SUM($G267:O267)</f>
        <v>0</v>
      </c>
      <c r="AB267" s="329">
        <f>SUM($G267:P267)</f>
        <v>0</v>
      </c>
      <c r="AC267" s="329">
        <f>SUM($G267:Q267)</f>
        <v>0</v>
      </c>
      <c r="AD267" s="330">
        <f>SUM($G267:R267)</f>
        <v>0</v>
      </c>
      <c r="AE267" s="241">
        <f t="shared" si="116"/>
        <v>0</v>
      </c>
      <c r="AF267" s="241">
        <f t="shared" si="117"/>
        <v>0</v>
      </c>
      <c r="AG267" s="241">
        <f t="shared" si="118"/>
        <v>0</v>
      </c>
      <c r="AH267" s="241">
        <f t="shared" si="119"/>
        <v>0</v>
      </c>
      <c r="AI267" s="241">
        <f t="shared" si="107"/>
        <v>0</v>
      </c>
      <c r="AJ267" s="241">
        <f t="shared" si="108"/>
        <v>0</v>
      </c>
      <c r="AK267" s="241">
        <f t="shared" si="109"/>
        <v>0</v>
      </c>
      <c r="AL267" s="173">
        <f t="shared" ref="AL267:AL328" si="121">SUM(G267:R267)-AK267</f>
        <v>0</v>
      </c>
    </row>
    <row r="268" spans="1:38" ht="24" customHeight="1">
      <c r="A268" s="166" t="s">
        <v>368</v>
      </c>
      <c r="B268" s="444" t="s">
        <v>369</v>
      </c>
      <c r="C268" s="33" t="s">
        <v>370</v>
      </c>
      <c r="D268" s="34"/>
      <c r="E268" s="34"/>
      <c r="F268" s="34"/>
      <c r="G268" s="239">
        <f>G228</f>
        <v>0</v>
      </c>
      <c r="H268" s="240">
        <f t="shared" ref="H268:R268" si="122">H228</f>
        <v>0</v>
      </c>
      <c r="I268" s="240">
        <f t="shared" si="122"/>
        <v>0</v>
      </c>
      <c r="J268" s="240">
        <f t="shared" si="122"/>
        <v>0</v>
      </c>
      <c r="K268" s="240">
        <f t="shared" si="122"/>
        <v>0</v>
      </c>
      <c r="L268" s="240">
        <f t="shared" si="122"/>
        <v>0</v>
      </c>
      <c r="M268" s="240">
        <f t="shared" si="122"/>
        <v>0</v>
      </c>
      <c r="N268" s="240">
        <f t="shared" si="122"/>
        <v>0</v>
      </c>
      <c r="O268" s="240">
        <f t="shared" si="122"/>
        <v>0</v>
      </c>
      <c r="P268" s="240">
        <f t="shared" si="122"/>
        <v>0</v>
      </c>
      <c r="Q268" s="240">
        <f t="shared" si="122"/>
        <v>0</v>
      </c>
      <c r="R268" s="240">
        <f t="shared" si="122"/>
        <v>0</v>
      </c>
      <c r="S268" s="328">
        <f t="shared" si="115"/>
        <v>0</v>
      </c>
      <c r="T268" s="329">
        <f>SUM($G268:H268)</f>
        <v>0</v>
      </c>
      <c r="U268" s="329">
        <f>SUM($G268:I268)</f>
        <v>0</v>
      </c>
      <c r="V268" s="329">
        <f>SUM($G268:J268)</f>
        <v>0</v>
      </c>
      <c r="W268" s="329">
        <f>SUM($G268:K268)</f>
        <v>0</v>
      </c>
      <c r="X268" s="329">
        <f>SUM($G268:L268)</f>
        <v>0</v>
      </c>
      <c r="Y268" s="329">
        <f>SUM($G268:M268)</f>
        <v>0</v>
      </c>
      <c r="Z268" s="329">
        <f>SUM($G268:N268)</f>
        <v>0</v>
      </c>
      <c r="AA268" s="329">
        <f>SUM($G268:O268)</f>
        <v>0</v>
      </c>
      <c r="AB268" s="329">
        <f>SUM($G268:P268)</f>
        <v>0</v>
      </c>
      <c r="AC268" s="329">
        <f>SUM($G268:Q268)</f>
        <v>0</v>
      </c>
      <c r="AD268" s="330">
        <f>SUM($G268:R268)</f>
        <v>0</v>
      </c>
      <c r="AE268" s="241">
        <f t="shared" si="116"/>
        <v>0</v>
      </c>
      <c r="AF268" s="241">
        <f t="shared" si="117"/>
        <v>0</v>
      </c>
      <c r="AG268" s="241">
        <f t="shared" si="118"/>
        <v>0</v>
      </c>
      <c r="AH268" s="241">
        <f t="shared" si="119"/>
        <v>0</v>
      </c>
      <c r="AI268" s="241">
        <f t="shared" si="107"/>
        <v>0</v>
      </c>
      <c r="AJ268" s="241">
        <f t="shared" si="108"/>
        <v>0</v>
      </c>
      <c r="AK268" s="241">
        <f t="shared" si="109"/>
        <v>0</v>
      </c>
      <c r="AL268" s="173">
        <f t="shared" si="121"/>
        <v>0</v>
      </c>
    </row>
    <row r="269" spans="1:38" ht="24" customHeight="1">
      <c r="A269" s="166" t="s">
        <v>371</v>
      </c>
      <c r="B269" s="444" t="s">
        <v>372</v>
      </c>
      <c r="C269" s="33" t="s">
        <v>373</v>
      </c>
      <c r="D269" s="34"/>
      <c r="E269" s="34"/>
      <c r="F269" s="34"/>
      <c r="G269" s="239">
        <f>G224</f>
        <v>0</v>
      </c>
      <c r="H269" s="240">
        <f t="shared" ref="H269:R269" si="123">H224</f>
        <v>0</v>
      </c>
      <c r="I269" s="240">
        <f t="shared" si="123"/>
        <v>0</v>
      </c>
      <c r="J269" s="240">
        <f t="shared" si="123"/>
        <v>0</v>
      </c>
      <c r="K269" s="240">
        <f t="shared" si="123"/>
        <v>0</v>
      </c>
      <c r="L269" s="240">
        <f t="shared" si="123"/>
        <v>0</v>
      </c>
      <c r="M269" s="240">
        <f t="shared" si="123"/>
        <v>0</v>
      </c>
      <c r="N269" s="240">
        <f t="shared" si="123"/>
        <v>0</v>
      </c>
      <c r="O269" s="240">
        <f t="shared" si="123"/>
        <v>0</v>
      </c>
      <c r="P269" s="240">
        <f t="shared" si="123"/>
        <v>0</v>
      </c>
      <c r="Q269" s="240">
        <f t="shared" si="123"/>
        <v>0</v>
      </c>
      <c r="R269" s="240">
        <f t="shared" si="123"/>
        <v>0</v>
      </c>
      <c r="S269" s="328">
        <f t="shared" si="115"/>
        <v>0</v>
      </c>
      <c r="T269" s="329">
        <f>SUM($G269:H269)</f>
        <v>0</v>
      </c>
      <c r="U269" s="329">
        <f>SUM($G269:I269)</f>
        <v>0</v>
      </c>
      <c r="V269" s="329">
        <f>SUM($G269:J269)</f>
        <v>0</v>
      </c>
      <c r="W269" s="329">
        <f>SUM($G269:K269)</f>
        <v>0</v>
      </c>
      <c r="X269" s="329">
        <f>SUM($G269:L269)</f>
        <v>0</v>
      </c>
      <c r="Y269" s="329">
        <f>SUM($G269:M269)</f>
        <v>0</v>
      </c>
      <c r="Z269" s="329">
        <f>SUM($G269:N269)</f>
        <v>0</v>
      </c>
      <c r="AA269" s="329">
        <f>SUM($G269:O269)</f>
        <v>0</v>
      </c>
      <c r="AB269" s="329">
        <f>SUM($G269:P269)</f>
        <v>0</v>
      </c>
      <c r="AC269" s="329">
        <f>SUM($G269:Q269)</f>
        <v>0</v>
      </c>
      <c r="AD269" s="330">
        <f>SUM($G269:R269)</f>
        <v>0</v>
      </c>
      <c r="AE269" s="241">
        <f t="shared" si="116"/>
        <v>0</v>
      </c>
      <c r="AF269" s="241">
        <f t="shared" si="117"/>
        <v>0</v>
      </c>
      <c r="AG269" s="241">
        <f t="shared" si="118"/>
        <v>0</v>
      </c>
      <c r="AH269" s="241">
        <f t="shared" si="119"/>
        <v>0</v>
      </c>
      <c r="AI269" s="241">
        <f t="shared" si="107"/>
        <v>0</v>
      </c>
      <c r="AJ269" s="241">
        <f t="shared" si="108"/>
        <v>0</v>
      </c>
      <c r="AK269" s="241">
        <f t="shared" si="109"/>
        <v>0</v>
      </c>
      <c r="AL269" s="173">
        <f t="shared" si="121"/>
        <v>0</v>
      </c>
    </row>
    <row r="270" spans="1:38" ht="24" hidden="1" customHeight="1" outlineLevel="1">
      <c r="A270" s="166" t="s">
        <v>257</v>
      </c>
      <c r="B270" s="444" t="s">
        <v>374</v>
      </c>
      <c r="C270" s="33"/>
      <c r="D270" s="34"/>
      <c r="E270" s="34"/>
      <c r="F270" s="34"/>
      <c r="G270" s="239"/>
      <c r="H270" s="240"/>
      <c r="I270" s="240"/>
      <c r="J270" s="240"/>
      <c r="K270" s="240"/>
      <c r="L270" s="240"/>
      <c r="M270" s="240"/>
      <c r="N270" s="240"/>
      <c r="O270" s="240"/>
      <c r="P270" s="240"/>
      <c r="Q270" s="240"/>
      <c r="R270" s="240"/>
      <c r="S270" s="328">
        <f t="shared" si="115"/>
        <v>0</v>
      </c>
      <c r="T270" s="329">
        <f>SUM($G270:H270)</f>
        <v>0</v>
      </c>
      <c r="U270" s="329">
        <f>SUM($G270:I270)</f>
        <v>0</v>
      </c>
      <c r="V270" s="329">
        <f>SUM($G270:J270)</f>
        <v>0</v>
      </c>
      <c r="W270" s="329">
        <f>SUM($G270:K270)</f>
        <v>0</v>
      </c>
      <c r="X270" s="329">
        <f>SUM($G270:L270)</f>
        <v>0</v>
      </c>
      <c r="Y270" s="329">
        <f>SUM($G270:M270)</f>
        <v>0</v>
      </c>
      <c r="Z270" s="329">
        <f>SUM($G270:N270)</f>
        <v>0</v>
      </c>
      <c r="AA270" s="329">
        <f>SUM($G270:O270)</f>
        <v>0</v>
      </c>
      <c r="AB270" s="329">
        <f>SUM($G270:P270)</f>
        <v>0</v>
      </c>
      <c r="AC270" s="329">
        <f>SUM($G270:Q270)</f>
        <v>0</v>
      </c>
      <c r="AD270" s="330">
        <f>SUM($G270:R270)</f>
        <v>0</v>
      </c>
      <c r="AE270" s="241">
        <f t="shared" si="116"/>
        <v>0</v>
      </c>
      <c r="AF270" s="241">
        <f t="shared" si="117"/>
        <v>0</v>
      </c>
      <c r="AG270" s="241">
        <f t="shared" si="118"/>
        <v>0</v>
      </c>
      <c r="AH270" s="241">
        <f t="shared" si="119"/>
        <v>0</v>
      </c>
      <c r="AI270" s="241">
        <f t="shared" si="107"/>
        <v>0</v>
      </c>
      <c r="AJ270" s="241">
        <f t="shared" si="108"/>
        <v>0</v>
      </c>
      <c r="AK270" s="241">
        <f t="shared" si="109"/>
        <v>0</v>
      </c>
      <c r="AL270" s="173">
        <f t="shared" ref="AL270:AL274" si="124">SUM(G270:R270)-AK270</f>
        <v>0</v>
      </c>
    </row>
    <row r="271" spans="1:38" ht="24" hidden="1" customHeight="1" outlineLevel="1">
      <c r="A271" s="166" t="s">
        <v>257</v>
      </c>
      <c r="B271" s="444" t="s">
        <v>375</v>
      </c>
      <c r="C271" s="33"/>
      <c r="D271" s="34"/>
      <c r="E271" s="34"/>
      <c r="F271" s="34"/>
      <c r="G271" s="239"/>
      <c r="H271" s="240"/>
      <c r="I271" s="240"/>
      <c r="J271" s="240"/>
      <c r="K271" s="240"/>
      <c r="L271" s="240"/>
      <c r="M271" s="240"/>
      <c r="N271" s="240"/>
      <c r="O271" s="240"/>
      <c r="P271" s="240"/>
      <c r="Q271" s="240"/>
      <c r="R271" s="240"/>
      <c r="S271" s="328">
        <f t="shared" si="115"/>
        <v>0</v>
      </c>
      <c r="T271" s="329">
        <f>SUM($G271:H271)</f>
        <v>0</v>
      </c>
      <c r="U271" s="329">
        <f>SUM($G271:I271)</f>
        <v>0</v>
      </c>
      <c r="V271" s="329">
        <f>SUM($G271:J271)</f>
        <v>0</v>
      </c>
      <c r="W271" s="329">
        <f>SUM($G271:K271)</f>
        <v>0</v>
      </c>
      <c r="X271" s="329">
        <f>SUM($G271:L271)</f>
        <v>0</v>
      </c>
      <c r="Y271" s="329">
        <f>SUM($G271:M271)</f>
        <v>0</v>
      </c>
      <c r="Z271" s="329">
        <f>SUM($G271:N271)</f>
        <v>0</v>
      </c>
      <c r="AA271" s="329">
        <f>SUM($G271:O271)</f>
        <v>0</v>
      </c>
      <c r="AB271" s="329">
        <f>SUM($G271:P271)</f>
        <v>0</v>
      </c>
      <c r="AC271" s="329">
        <f>SUM($G271:Q271)</f>
        <v>0</v>
      </c>
      <c r="AD271" s="330">
        <f>SUM($G271:R271)</f>
        <v>0</v>
      </c>
      <c r="AE271" s="241">
        <f t="shared" si="116"/>
        <v>0</v>
      </c>
      <c r="AF271" s="241">
        <f t="shared" si="117"/>
        <v>0</v>
      </c>
      <c r="AG271" s="241">
        <f t="shared" si="118"/>
        <v>0</v>
      </c>
      <c r="AH271" s="241">
        <f t="shared" si="119"/>
        <v>0</v>
      </c>
      <c r="AI271" s="241">
        <f t="shared" si="107"/>
        <v>0</v>
      </c>
      <c r="AJ271" s="241">
        <f t="shared" si="108"/>
        <v>0</v>
      </c>
      <c r="AK271" s="241">
        <f t="shared" si="109"/>
        <v>0</v>
      </c>
      <c r="AL271" s="173">
        <f t="shared" si="124"/>
        <v>0</v>
      </c>
    </row>
    <row r="272" spans="1:38" ht="24" hidden="1" customHeight="1" outlineLevel="1">
      <c r="A272" s="166" t="s">
        <v>257</v>
      </c>
      <c r="B272" s="444" t="s">
        <v>376</v>
      </c>
      <c r="C272" s="33"/>
      <c r="D272" s="34"/>
      <c r="E272" s="34"/>
      <c r="F272" s="34"/>
      <c r="G272" s="239"/>
      <c r="H272" s="240"/>
      <c r="I272" s="240"/>
      <c r="J272" s="240"/>
      <c r="K272" s="240"/>
      <c r="L272" s="240"/>
      <c r="M272" s="240"/>
      <c r="N272" s="240"/>
      <c r="O272" s="240"/>
      <c r="P272" s="240"/>
      <c r="Q272" s="240"/>
      <c r="R272" s="240"/>
      <c r="S272" s="328">
        <f t="shared" si="115"/>
        <v>0</v>
      </c>
      <c r="T272" s="329">
        <f>SUM($G272:H272)</f>
        <v>0</v>
      </c>
      <c r="U272" s="329">
        <f>SUM($G272:I272)</f>
        <v>0</v>
      </c>
      <c r="V272" s="329">
        <f>SUM($G272:J272)</f>
        <v>0</v>
      </c>
      <c r="W272" s="329">
        <f>SUM($G272:K272)</f>
        <v>0</v>
      </c>
      <c r="X272" s="329">
        <f>SUM($G272:L272)</f>
        <v>0</v>
      </c>
      <c r="Y272" s="329">
        <f>SUM($G272:M272)</f>
        <v>0</v>
      </c>
      <c r="Z272" s="329">
        <f>SUM($G272:N272)</f>
        <v>0</v>
      </c>
      <c r="AA272" s="329">
        <f>SUM($G272:O272)</f>
        <v>0</v>
      </c>
      <c r="AB272" s="329">
        <f>SUM($G272:P272)</f>
        <v>0</v>
      </c>
      <c r="AC272" s="329">
        <f>SUM($G272:Q272)</f>
        <v>0</v>
      </c>
      <c r="AD272" s="330">
        <f>SUM($G272:R272)</f>
        <v>0</v>
      </c>
      <c r="AE272" s="241">
        <f t="shared" si="116"/>
        <v>0</v>
      </c>
      <c r="AF272" s="241">
        <f t="shared" si="117"/>
        <v>0</v>
      </c>
      <c r="AG272" s="241">
        <f t="shared" si="118"/>
        <v>0</v>
      </c>
      <c r="AH272" s="241">
        <f t="shared" si="119"/>
        <v>0</v>
      </c>
      <c r="AI272" s="241">
        <f t="shared" si="107"/>
        <v>0</v>
      </c>
      <c r="AJ272" s="241">
        <f t="shared" si="108"/>
        <v>0</v>
      </c>
      <c r="AK272" s="241">
        <f t="shared" si="109"/>
        <v>0</v>
      </c>
      <c r="AL272" s="173">
        <f t="shared" si="124"/>
        <v>0</v>
      </c>
    </row>
    <row r="273" spans="1:38" ht="24" hidden="1" customHeight="1" outlineLevel="1">
      <c r="A273" s="166" t="s">
        <v>257</v>
      </c>
      <c r="B273" s="444" t="s">
        <v>377</v>
      </c>
      <c r="C273" s="33"/>
      <c r="D273" s="34"/>
      <c r="E273" s="34"/>
      <c r="F273" s="34"/>
      <c r="G273" s="239"/>
      <c r="H273" s="240"/>
      <c r="I273" s="240"/>
      <c r="J273" s="240"/>
      <c r="K273" s="240"/>
      <c r="L273" s="240"/>
      <c r="M273" s="240"/>
      <c r="N273" s="240"/>
      <c r="O273" s="240"/>
      <c r="P273" s="240"/>
      <c r="Q273" s="240"/>
      <c r="R273" s="240"/>
      <c r="S273" s="328">
        <f t="shared" si="115"/>
        <v>0</v>
      </c>
      <c r="T273" s="329">
        <f>SUM($G273:H273)</f>
        <v>0</v>
      </c>
      <c r="U273" s="329">
        <f>SUM($G273:I273)</f>
        <v>0</v>
      </c>
      <c r="V273" s="329">
        <f>SUM($G273:J273)</f>
        <v>0</v>
      </c>
      <c r="W273" s="329">
        <f>SUM($G273:K273)</f>
        <v>0</v>
      </c>
      <c r="X273" s="329">
        <f>SUM($G273:L273)</f>
        <v>0</v>
      </c>
      <c r="Y273" s="329">
        <f>SUM($G273:M273)</f>
        <v>0</v>
      </c>
      <c r="Z273" s="329">
        <f>SUM($G273:N273)</f>
        <v>0</v>
      </c>
      <c r="AA273" s="329">
        <f>SUM($G273:O273)</f>
        <v>0</v>
      </c>
      <c r="AB273" s="329">
        <f>SUM($G273:P273)</f>
        <v>0</v>
      </c>
      <c r="AC273" s="329">
        <f>SUM($G273:Q273)</f>
        <v>0</v>
      </c>
      <c r="AD273" s="330">
        <f>SUM($G273:R273)</f>
        <v>0</v>
      </c>
      <c r="AE273" s="241">
        <f t="shared" si="116"/>
        <v>0</v>
      </c>
      <c r="AF273" s="241">
        <f t="shared" si="117"/>
        <v>0</v>
      </c>
      <c r="AG273" s="241">
        <f t="shared" si="118"/>
        <v>0</v>
      </c>
      <c r="AH273" s="241">
        <f t="shared" si="119"/>
        <v>0</v>
      </c>
      <c r="AI273" s="241">
        <f t="shared" si="107"/>
        <v>0</v>
      </c>
      <c r="AJ273" s="241">
        <f t="shared" si="108"/>
        <v>0</v>
      </c>
      <c r="AK273" s="241">
        <f t="shared" si="109"/>
        <v>0</v>
      </c>
      <c r="AL273" s="173">
        <f t="shared" si="124"/>
        <v>0</v>
      </c>
    </row>
    <row r="274" spans="1:38" ht="24" hidden="1" customHeight="1" outlineLevel="1">
      <c r="A274" s="166" t="s">
        <v>257</v>
      </c>
      <c r="B274" s="444" t="s">
        <v>378</v>
      </c>
      <c r="C274" s="33"/>
      <c r="D274" s="34"/>
      <c r="E274" s="34"/>
      <c r="F274" s="34"/>
      <c r="G274" s="239"/>
      <c r="H274" s="240"/>
      <c r="I274" s="240"/>
      <c r="J274" s="240"/>
      <c r="K274" s="240"/>
      <c r="L274" s="240"/>
      <c r="M274" s="240"/>
      <c r="N274" s="240"/>
      <c r="O274" s="240"/>
      <c r="P274" s="240"/>
      <c r="Q274" s="240"/>
      <c r="R274" s="240"/>
      <c r="S274" s="328">
        <f t="shared" si="115"/>
        <v>0</v>
      </c>
      <c r="T274" s="329">
        <f>SUM($G274:H274)</f>
        <v>0</v>
      </c>
      <c r="U274" s="329">
        <f>SUM($G274:I274)</f>
        <v>0</v>
      </c>
      <c r="V274" s="329">
        <f>SUM($G274:J274)</f>
        <v>0</v>
      </c>
      <c r="W274" s="329">
        <f>SUM($G274:K274)</f>
        <v>0</v>
      </c>
      <c r="X274" s="329">
        <f>SUM($G274:L274)</f>
        <v>0</v>
      </c>
      <c r="Y274" s="329">
        <f>SUM($G274:M274)</f>
        <v>0</v>
      </c>
      <c r="Z274" s="329">
        <f>SUM($G274:N274)</f>
        <v>0</v>
      </c>
      <c r="AA274" s="329">
        <f>SUM($G274:O274)</f>
        <v>0</v>
      </c>
      <c r="AB274" s="329">
        <f>SUM($G274:P274)</f>
        <v>0</v>
      </c>
      <c r="AC274" s="329">
        <f>SUM($G274:Q274)</f>
        <v>0</v>
      </c>
      <c r="AD274" s="330">
        <f>SUM($G274:R274)</f>
        <v>0</v>
      </c>
      <c r="AE274" s="241">
        <f t="shared" si="116"/>
        <v>0</v>
      </c>
      <c r="AF274" s="241">
        <f t="shared" si="117"/>
        <v>0</v>
      </c>
      <c r="AG274" s="241">
        <f t="shared" si="118"/>
        <v>0</v>
      </c>
      <c r="AH274" s="241">
        <f t="shared" si="119"/>
        <v>0</v>
      </c>
      <c r="AI274" s="241">
        <f t="shared" si="107"/>
        <v>0</v>
      </c>
      <c r="AJ274" s="241">
        <f t="shared" si="108"/>
        <v>0</v>
      </c>
      <c r="AK274" s="241">
        <f t="shared" si="109"/>
        <v>0</v>
      </c>
      <c r="AL274" s="173">
        <f t="shared" si="124"/>
        <v>0</v>
      </c>
    </row>
    <row r="275" spans="1:38" ht="24" hidden="1" customHeight="1" outlineLevel="1">
      <c r="A275" s="166" t="s">
        <v>257</v>
      </c>
      <c r="B275" s="444" t="s">
        <v>379</v>
      </c>
      <c r="C275" s="33"/>
      <c r="D275" s="34"/>
      <c r="E275" s="34"/>
      <c r="F275" s="34"/>
      <c r="G275" s="239"/>
      <c r="H275" s="240"/>
      <c r="I275" s="240"/>
      <c r="J275" s="240"/>
      <c r="K275" s="240"/>
      <c r="L275" s="240"/>
      <c r="M275" s="240"/>
      <c r="N275" s="240"/>
      <c r="O275" s="240"/>
      <c r="P275" s="240"/>
      <c r="Q275" s="240"/>
      <c r="R275" s="240"/>
      <c r="S275" s="328">
        <f t="shared" si="115"/>
        <v>0</v>
      </c>
      <c r="T275" s="329">
        <f>SUM($G275:H275)</f>
        <v>0</v>
      </c>
      <c r="U275" s="329">
        <f>SUM($G275:I275)</f>
        <v>0</v>
      </c>
      <c r="V275" s="329">
        <f>SUM($G275:J275)</f>
        <v>0</v>
      </c>
      <c r="W275" s="329">
        <f>SUM($G275:K275)</f>
        <v>0</v>
      </c>
      <c r="X275" s="329">
        <f>SUM($G275:L275)</f>
        <v>0</v>
      </c>
      <c r="Y275" s="329">
        <f>SUM($G275:M275)</f>
        <v>0</v>
      </c>
      <c r="Z275" s="329">
        <f>SUM($G275:N275)</f>
        <v>0</v>
      </c>
      <c r="AA275" s="329">
        <f>SUM($G275:O275)</f>
        <v>0</v>
      </c>
      <c r="AB275" s="329">
        <f>SUM($G275:P275)</f>
        <v>0</v>
      </c>
      <c r="AC275" s="329">
        <f>SUM($G275:Q275)</f>
        <v>0</v>
      </c>
      <c r="AD275" s="330">
        <f>SUM($G275:R275)</f>
        <v>0</v>
      </c>
      <c r="AE275" s="241">
        <f t="shared" si="116"/>
        <v>0</v>
      </c>
      <c r="AF275" s="241">
        <f t="shared" si="117"/>
        <v>0</v>
      </c>
      <c r="AG275" s="241">
        <f t="shared" si="118"/>
        <v>0</v>
      </c>
      <c r="AH275" s="241">
        <f t="shared" si="119"/>
        <v>0</v>
      </c>
      <c r="AI275" s="241">
        <f t="shared" si="107"/>
        <v>0</v>
      </c>
      <c r="AJ275" s="241">
        <f t="shared" si="108"/>
        <v>0</v>
      </c>
      <c r="AK275" s="241">
        <f t="shared" si="109"/>
        <v>0</v>
      </c>
      <c r="AL275" s="173">
        <f t="shared" si="121"/>
        <v>0</v>
      </c>
    </row>
    <row r="276" spans="1:38" ht="24" hidden="1" customHeight="1" outlineLevel="1">
      <c r="A276" s="166" t="s">
        <v>257</v>
      </c>
      <c r="B276" s="444" t="s">
        <v>380</v>
      </c>
      <c r="C276" s="33"/>
      <c r="D276" s="34"/>
      <c r="E276" s="34"/>
      <c r="F276" s="34"/>
      <c r="G276" s="239"/>
      <c r="H276" s="240"/>
      <c r="I276" s="240"/>
      <c r="J276" s="240"/>
      <c r="K276" s="240"/>
      <c r="L276" s="240"/>
      <c r="M276" s="240"/>
      <c r="N276" s="240"/>
      <c r="O276" s="240"/>
      <c r="P276" s="240"/>
      <c r="Q276" s="240"/>
      <c r="R276" s="240"/>
      <c r="S276" s="328">
        <f t="shared" si="115"/>
        <v>0</v>
      </c>
      <c r="T276" s="329">
        <f>SUM($G276:H276)</f>
        <v>0</v>
      </c>
      <c r="U276" s="329">
        <f>SUM($G276:I276)</f>
        <v>0</v>
      </c>
      <c r="V276" s="329">
        <f>SUM($G276:J276)</f>
        <v>0</v>
      </c>
      <c r="W276" s="329">
        <f>SUM($G276:K276)</f>
        <v>0</v>
      </c>
      <c r="X276" s="329">
        <f>SUM($G276:L276)</f>
        <v>0</v>
      </c>
      <c r="Y276" s="329">
        <f>SUM($G276:M276)</f>
        <v>0</v>
      </c>
      <c r="Z276" s="329">
        <f>SUM($G276:N276)</f>
        <v>0</v>
      </c>
      <c r="AA276" s="329">
        <f>SUM($G276:O276)</f>
        <v>0</v>
      </c>
      <c r="AB276" s="329">
        <f>SUM($G276:P276)</f>
        <v>0</v>
      </c>
      <c r="AC276" s="329">
        <f>SUM($G276:Q276)</f>
        <v>0</v>
      </c>
      <c r="AD276" s="330">
        <f>SUM($G276:R276)</f>
        <v>0</v>
      </c>
      <c r="AE276" s="241">
        <f t="shared" si="116"/>
        <v>0</v>
      </c>
      <c r="AF276" s="241">
        <f t="shared" si="117"/>
        <v>0</v>
      </c>
      <c r="AG276" s="241">
        <f t="shared" si="118"/>
        <v>0</v>
      </c>
      <c r="AH276" s="241">
        <f t="shared" si="119"/>
        <v>0</v>
      </c>
      <c r="AI276" s="241">
        <f t="shared" si="107"/>
        <v>0</v>
      </c>
      <c r="AJ276" s="241">
        <f t="shared" si="108"/>
        <v>0</v>
      </c>
      <c r="AK276" s="241">
        <f t="shared" si="109"/>
        <v>0</v>
      </c>
      <c r="AL276" s="173">
        <f t="shared" si="121"/>
        <v>0</v>
      </c>
    </row>
    <row r="277" spans="1:38" ht="24" hidden="1" customHeight="1" outlineLevel="1">
      <c r="A277" s="166" t="s">
        <v>257</v>
      </c>
      <c r="B277" s="444" t="s">
        <v>381</v>
      </c>
      <c r="C277" s="33"/>
      <c r="D277" s="34"/>
      <c r="E277" s="34"/>
      <c r="F277" s="34"/>
      <c r="G277" s="239"/>
      <c r="H277" s="240"/>
      <c r="I277" s="240"/>
      <c r="J277" s="240"/>
      <c r="K277" s="240"/>
      <c r="L277" s="240"/>
      <c r="M277" s="240"/>
      <c r="N277" s="240"/>
      <c r="O277" s="240"/>
      <c r="P277" s="240"/>
      <c r="Q277" s="240"/>
      <c r="R277" s="240"/>
      <c r="S277" s="328">
        <f t="shared" si="115"/>
        <v>0</v>
      </c>
      <c r="T277" s="329">
        <f>SUM($G277:H277)</f>
        <v>0</v>
      </c>
      <c r="U277" s="329">
        <f>SUM($G277:I277)</f>
        <v>0</v>
      </c>
      <c r="V277" s="329">
        <f>SUM($G277:J277)</f>
        <v>0</v>
      </c>
      <c r="W277" s="329">
        <f>SUM($G277:K277)</f>
        <v>0</v>
      </c>
      <c r="X277" s="329">
        <f>SUM($G277:L277)</f>
        <v>0</v>
      </c>
      <c r="Y277" s="329">
        <f>SUM($G277:M277)</f>
        <v>0</v>
      </c>
      <c r="Z277" s="329">
        <f>SUM($G277:N277)</f>
        <v>0</v>
      </c>
      <c r="AA277" s="329">
        <f>SUM($G277:O277)</f>
        <v>0</v>
      </c>
      <c r="AB277" s="329">
        <f>SUM($G277:P277)</f>
        <v>0</v>
      </c>
      <c r="AC277" s="329">
        <f>SUM($G277:Q277)</f>
        <v>0</v>
      </c>
      <c r="AD277" s="330">
        <f>SUM($G277:R277)</f>
        <v>0</v>
      </c>
      <c r="AE277" s="241">
        <f t="shared" si="116"/>
        <v>0</v>
      </c>
      <c r="AF277" s="241">
        <f t="shared" si="117"/>
        <v>0</v>
      </c>
      <c r="AG277" s="241">
        <f t="shared" si="118"/>
        <v>0</v>
      </c>
      <c r="AH277" s="241">
        <f t="shared" si="119"/>
        <v>0</v>
      </c>
      <c r="AI277" s="241">
        <f t="shared" si="107"/>
        <v>0</v>
      </c>
      <c r="AJ277" s="241">
        <f t="shared" si="108"/>
        <v>0</v>
      </c>
      <c r="AK277" s="241">
        <f t="shared" si="109"/>
        <v>0</v>
      </c>
      <c r="AL277" s="173">
        <f t="shared" si="121"/>
        <v>0</v>
      </c>
    </row>
    <row r="278" spans="1:38" ht="24" hidden="1" customHeight="1" outlineLevel="1">
      <c r="A278" s="166" t="s">
        <v>257</v>
      </c>
      <c r="B278" s="444" t="s">
        <v>382</v>
      </c>
      <c r="C278" s="33"/>
      <c r="D278" s="34"/>
      <c r="E278" s="34"/>
      <c r="F278" s="34"/>
      <c r="G278" s="239"/>
      <c r="H278" s="240"/>
      <c r="I278" s="240"/>
      <c r="J278" s="240"/>
      <c r="K278" s="240"/>
      <c r="L278" s="240"/>
      <c r="M278" s="240"/>
      <c r="N278" s="240"/>
      <c r="O278" s="240"/>
      <c r="P278" s="240"/>
      <c r="Q278" s="240"/>
      <c r="R278" s="240"/>
      <c r="S278" s="328">
        <f t="shared" si="115"/>
        <v>0</v>
      </c>
      <c r="T278" s="329">
        <f>SUM($G278:H278)</f>
        <v>0</v>
      </c>
      <c r="U278" s="329">
        <f>SUM($G278:I278)</f>
        <v>0</v>
      </c>
      <c r="V278" s="329">
        <f>SUM($G278:J278)</f>
        <v>0</v>
      </c>
      <c r="W278" s="329">
        <f>SUM($G278:K278)</f>
        <v>0</v>
      </c>
      <c r="X278" s="329">
        <f>SUM($G278:L278)</f>
        <v>0</v>
      </c>
      <c r="Y278" s="329">
        <f>SUM($G278:M278)</f>
        <v>0</v>
      </c>
      <c r="Z278" s="329">
        <f>SUM($G278:N278)</f>
        <v>0</v>
      </c>
      <c r="AA278" s="329">
        <f>SUM($G278:O278)</f>
        <v>0</v>
      </c>
      <c r="AB278" s="329">
        <f>SUM($G278:P278)</f>
        <v>0</v>
      </c>
      <c r="AC278" s="329">
        <f>SUM($G278:Q278)</f>
        <v>0</v>
      </c>
      <c r="AD278" s="330">
        <f>SUM($G278:R278)</f>
        <v>0</v>
      </c>
      <c r="AE278" s="241">
        <f t="shared" si="116"/>
        <v>0</v>
      </c>
      <c r="AF278" s="241">
        <f t="shared" si="117"/>
        <v>0</v>
      </c>
      <c r="AG278" s="241">
        <f t="shared" si="118"/>
        <v>0</v>
      </c>
      <c r="AH278" s="241">
        <f t="shared" si="119"/>
        <v>0</v>
      </c>
      <c r="AI278" s="241">
        <f t="shared" si="107"/>
        <v>0</v>
      </c>
      <c r="AJ278" s="241">
        <f t="shared" si="108"/>
        <v>0</v>
      </c>
      <c r="AK278" s="241">
        <f t="shared" si="109"/>
        <v>0</v>
      </c>
      <c r="AL278" s="173">
        <f t="shared" si="121"/>
        <v>0</v>
      </c>
    </row>
    <row r="279" spans="1:38" ht="24" hidden="1" customHeight="1" outlineLevel="1">
      <c r="A279" s="166" t="s">
        <v>257</v>
      </c>
      <c r="B279" s="444" t="s">
        <v>383</v>
      </c>
      <c r="C279" s="33"/>
      <c r="D279" s="34"/>
      <c r="E279" s="34"/>
      <c r="F279" s="34"/>
      <c r="G279" s="239"/>
      <c r="H279" s="240"/>
      <c r="I279" s="240"/>
      <c r="J279" s="240"/>
      <c r="K279" s="240"/>
      <c r="L279" s="240"/>
      <c r="M279" s="240"/>
      <c r="N279" s="240"/>
      <c r="O279" s="240"/>
      <c r="P279" s="240"/>
      <c r="Q279" s="240"/>
      <c r="R279" s="240"/>
      <c r="S279" s="328">
        <f t="shared" si="115"/>
        <v>0</v>
      </c>
      <c r="T279" s="329">
        <f>SUM($G279:H279)</f>
        <v>0</v>
      </c>
      <c r="U279" s="329">
        <f>SUM($G279:I279)</f>
        <v>0</v>
      </c>
      <c r="V279" s="329">
        <f>SUM($G279:J279)</f>
        <v>0</v>
      </c>
      <c r="W279" s="329">
        <f>SUM($G279:K279)</f>
        <v>0</v>
      </c>
      <c r="X279" s="329">
        <f>SUM($G279:L279)</f>
        <v>0</v>
      </c>
      <c r="Y279" s="329">
        <f>SUM($G279:M279)</f>
        <v>0</v>
      </c>
      <c r="Z279" s="329">
        <f>SUM($G279:N279)</f>
        <v>0</v>
      </c>
      <c r="AA279" s="329">
        <f>SUM($G279:O279)</f>
        <v>0</v>
      </c>
      <c r="AB279" s="329">
        <f>SUM($G279:P279)</f>
        <v>0</v>
      </c>
      <c r="AC279" s="329">
        <f>SUM($G279:Q279)</f>
        <v>0</v>
      </c>
      <c r="AD279" s="330">
        <f>SUM($G279:R279)</f>
        <v>0</v>
      </c>
      <c r="AE279" s="241">
        <f t="shared" si="116"/>
        <v>0</v>
      </c>
      <c r="AF279" s="241">
        <f t="shared" si="117"/>
        <v>0</v>
      </c>
      <c r="AG279" s="241">
        <f t="shared" si="118"/>
        <v>0</v>
      </c>
      <c r="AH279" s="241">
        <f t="shared" si="119"/>
        <v>0</v>
      </c>
      <c r="AI279" s="241">
        <f t="shared" si="107"/>
        <v>0</v>
      </c>
      <c r="AJ279" s="241">
        <f t="shared" si="108"/>
        <v>0</v>
      </c>
      <c r="AK279" s="241">
        <f t="shared" si="109"/>
        <v>0</v>
      </c>
      <c r="AL279" s="173">
        <f t="shared" si="121"/>
        <v>0</v>
      </c>
    </row>
    <row r="280" spans="1:38" ht="24" hidden="1" customHeight="1" outlineLevel="1">
      <c r="A280" s="166" t="s">
        <v>257</v>
      </c>
      <c r="B280" s="444" t="s">
        <v>384</v>
      </c>
      <c r="C280" s="33"/>
      <c r="D280" s="34"/>
      <c r="E280" s="34"/>
      <c r="F280" s="34"/>
      <c r="G280" s="239"/>
      <c r="H280" s="240"/>
      <c r="I280" s="240"/>
      <c r="J280" s="240"/>
      <c r="K280" s="240"/>
      <c r="L280" s="240"/>
      <c r="M280" s="240"/>
      <c r="N280" s="240"/>
      <c r="O280" s="240"/>
      <c r="P280" s="240"/>
      <c r="Q280" s="240"/>
      <c r="R280" s="240"/>
      <c r="S280" s="328">
        <f t="shared" si="115"/>
        <v>0</v>
      </c>
      <c r="T280" s="329">
        <f>SUM($G280:H280)</f>
        <v>0</v>
      </c>
      <c r="U280" s="329">
        <f>SUM($G280:I280)</f>
        <v>0</v>
      </c>
      <c r="V280" s="329">
        <f>SUM($G280:J280)</f>
        <v>0</v>
      </c>
      <c r="W280" s="329">
        <f>SUM($G280:K280)</f>
        <v>0</v>
      </c>
      <c r="X280" s="329">
        <f>SUM($G280:L280)</f>
        <v>0</v>
      </c>
      <c r="Y280" s="329">
        <f>SUM($G280:M280)</f>
        <v>0</v>
      </c>
      <c r="Z280" s="329">
        <f>SUM($G280:N280)</f>
        <v>0</v>
      </c>
      <c r="AA280" s="329">
        <f>SUM($G280:O280)</f>
        <v>0</v>
      </c>
      <c r="AB280" s="329">
        <f>SUM($G280:P280)</f>
        <v>0</v>
      </c>
      <c r="AC280" s="329">
        <f>SUM($G280:Q280)</f>
        <v>0</v>
      </c>
      <c r="AD280" s="330">
        <f>SUM($G280:R280)</f>
        <v>0</v>
      </c>
      <c r="AE280" s="241">
        <f t="shared" si="116"/>
        <v>0</v>
      </c>
      <c r="AF280" s="241">
        <f t="shared" si="117"/>
        <v>0</v>
      </c>
      <c r="AG280" s="241">
        <f t="shared" si="118"/>
        <v>0</v>
      </c>
      <c r="AH280" s="241">
        <f t="shared" si="119"/>
        <v>0</v>
      </c>
      <c r="AI280" s="241">
        <f t="shared" si="107"/>
        <v>0</v>
      </c>
      <c r="AJ280" s="241">
        <f t="shared" si="108"/>
        <v>0</v>
      </c>
      <c r="AK280" s="241">
        <f t="shared" si="109"/>
        <v>0</v>
      </c>
      <c r="AL280" s="173">
        <f t="shared" si="121"/>
        <v>0</v>
      </c>
    </row>
    <row r="281" spans="1:38" ht="24" hidden="1" customHeight="1" outlineLevel="1">
      <c r="A281" s="166" t="s">
        <v>257</v>
      </c>
      <c r="B281" s="444" t="s">
        <v>385</v>
      </c>
      <c r="C281" s="33"/>
      <c r="D281" s="34"/>
      <c r="E281" s="34"/>
      <c r="F281" s="34"/>
      <c r="G281" s="239"/>
      <c r="H281" s="240"/>
      <c r="I281" s="240"/>
      <c r="J281" s="240"/>
      <c r="K281" s="240"/>
      <c r="L281" s="240"/>
      <c r="M281" s="240"/>
      <c r="N281" s="240"/>
      <c r="O281" s="240"/>
      <c r="P281" s="240"/>
      <c r="Q281" s="240"/>
      <c r="R281" s="240"/>
      <c r="S281" s="328">
        <f t="shared" si="115"/>
        <v>0</v>
      </c>
      <c r="T281" s="329">
        <f>SUM($G281:H281)</f>
        <v>0</v>
      </c>
      <c r="U281" s="329">
        <f>SUM($G281:I281)</f>
        <v>0</v>
      </c>
      <c r="V281" s="329">
        <f>SUM($G281:J281)</f>
        <v>0</v>
      </c>
      <c r="W281" s="329">
        <f>SUM($G281:K281)</f>
        <v>0</v>
      </c>
      <c r="X281" s="329">
        <f>SUM($G281:L281)</f>
        <v>0</v>
      </c>
      <c r="Y281" s="329">
        <f>SUM($G281:M281)</f>
        <v>0</v>
      </c>
      <c r="Z281" s="329">
        <f>SUM($G281:N281)</f>
        <v>0</v>
      </c>
      <c r="AA281" s="329">
        <f>SUM($G281:O281)</f>
        <v>0</v>
      </c>
      <c r="AB281" s="329">
        <f>SUM($G281:P281)</f>
        <v>0</v>
      </c>
      <c r="AC281" s="329">
        <f>SUM($G281:Q281)</f>
        <v>0</v>
      </c>
      <c r="AD281" s="330">
        <f>SUM($G281:R281)</f>
        <v>0</v>
      </c>
      <c r="AE281" s="241">
        <f t="shared" si="116"/>
        <v>0</v>
      </c>
      <c r="AF281" s="241">
        <f t="shared" si="117"/>
        <v>0</v>
      </c>
      <c r="AG281" s="241">
        <f t="shared" si="118"/>
        <v>0</v>
      </c>
      <c r="AH281" s="241">
        <f t="shared" si="119"/>
        <v>0</v>
      </c>
      <c r="AI281" s="241">
        <f t="shared" si="107"/>
        <v>0</v>
      </c>
      <c r="AJ281" s="241">
        <f t="shared" si="108"/>
        <v>0</v>
      </c>
      <c r="AK281" s="241">
        <f t="shared" si="109"/>
        <v>0</v>
      </c>
      <c r="AL281" s="173">
        <f t="shared" si="121"/>
        <v>0</v>
      </c>
    </row>
    <row r="282" spans="1:38" ht="24" customHeight="1" collapsed="1">
      <c r="A282" s="166" t="s">
        <v>386</v>
      </c>
      <c r="B282" s="444" t="s">
        <v>387</v>
      </c>
      <c r="C282" s="33" t="s">
        <v>388</v>
      </c>
      <c r="D282" s="34"/>
      <c r="E282" s="34"/>
      <c r="F282" s="34"/>
      <c r="G282" s="239">
        <f>G229</f>
        <v>0</v>
      </c>
      <c r="H282" s="240">
        <f t="shared" ref="H282:R282" si="125">H229</f>
        <v>0</v>
      </c>
      <c r="I282" s="240">
        <f t="shared" si="125"/>
        <v>0</v>
      </c>
      <c r="J282" s="240">
        <f t="shared" si="125"/>
        <v>0</v>
      </c>
      <c r="K282" s="240">
        <f t="shared" si="125"/>
        <v>0</v>
      </c>
      <c r="L282" s="240">
        <f t="shared" si="125"/>
        <v>0</v>
      </c>
      <c r="M282" s="240">
        <f t="shared" si="125"/>
        <v>0</v>
      </c>
      <c r="N282" s="240">
        <f t="shared" si="125"/>
        <v>0</v>
      </c>
      <c r="O282" s="240">
        <f t="shared" si="125"/>
        <v>0</v>
      </c>
      <c r="P282" s="240">
        <f t="shared" si="125"/>
        <v>0</v>
      </c>
      <c r="Q282" s="240">
        <f t="shared" si="125"/>
        <v>0</v>
      </c>
      <c r="R282" s="240">
        <f t="shared" si="125"/>
        <v>0</v>
      </c>
      <c r="S282" s="328">
        <f t="shared" si="115"/>
        <v>0</v>
      </c>
      <c r="T282" s="329">
        <f>SUM($G282:H282)</f>
        <v>0</v>
      </c>
      <c r="U282" s="329">
        <f>SUM($G282:I282)</f>
        <v>0</v>
      </c>
      <c r="V282" s="329">
        <f>SUM($G282:J282)</f>
        <v>0</v>
      </c>
      <c r="W282" s="329">
        <f>SUM($G282:K282)</f>
        <v>0</v>
      </c>
      <c r="X282" s="329">
        <f>SUM($G282:L282)</f>
        <v>0</v>
      </c>
      <c r="Y282" s="329">
        <f>SUM($G282:M282)</f>
        <v>0</v>
      </c>
      <c r="Z282" s="329">
        <f>SUM($G282:N282)</f>
        <v>0</v>
      </c>
      <c r="AA282" s="329">
        <f>SUM($G282:O282)</f>
        <v>0</v>
      </c>
      <c r="AB282" s="329">
        <f>SUM($G282:P282)</f>
        <v>0</v>
      </c>
      <c r="AC282" s="329">
        <f>SUM($G282:Q282)</f>
        <v>0</v>
      </c>
      <c r="AD282" s="330">
        <f>SUM($G282:R282)</f>
        <v>0</v>
      </c>
      <c r="AE282" s="241">
        <f t="shared" si="116"/>
        <v>0</v>
      </c>
      <c r="AF282" s="241">
        <f t="shared" si="117"/>
        <v>0</v>
      </c>
      <c r="AG282" s="241">
        <f t="shared" si="118"/>
        <v>0</v>
      </c>
      <c r="AH282" s="241">
        <f t="shared" si="119"/>
        <v>0</v>
      </c>
      <c r="AI282" s="241">
        <f t="shared" si="107"/>
        <v>0</v>
      </c>
      <c r="AJ282" s="241">
        <f t="shared" si="108"/>
        <v>0</v>
      </c>
      <c r="AK282" s="241">
        <f t="shared" si="109"/>
        <v>0</v>
      </c>
      <c r="AL282" s="173">
        <f t="shared" si="121"/>
        <v>0</v>
      </c>
    </row>
    <row r="283" spans="1:38" ht="24" hidden="1" customHeight="1" outlineLevel="1">
      <c r="A283" s="166" t="s">
        <v>257</v>
      </c>
      <c r="B283" s="444" t="s">
        <v>389</v>
      </c>
      <c r="C283" s="33"/>
      <c r="D283" s="34"/>
      <c r="E283" s="34"/>
      <c r="F283" s="34"/>
      <c r="G283" s="239"/>
      <c r="H283" s="240"/>
      <c r="I283" s="240"/>
      <c r="J283" s="240"/>
      <c r="K283" s="240"/>
      <c r="L283" s="240"/>
      <c r="M283" s="240"/>
      <c r="N283" s="240"/>
      <c r="O283" s="240"/>
      <c r="P283" s="240"/>
      <c r="Q283" s="240"/>
      <c r="R283" s="240"/>
      <c r="S283" s="328">
        <f t="shared" si="115"/>
        <v>0</v>
      </c>
      <c r="T283" s="329">
        <f>SUM($G283:H283)</f>
        <v>0</v>
      </c>
      <c r="U283" s="329">
        <f>SUM($G283:I283)</f>
        <v>0</v>
      </c>
      <c r="V283" s="329">
        <f>SUM($G283:J283)</f>
        <v>0</v>
      </c>
      <c r="W283" s="329">
        <f>SUM($G283:K283)</f>
        <v>0</v>
      </c>
      <c r="X283" s="329">
        <f>SUM($G283:L283)</f>
        <v>0</v>
      </c>
      <c r="Y283" s="329">
        <f>SUM($G283:M283)</f>
        <v>0</v>
      </c>
      <c r="Z283" s="329">
        <f>SUM($G283:N283)</f>
        <v>0</v>
      </c>
      <c r="AA283" s="329">
        <f>SUM($G283:O283)</f>
        <v>0</v>
      </c>
      <c r="AB283" s="329">
        <f>SUM($G283:P283)</f>
        <v>0</v>
      </c>
      <c r="AC283" s="329">
        <f>SUM($G283:Q283)</f>
        <v>0</v>
      </c>
      <c r="AD283" s="330">
        <f>SUM($G283:R283)</f>
        <v>0</v>
      </c>
      <c r="AE283" s="241">
        <f t="shared" si="116"/>
        <v>0</v>
      </c>
      <c r="AF283" s="241">
        <f t="shared" si="117"/>
        <v>0</v>
      </c>
      <c r="AG283" s="241">
        <f t="shared" si="118"/>
        <v>0</v>
      </c>
      <c r="AH283" s="241">
        <f t="shared" si="119"/>
        <v>0</v>
      </c>
      <c r="AI283" s="241">
        <f t="shared" si="107"/>
        <v>0</v>
      </c>
      <c r="AJ283" s="241">
        <f t="shared" si="108"/>
        <v>0</v>
      </c>
      <c r="AK283" s="241">
        <f t="shared" si="109"/>
        <v>0</v>
      </c>
      <c r="AL283" s="173">
        <f t="shared" si="121"/>
        <v>0</v>
      </c>
    </row>
    <row r="284" spans="1:38" ht="24" hidden="1" customHeight="1" outlineLevel="1">
      <c r="A284" s="166" t="s">
        <v>257</v>
      </c>
      <c r="B284" s="444" t="s">
        <v>390</v>
      </c>
      <c r="C284" s="33"/>
      <c r="D284" s="34"/>
      <c r="E284" s="34"/>
      <c r="F284" s="34"/>
      <c r="G284" s="239"/>
      <c r="H284" s="240"/>
      <c r="I284" s="240"/>
      <c r="J284" s="240"/>
      <c r="K284" s="240"/>
      <c r="L284" s="240"/>
      <c r="M284" s="240"/>
      <c r="N284" s="240"/>
      <c r="O284" s="240"/>
      <c r="P284" s="240"/>
      <c r="Q284" s="240"/>
      <c r="R284" s="240"/>
      <c r="S284" s="328">
        <f t="shared" si="115"/>
        <v>0</v>
      </c>
      <c r="T284" s="329">
        <f>SUM($G284:H284)</f>
        <v>0</v>
      </c>
      <c r="U284" s="329">
        <f>SUM($G284:I284)</f>
        <v>0</v>
      </c>
      <c r="V284" s="329">
        <f>SUM($G284:J284)</f>
        <v>0</v>
      </c>
      <c r="W284" s="329">
        <f>SUM($G284:K284)</f>
        <v>0</v>
      </c>
      <c r="X284" s="329">
        <f>SUM($G284:L284)</f>
        <v>0</v>
      </c>
      <c r="Y284" s="329">
        <f>SUM($G284:M284)</f>
        <v>0</v>
      </c>
      <c r="Z284" s="329">
        <f>SUM($G284:N284)</f>
        <v>0</v>
      </c>
      <c r="AA284" s="329">
        <f>SUM($G284:O284)</f>
        <v>0</v>
      </c>
      <c r="AB284" s="329">
        <f>SUM($G284:P284)</f>
        <v>0</v>
      </c>
      <c r="AC284" s="329">
        <f>SUM($G284:Q284)</f>
        <v>0</v>
      </c>
      <c r="AD284" s="330">
        <f>SUM($G284:R284)</f>
        <v>0</v>
      </c>
      <c r="AE284" s="241">
        <f t="shared" si="116"/>
        <v>0</v>
      </c>
      <c r="AF284" s="241">
        <f t="shared" si="117"/>
        <v>0</v>
      </c>
      <c r="AG284" s="241">
        <f t="shared" si="118"/>
        <v>0</v>
      </c>
      <c r="AH284" s="241">
        <f t="shared" si="119"/>
        <v>0</v>
      </c>
      <c r="AI284" s="241">
        <f t="shared" si="107"/>
        <v>0</v>
      </c>
      <c r="AJ284" s="241">
        <f t="shared" si="108"/>
        <v>0</v>
      </c>
      <c r="AK284" s="241">
        <f t="shared" si="109"/>
        <v>0</v>
      </c>
      <c r="AL284" s="173">
        <f t="shared" ref="AL284:AL288" si="126">SUM(G284:R284)-AK284</f>
        <v>0</v>
      </c>
    </row>
    <row r="285" spans="1:38" ht="24" hidden="1" customHeight="1" outlineLevel="1">
      <c r="A285" s="166" t="s">
        <v>257</v>
      </c>
      <c r="B285" s="444" t="s">
        <v>391</v>
      </c>
      <c r="C285" s="33"/>
      <c r="D285" s="34"/>
      <c r="E285" s="34"/>
      <c r="F285" s="34"/>
      <c r="G285" s="239"/>
      <c r="H285" s="240"/>
      <c r="I285" s="240"/>
      <c r="J285" s="240"/>
      <c r="K285" s="240"/>
      <c r="L285" s="240"/>
      <c r="M285" s="240"/>
      <c r="N285" s="240"/>
      <c r="O285" s="240"/>
      <c r="P285" s="240"/>
      <c r="Q285" s="240"/>
      <c r="R285" s="240"/>
      <c r="S285" s="328">
        <f t="shared" si="115"/>
        <v>0</v>
      </c>
      <c r="T285" s="329">
        <f>SUM($G285:H285)</f>
        <v>0</v>
      </c>
      <c r="U285" s="329">
        <f>SUM($G285:I285)</f>
        <v>0</v>
      </c>
      <c r="V285" s="329">
        <f>SUM($G285:J285)</f>
        <v>0</v>
      </c>
      <c r="W285" s="329">
        <f>SUM($G285:K285)</f>
        <v>0</v>
      </c>
      <c r="X285" s="329">
        <f>SUM($G285:L285)</f>
        <v>0</v>
      </c>
      <c r="Y285" s="329">
        <f>SUM($G285:M285)</f>
        <v>0</v>
      </c>
      <c r="Z285" s="329">
        <f>SUM($G285:N285)</f>
        <v>0</v>
      </c>
      <c r="AA285" s="329">
        <f>SUM($G285:O285)</f>
        <v>0</v>
      </c>
      <c r="AB285" s="329">
        <f>SUM($G285:P285)</f>
        <v>0</v>
      </c>
      <c r="AC285" s="329">
        <f>SUM($G285:Q285)</f>
        <v>0</v>
      </c>
      <c r="AD285" s="330">
        <f>SUM($G285:R285)</f>
        <v>0</v>
      </c>
      <c r="AE285" s="241">
        <f t="shared" si="116"/>
        <v>0</v>
      </c>
      <c r="AF285" s="241">
        <f t="shared" si="117"/>
        <v>0</v>
      </c>
      <c r="AG285" s="241">
        <f t="shared" si="118"/>
        <v>0</v>
      </c>
      <c r="AH285" s="241">
        <f t="shared" si="119"/>
        <v>0</v>
      </c>
      <c r="AI285" s="241">
        <f t="shared" si="107"/>
        <v>0</v>
      </c>
      <c r="AJ285" s="241">
        <f t="shared" si="108"/>
        <v>0</v>
      </c>
      <c r="AK285" s="241">
        <f t="shared" si="109"/>
        <v>0</v>
      </c>
      <c r="AL285" s="173">
        <f t="shared" si="126"/>
        <v>0</v>
      </c>
    </row>
    <row r="286" spans="1:38" ht="24" hidden="1" customHeight="1" outlineLevel="1">
      <c r="A286" s="166" t="s">
        <v>257</v>
      </c>
      <c r="B286" s="444" t="s">
        <v>392</v>
      </c>
      <c r="C286" s="33"/>
      <c r="D286" s="34"/>
      <c r="E286" s="34"/>
      <c r="F286" s="34"/>
      <c r="G286" s="239"/>
      <c r="H286" s="240"/>
      <c r="I286" s="240"/>
      <c r="J286" s="240"/>
      <c r="K286" s="240"/>
      <c r="L286" s="240"/>
      <c r="M286" s="240"/>
      <c r="N286" s="240"/>
      <c r="O286" s="240"/>
      <c r="P286" s="240"/>
      <c r="Q286" s="240"/>
      <c r="R286" s="240"/>
      <c r="S286" s="328">
        <f t="shared" si="115"/>
        <v>0</v>
      </c>
      <c r="T286" s="329">
        <f>SUM($G286:H286)</f>
        <v>0</v>
      </c>
      <c r="U286" s="329">
        <f>SUM($G286:I286)</f>
        <v>0</v>
      </c>
      <c r="V286" s="329">
        <f>SUM($G286:J286)</f>
        <v>0</v>
      </c>
      <c r="W286" s="329">
        <f>SUM($G286:K286)</f>
        <v>0</v>
      </c>
      <c r="X286" s="329">
        <f>SUM($G286:L286)</f>
        <v>0</v>
      </c>
      <c r="Y286" s="329">
        <f>SUM($G286:M286)</f>
        <v>0</v>
      </c>
      <c r="Z286" s="329">
        <f>SUM($G286:N286)</f>
        <v>0</v>
      </c>
      <c r="AA286" s="329">
        <f>SUM($G286:O286)</f>
        <v>0</v>
      </c>
      <c r="AB286" s="329">
        <f>SUM($G286:P286)</f>
        <v>0</v>
      </c>
      <c r="AC286" s="329">
        <f>SUM($G286:Q286)</f>
        <v>0</v>
      </c>
      <c r="AD286" s="330">
        <f>SUM($G286:R286)</f>
        <v>0</v>
      </c>
      <c r="AE286" s="241">
        <f t="shared" si="116"/>
        <v>0</v>
      </c>
      <c r="AF286" s="241">
        <f t="shared" si="117"/>
        <v>0</v>
      </c>
      <c r="AG286" s="241">
        <f t="shared" si="118"/>
        <v>0</v>
      </c>
      <c r="AH286" s="241">
        <f t="shared" si="119"/>
        <v>0</v>
      </c>
      <c r="AI286" s="241">
        <f t="shared" si="107"/>
        <v>0</v>
      </c>
      <c r="AJ286" s="241">
        <f t="shared" si="108"/>
        <v>0</v>
      </c>
      <c r="AK286" s="241">
        <f t="shared" si="109"/>
        <v>0</v>
      </c>
      <c r="AL286" s="173">
        <f t="shared" si="126"/>
        <v>0</v>
      </c>
    </row>
    <row r="287" spans="1:38" ht="24" hidden="1" customHeight="1" outlineLevel="1">
      <c r="A287" s="166" t="s">
        <v>257</v>
      </c>
      <c r="B287" s="444" t="s">
        <v>393</v>
      </c>
      <c r="C287" s="33"/>
      <c r="D287" s="34"/>
      <c r="E287" s="34"/>
      <c r="F287" s="34"/>
      <c r="G287" s="239"/>
      <c r="H287" s="240"/>
      <c r="I287" s="240"/>
      <c r="J287" s="240"/>
      <c r="K287" s="240"/>
      <c r="L287" s="240"/>
      <c r="M287" s="240"/>
      <c r="N287" s="240"/>
      <c r="O287" s="240"/>
      <c r="P287" s="240"/>
      <c r="Q287" s="240"/>
      <c r="R287" s="240"/>
      <c r="S287" s="328">
        <f t="shared" si="115"/>
        <v>0</v>
      </c>
      <c r="T287" s="329">
        <f>SUM($G287:H287)</f>
        <v>0</v>
      </c>
      <c r="U287" s="329">
        <f>SUM($G287:I287)</f>
        <v>0</v>
      </c>
      <c r="V287" s="329">
        <f>SUM($G287:J287)</f>
        <v>0</v>
      </c>
      <c r="W287" s="329">
        <f>SUM($G287:K287)</f>
        <v>0</v>
      </c>
      <c r="X287" s="329">
        <f>SUM($G287:L287)</f>
        <v>0</v>
      </c>
      <c r="Y287" s="329">
        <f>SUM($G287:M287)</f>
        <v>0</v>
      </c>
      <c r="Z287" s="329">
        <f>SUM($G287:N287)</f>
        <v>0</v>
      </c>
      <c r="AA287" s="329">
        <f>SUM($G287:O287)</f>
        <v>0</v>
      </c>
      <c r="AB287" s="329">
        <f>SUM($G287:P287)</f>
        <v>0</v>
      </c>
      <c r="AC287" s="329">
        <f>SUM($G287:Q287)</f>
        <v>0</v>
      </c>
      <c r="AD287" s="330">
        <f>SUM($G287:R287)</f>
        <v>0</v>
      </c>
      <c r="AE287" s="241">
        <f t="shared" si="116"/>
        <v>0</v>
      </c>
      <c r="AF287" s="241">
        <f t="shared" si="117"/>
        <v>0</v>
      </c>
      <c r="AG287" s="241">
        <f t="shared" si="118"/>
        <v>0</v>
      </c>
      <c r="AH287" s="241">
        <f t="shared" si="119"/>
        <v>0</v>
      </c>
      <c r="AI287" s="241">
        <f t="shared" si="107"/>
        <v>0</v>
      </c>
      <c r="AJ287" s="241">
        <f t="shared" si="108"/>
        <v>0</v>
      </c>
      <c r="AK287" s="241">
        <f t="shared" si="109"/>
        <v>0</v>
      </c>
      <c r="AL287" s="173">
        <f t="shared" si="126"/>
        <v>0</v>
      </c>
    </row>
    <row r="288" spans="1:38" ht="24" hidden="1" customHeight="1" outlineLevel="1">
      <c r="A288" s="166" t="s">
        <v>257</v>
      </c>
      <c r="B288" s="444" t="s">
        <v>394</v>
      </c>
      <c r="C288" s="33"/>
      <c r="D288" s="34"/>
      <c r="E288" s="34"/>
      <c r="F288" s="34"/>
      <c r="G288" s="239"/>
      <c r="H288" s="240"/>
      <c r="I288" s="240"/>
      <c r="J288" s="240"/>
      <c r="K288" s="240"/>
      <c r="L288" s="240"/>
      <c r="M288" s="240"/>
      <c r="N288" s="240"/>
      <c r="O288" s="240"/>
      <c r="P288" s="240"/>
      <c r="Q288" s="240"/>
      <c r="R288" s="240"/>
      <c r="S288" s="328">
        <f t="shared" si="115"/>
        <v>0</v>
      </c>
      <c r="T288" s="329">
        <f>SUM($G288:H288)</f>
        <v>0</v>
      </c>
      <c r="U288" s="329">
        <f>SUM($G288:I288)</f>
        <v>0</v>
      </c>
      <c r="V288" s="329">
        <f>SUM($G288:J288)</f>
        <v>0</v>
      </c>
      <c r="W288" s="329">
        <f>SUM($G288:K288)</f>
        <v>0</v>
      </c>
      <c r="X288" s="329">
        <f>SUM($G288:L288)</f>
        <v>0</v>
      </c>
      <c r="Y288" s="329">
        <f>SUM($G288:M288)</f>
        <v>0</v>
      </c>
      <c r="Z288" s="329">
        <f>SUM($G288:N288)</f>
        <v>0</v>
      </c>
      <c r="AA288" s="329">
        <f>SUM($G288:O288)</f>
        <v>0</v>
      </c>
      <c r="AB288" s="329">
        <f>SUM($G288:P288)</f>
        <v>0</v>
      </c>
      <c r="AC288" s="329">
        <f>SUM($G288:Q288)</f>
        <v>0</v>
      </c>
      <c r="AD288" s="330">
        <f>SUM($G288:R288)</f>
        <v>0</v>
      </c>
      <c r="AE288" s="241">
        <f t="shared" si="116"/>
        <v>0</v>
      </c>
      <c r="AF288" s="241">
        <f t="shared" si="117"/>
        <v>0</v>
      </c>
      <c r="AG288" s="241">
        <f t="shared" si="118"/>
        <v>0</v>
      </c>
      <c r="AH288" s="241">
        <f t="shared" si="119"/>
        <v>0</v>
      </c>
      <c r="AI288" s="241">
        <f t="shared" si="107"/>
        <v>0</v>
      </c>
      <c r="AJ288" s="241">
        <f t="shared" si="108"/>
        <v>0</v>
      </c>
      <c r="AK288" s="241">
        <f t="shared" si="109"/>
        <v>0</v>
      </c>
      <c r="AL288" s="173">
        <f t="shared" si="126"/>
        <v>0</v>
      </c>
    </row>
    <row r="289" spans="1:38" ht="24" hidden="1" customHeight="1" outlineLevel="1">
      <c r="A289" s="166" t="s">
        <v>257</v>
      </c>
      <c r="B289" s="444" t="s">
        <v>395</v>
      </c>
      <c r="C289" s="33"/>
      <c r="D289" s="34"/>
      <c r="E289" s="34"/>
      <c r="F289" s="34"/>
      <c r="G289" s="239"/>
      <c r="H289" s="240"/>
      <c r="I289" s="240"/>
      <c r="J289" s="240"/>
      <c r="K289" s="240"/>
      <c r="L289" s="240"/>
      <c r="M289" s="240"/>
      <c r="N289" s="240"/>
      <c r="O289" s="240"/>
      <c r="P289" s="240"/>
      <c r="Q289" s="240"/>
      <c r="R289" s="240"/>
      <c r="S289" s="328">
        <f t="shared" si="115"/>
        <v>0</v>
      </c>
      <c r="T289" s="329">
        <f>SUM($G289:H289)</f>
        <v>0</v>
      </c>
      <c r="U289" s="329">
        <f>SUM($G289:I289)</f>
        <v>0</v>
      </c>
      <c r="V289" s="329">
        <f>SUM($G289:J289)</f>
        <v>0</v>
      </c>
      <c r="W289" s="329">
        <f>SUM($G289:K289)</f>
        <v>0</v>
      </c>
      <c r="X289" s="329">
        <f>SUM($G289:L289)</f>
        <v>0</v>
      </c>
      <c r="Y289" s="329">
        <f>SUM($G289:M289)</f>
        <v>0</v>
      </c>
      <c r="Z289" s="329">
        <f>SUM($G289:N289)</f>
        <v>0</v>
      </c>
      <c r="AA289" s="329">
        <f>SUM($G289:O289)</f>
        <v>0</v>
      </c>
      <c r="AB289" s="329">
        <f>SUM($G289:P289)</f>
        <v>0</v>
      </c>
      <c r="AC289" s="329">
        <f>SUM($G289:Q289)</f>
        <v>0</v>
      </c>
      <c r="AD289" s="330">
        <f>SUM($G289:R289)</f>
        <v>0</v>
      </c>
      <c r="AE289" s="241">
        <f t="shared" si="116"/>
        <v>0</v>
      </c>
      <c r="AF289" s="241">
        <f t="shared" si="117"/>
        <v>0</v>
      </c>
      <c r="AG289" s="241">
        <f t="shared" si="118"/>
        <v>0</v>
      </c>
      <c r="AH289" s="241">
        <f t="shared" si="119"/>
        <v>0</v>
      </c>
      <c r="AI289" s="241">
        <f t="shared" si="107"/>
        <v>0</v>
      </c>
      <c r="AJ289" s="241">
        <f t="shared" si="108"/>
        <v>0</v>
      </c>
      <c r="AK289" s="241">
        <f t="shared" si="109"/>
        <v>0</v>
      </c>
      <c r="AL289" s="173">
        <f t="shared" si="121"/>
        <v>0</v>
      </c>
    </row>
    <row r="290" spans="1:38" ht="24" hidden="1" customHeight="1" outlineLevel="1">
      <c r="A290" s="166" t="s">
        <v>257</v>
      </c>
      <c r="B290" s="444" t="s">
        <v>396</v>
      </c>
      <c r="C290" s="33"/>
      <c r="D290" s="34"/>
      <c r="E290" s="34"/>
      <c r="F290" s="34"/>
      <c r="G290" s="239"/>
      <c r="H290" s="240"/>
      <c r="I290" s="240"/>
      <c r="J290" s="240"/>
      <c r="K290" s="240"/>
      <c r="L290" s="240"/>
      <c r="M290" s="240"/>
      <c r="N290" s="240"/>
      <c r="O290" s="240"/>
      <c r="P290" s="240"/>
      <c r="Q290" s="240"/>
      <c r="R290" s="240"/>
      <c r="S290" s="328">
        <f t="shared" si="115"/>
        <v>0</v>
      </c>
      <c r="T290" s="329">
        <f>SUM($G290:H290)</f>
        <v>0</v>
      </c>
      <c r="U290" s="329">
        <f>SUM($G290:I290)</f>
        <v>0</v>
      </c>
      <c r="V290" s="329">
        <f>SUM($G290:J290)</f>
        <v>0</v>
      </c>
      <c r="W290" s="329">
        <f>SUM($G290:K290)</f>
        <v>0</v>
      </c>
      <c r="X290" s="329">
        <f>SUM($G290:L290)</f>
        <v>0</v>
      </c>
      <c r="Y290" s="329">
        <f>SUM($G290:M290)</f>
        <v>0</v>
      </c>
      <c r="Z290" s="329">
        <f>SUM($G290:N290)</f>
        <v>0</v>
      </c>
      <c r="AA290" s="329">
        <f>SUM($G290:O290)</f>
        <v>0</v>
      </c>
      <c r="AB290" s="329">
        <f>SUM($G290:P290)</f>
        <v>0</v>
      </c>
      <c r="AC290" s="329">
        <f>SUM($G290:Q290)</f>
        <v>0</v>
      </c>
      <c r="AD290" s="330">
        <f>SUM($G290:R290)</f>
        <v>0</v>
      </c>
      <c r="AE290" s="241">
        <f t="shared" si="116"/>
        <v>0</v>
      </c>
      <c r="AF290" s="241">
        <f t="shared" si="117"/>
        <v>0</v>
      </c>
      <c r="AG290" s="241">
        <f t="shared" si="118"/>
        <v>0</v>
      </c>
      <c r="AH290" s="241">
        <f t="shared" si="119"/>
        <v>0</v>
      </c>
      <c r="AI290" s="241">
        <f t="shared" si="107"/>
        <v>0</v>
      </c>
      <c r="AJ290" s="241">
        <f t="shared" si="108"/>
        <v>0</v>
      </c>
      <c r="AK290" s="241">
        <f t="shared" si="109"/>
        <v>0</v>
      </c>
      <c r="AL290" s="173">
        <f t="shared" si="121"/>
        <v>0</v>
      </c>
    </row>
    <row r="291" spans="1:38" ht="24" hidden="1" customHeight="1" outlineLevel="1">
      <c r="A291" s="166" t="s">
        <v>257</v>
      </c>
      <c r="B291" s="444" t="s">
        <v>397</v>
      </c>
      <c r="C291" s="33"/>
      <c r="D291" s="34"/>
      <c r="E291" s="34"/>
      <c r="F291" s="34"/>
      <c r="G291" s="239"/>
      <c r="H291" s="240"/>
      <c r="I291" s="240"/>
      <c r="J291" s="240"/>
      <c r="K291" s="240"/>
      <c r="L291" s="240"/>
      <c r="M291" s="240"/>
      <c r="N291" s="240"/>
      <c r="O291" s="240"/>
      <c r="P291" s="240"/>
      <c r="Q291" s="240"/>
      <c r="R291" s="240"/>
      <c r="S291" s="328">
        <f t="shared" si="115"/>
        <v>0</v>
      </c>
      <c r="T291" s="329">
        <f>SUM($G291:H291)</f>
        <v>0</v>
      </c>
      <c r="U291" s="329">
        <f>SUM($G291:I291)</f>
        <v>0</v>
      </c>
      <c r="V291" s="329">
        <f>SUM($G291:J291)</f>
        <v>0</v>
      </c>
      <c r="W291" s="329">
        <f>SUM($G291:K291)</f>
        <v>0</v>
      </c>
      <c r="X291" s="329">
        <f>SUM($G291:L291)</f>
        <v>0</v>
      </c>
      <c r="Y291" s="329">
        <f>SUM($G291:M291)</f>
        <v>0</v>
      </c>
      <c r="Z291" s="329">
        <f>SUM($G291:N291)</f>
        <v>0</v>
      </c>
      <c r="AA291" s="329">
        <f>SUM($G291:O291)</f>
        <v>0</v>
      </c>
      <c r="AB291" s="329">
        <f>SUM($G291:P291)</f>
        <v>0</v>
      </c>
      <c r="AC291" s="329">
        <f>SUM($G291:Q291)</f>
        <v>0</v>
      </c>
      <c r="AD291" s="330">
        <f>SUM($G291:R291)</f>
        <v>0</v>
      </c>
      <c r="AE291" s="241">
        <f t="shared" si="116"/>
        <v>0</v>
      </c>
      <c r="AF291" s="241">
        <f t="shared" si="117"/>
        <v>0</v>
      </c>
      <c r="AG291" s="241">
        <f t="shared" si="118"/>
        <v>0</v>
      </c>
      <c r="AH291" s="241">
        <f t="shared" si="119"/>
        <v>0</v>
      </c>
      <c r="AI291" s="241">
        <f t="shared" si="107"/>
        <v>0</v>
      </c>
      <c r="AJ291" s="241">
        <f t="shared" si="108"/>
        <v>0</v>
      </c>
      <c r="AK291" s="241">
        <f t="shared" si="109"/>
        <v>0</v>
      </c>
      <c r="AL291" s="173">
        <f t="shared" si="121"/>
        <v>0</v>
      </c>
    </row>
    <row r="292" spans="1:38" ht="24" hidden="1" customHeight="1" outlineLevel="1">
      <c r="A292" s="166" t="s">
        <v>257</v>
      </c>
      <c r="B292" s="444" t="s">
        <v>398</v>
      </c>
      <c r="C292" s="33"/>
      <c r="D292" s="34"/>
      <c r="E292" s="34"/>
      <c r="F292" s="34"/>
      <c r="G292" s="239"/>
      <c r="H292" s="240"/>
      <c r="I292" s="240"/>
      <c r="J292" s="240"/>
      <c r="K292" s="240"/>
      <c r="L292" s="240"/>
      <c r="M292" s="240"/>
      <c r="N292" s="240"/>
      <c r="O292" s="240"/>
      <c r="P292" s="240"/>
      <c r="Q292" s="240"/>
      <c r="R292" s="240"/>
      <c r="S292" s="328">
        <f t="shared" si="115"/>
        <v>0</v>
      </c>
      <c r="T292" s="329">
        <f>SUM($G292:H292)</f>
        <v>0</v>
      </c>
      <c r="U292" s="329">
        <f>SUM($G292:I292)</f>
        <v>0</v>
      </c>
      <c r="V292" s="329">
        <f>SUM($G292:J292)</f>
        <v>0</v>
      </c>
      <c r="W292" s="329">
        <f>SUM($G292:K292)</f>
        <v>0</v>
      </c>
      <c r="X292" s="329">
        <f>SUM($G292:L292)</f>
        <v>0</v>
      </c>
      <c r="Y292" s="329">
        <f>SUM($G292:M292)</f>
        <v>0</v>
      </c>
      <c r="Z292" s="329">
        <f>SUM($G292:N292)</f>
        <v>0</v>
      </c>
      <c r="AA292" s="329">
        <f>SUM($G292:O292)</f>
        <v>0</v>
      </c>
      <c r="AB292" s="329">
        <f>SUM($G292:P292)</f>
        <v>0</v>
      </c>
      <c r="AC292" s="329">
        <f>SUM($G292:Q292)</f>
        <v>0</v>
      </c>
      <c r="AD292" s="330">
        <f>SUM($G292:R292)</f>
        <v>0</v>
      </c>
      <c r="AE292" s="241">
        <f t="shared" si="116"/>
        <v>0</v>
      </c>
      <c r="AF292" s="241">
        <f t="shared" si="117"/>
        <v>0</v>
      </c>
      <c r="AG292" s="241">
        <f t="shared" si="118"/>
        <v>0</v>
      </c>
      <c r="AH292" s="241">
        <f t="shared" si="119"/>
        <v>0</v>
      </c>
      <c r="AI292" s="241">
        <f t="shared" si="107"/>
        <v>0</v>
      </c>
      <c r="AJ292" s="241">
        <f t="shared" si="108"/>
        <v>0</v>
      </c>
      <c r="AK292" s="241">
        <f t="shared" si="109"/>
        <v>0</v>
      </c>
      <c r="AL292" s="173">
        <f t="shared" si="121"/>
        <v>0</v>
      </c>
    </row>
    <row r="293" spans="1:38" ht="24" hidden="1" customHeight="1" outlineLevel="1">
      <c r="A293" s="166" t="s">
        <v>257</v>
      </c>
      <c r="B293" s="444" t="s">
        <v>399</v>
      </c>
      <c r="C293" s="33"/>
      <c r="D293" s="34"/>
      <c r="E293" s="34"/>
      <c r="F293" s="34"/>
      <c r="G293" s="239"/>
      <c r="H293" s="240"/>
      <c r="I293" s="240"/>
      <c r="J293" s="240"/>
      <c r="K293" s="240"/>
      <c r="L293" s="240"/>
      <c r="M293" s="240"/>
      <c r="N293" s="240"/>
      <c r="O293" s="240"/>
      <c r="P293" s="240"/>
      <c r="Q293" s="240"/>
      <c r="R293" s="240"/>
      <c r="S293" s="328">
        <f t="shared" si="115"/>
        <v>0</v>
      </c>
      <c r="T293" s="329">
        <f>SUM($G293:H293)</f>
        <v>0</v>
      </c>
      <c r="U293" s="329">
        <f>SUM($G293:I293)</f>
        <v>0</v>
      </c>
      <c r="V293" s="329">
        <f>SUM($G293:J293)</f>
        <v>0</v>
      </c>
      <c r="W293" s="329">
        <f>SUM($G293:K293)</f>
        <v>0</v>
      </c>
      <c r="X293" s="329">
        <f>SUM($G293:L293)</f>
        <v>0</v>
      </c>
      <c r="Y293" s="329">
        <f>SUM($G293:M293)</f>
        <v>0</v>
      </c>
      <c r="Z293" s="329">
        <f>SUM($G293:N293)</f>
        <v>0</v>
      </c>
      <c r="AA293" s="329">
        <f>SUM($G293:O293)</f>
        <v>0</v>
      </c>
      <c r="AB293" s="329">
        <f>SUM($G293:P293)</f>
        <v>0</v>
      </c>
      <c r="AC293" s="329">
        <f>SUM($G293:Q293)</f>
        <v>0</v>
      </c>
      <c r="AD293" s="330">
        <f>SUM($G293:R293)</f>
        <v>0</v>
      </c>
      <c r="AE293" s="241">
        <f t="shared" si="116"/>
        <v>0</v>
      </c>
      <c r="AF293" s="241">
        <f t="shared" si="117"/>
        <v>0</v>
      </c>
      <c r="AG293" s="241">
        <f t="shared" si="118"/>
        <v>0</v>
      </c>
      <c r="AH293" s="241">
        <f t="shared" si="119"/>
        <v>0</v>
      </c>
      <c r="AI293" s="241">
        <f t="shared" si="107"/>
        <v>0</v>
      </c>
      <c r="AJ293" s="241">
        <f t="shared" si="108"/>
        <v>0</v>
      </c>
      <c r="AK293" s="241">
        <f t="shared" si="109"/>
        <v>0</v>
      </c>
      <c r="AL293" s="173">
        <f t="shared" si="121"/>
        <v>0</v>
      </c>
    </row>
    <row r="294" spans="1:38" ht="24" hidden="1" customHeight="1" outlineLevel="1">
      <c r="A294" s="166" t="s">
        <v>257</v>
      </c>
      <c r="B294" s="444" t="s">
        <v>400</v>
      </c>
      <c r="C294" s="33"/>
      <c r="D294" s="34"/>
      <c r="E294" s="34"/>
      <c r="F294" s="34"/>
      <c r="G294" s="239"/>
      <c r="H294" s="240"/>
      <c r="I294" s="240"/>
      <c r="J294" s="240"/>
      <c r="K294" s="240"/>
      <c r="L294" s="240"/>
      <c r="M294" s="240"/>
      <c r="N294" s="240"/>
      <c r="O294" s="240"/>
      <c r="P294" s="240"/>
      <c r="Q294" s="240"/>
      <c r="R294" s="240"/>
      <c r="S294" s="328">
        <f t="shared" si="115"/>
        <v>0</v>
      </c>
      <c r="T294" s="329">
        <f>SUM($G294:H294)</f>
        <v>0</v>
      </c>
      <c r="U294" s="329">
        <f>SUM($G294:I294)</f>
        <v>0</v>
      </c>
      <c r="V294" s="329">
        <f>SUM($G294:J294)</f>
        <v>0</v>
      </c>
      <c r="W294" s="329">
        <f>SUM($G294:K294)</f>
        <v>0</v>
      </c>
      <c r="X294" s="329">
        <f>SUM($G294:L294)</f>
        <v>0</v>
      </c>
      <c r="Y294" s="329">
        <f>SUM($G294:M294)</f>
        <v>0</v>
      </c>
      <c r="Z294" s="329">
        <f>SUM($G294:N294)</f>
        <v>0</v>
      </c>
      <c r="AA294" s="329">
        <f>SUM($G294:O294)</f>
        <v>0</v>
      </c>
      <c r="AB294" s="329">
        <f>SUM($G294:P294)</f>
        <v>0</v>
      </c>
      <c r="AC294" s="329">
        <f>SUM($G294:Q294)</f>
        <v>0</v>
      </c>
      <c r="AD294" s="330">
        <f>SUM($G294:R294)</f>
        <v>0</v>
      </c>
      <c r="AE294" s="241">
        <f t="shared" si="116"/>
        <v>0</v>
      </c>
      <c r="AF294" s="241">
        <f t="shared" si="117"/>
        <v>0</v>
      </c>
      <c r="AG294" s="241">
        <f t="shared" si="118"/>
        <v>0</v>
      </c>
      <c r="AH294" s="241">
        <f t="shared" si="119"/>
        <v>0</v>
      </c>
      <c r="AI294" s="241">
        <f t="shared" si="107"/>
        <v>0</v>
      </c>
      <c r="AJ294" s="241">
        <f t="shared" si="108"/>
        <v>0</v>
      </c>
      <c r="AK294" s="241">
        <f t="shared" si="109"/>
        <v>0</v>
      </c>
      <c r="AL294" s="173">
        <f t="shared" si="121"/>
        <v>0</v>
      </c>
    </row>
    <row r="295" spans="1:38" ht="24" hidden="1" customHeight="1" outlineLevel="1">
      <c r="A295" s="166" t="s">
        <v>257</v>
      </c>
      <c r="B295" s="444" t="s">
        <v>401</v>
      </c>
      <c r="C295" s="33"/>
      <c r="D295" s="34"/>
      <c r="E295" s="34"/>
      <c r="F295" s="34"/>
      <c r="G295" s="239"/>
      <c r="H295" s="240"/>
      <c r="I295" s="240"/>
      <c r="J295" s="240"/>
      <c r="K295" s="240"/>
      <c r="L295" s="240"/>
      <c r="M295" s="240"/>
      <c r="N295" s="240"/>
      <c r="O295" s="240"/>
      <c r="P295" s="240"/>
      <c r="Q295" s="240"/>
      <c r="R295" s="240"/>
      <c r="S295" s="328">
        <f t="shared" si="115"/>
        <v>0</v>
      </c>
      <c r="T295" s="329">
        <f>SUM($G295:H295)</f>
        <v>0</v>
      </c>
      <c r="U295" s="329">
        <f>SUM($G295:I295)</f>
        <v>0</v>
      </c>
      <c r="V295" s="329">
        <f>SUM($G295:J295)</f>
        <v>0</v>
      </c>
      <c r="W295" s="329">
        <f>SUM($G295:K295)</f>
        <v>0</v>
      </c>
      <c r="X295" s="329">
        <f>SUM($G295:L295)</f>
        <v>0</v>
      </c>
      <c r="Y295" s="329">
        <f>SUM($G295:M295)</f>
        <v>0</v>
      </c>
      <c r="Z295" s="329">
        <f>SUM($G295:N295)</f>
        <v>0</v>
      </c>
      <c r="AA295" s="329">
        <f>SUM($G295:O295)</f>
        <v>0</v>
      </c>
      <c r="AB295" s="329">
        <f>SUM($G295:P295)</f>
        <v>0</v>
      </c>
      <c r="AC295" s="329">
        <f>SUM($G295:Q295)</f>
        <v>0</v>
      </c>
      <c r="AD295" s="330">
        <f>SUM($G295:R295)</f>
        <v>0</v>
      </c>
      <c r="AE295" s="241">
        <f t="shared" si="116"/>
        <v>0</v>
      </c>
      <c r="AF295" s="241">
        <f t="shared" si="117"/>
        <v>0</v>
      </c>
      <c r="AG295" s="241">
        <f t="shared" si="118"/>
        <v>0</v>
      </c>
      <c r="AH295" s="241">
        <f t="shared" si="119"/>
        <v>0</v>
      </c>
      <c r="AI295" s="241">
        <f t="shared" si="107"/>
        <v>0</v>
      </c>
      <c r="AJ295" s="241">
        <f t="shared" si="108"/>
        <v>0</v>
      </c>
      <c r="AK295" s="241">
        <f t="shared" si="109"/>
        <v>0</v>
      </c>
      <c r="AL295" s="173">
        <f t="shared" si="121"/>
        <v>0</v>
      </c>
    </row>
    <row r="296" spans="1:38" ht="24" hidden="1" customHeight="1" outlineLevel="1">
      <c r="A296" s="166" t="s">
        <v>257</v>
      </c>
      <c r="B296" s="444" t="s">
        <v>402</v>
      </c>
      <c r="C296" s="33"/>
      <c r="D296" s="34"/>
      <c r="E296" s="34"/>
      <c r="F296" s="34"/>
      <c r="G296" s="239"/>
      <c r="H296" s="240"/>
      <c r="I296" s="240"/>
      <c r="J296" s="240"/>
      <c r="K296" s="240"/>
      <c r="L296" s="240"/>
      <c r="M296" s="240"/>
      <c r="N296" s="240"/>
      <c r="O296" s="240"/>
      <c r="P296" s="240"/>
      <c r="Q296" s="240"/>
      <c r="R296" s="240"/>
      <c r="S296" s="328">
        <f t="shared" si="115"/>
        <v>0</v>
      </c>
      <c r="T296" s="329">
        <f>SUM($G296:H296)</f>
        <v>0</v>
      </c>
      <c r="U296" s="329">
        <f>SUM($G296:I296)</f>
        <v>0</v>
      </c>
      <c r="V296" s="329">
        <f>SUM($G296:J296)</f>
        <v>0</v>
      </c>
      <c r="W296" s="329">
        <f>SUM($G296:K296)</f>
        <v>0</v>
      </c>
      <c r="X296" s="329">
        <f>SUM($G296:L296)</f>
        <v>0</v>
      </c>
      <c r="Y296" s="329">
        <f>SUM($G296:M296)</f>
        <v>0</v>
      </c>
      <c r="Z296" s="329">
        <f>SUM($G296:N296)</f>
        <v>0</v>
      </c>
      <c r="AA296" s="329">
        <f>SUM($G296:O296)</f>
        <v>0</v>
      </c>
      <c r="AB296" s="329">
        <f>SUM($G296:P296)</f>
        <v>0</v>
      </c>
      <c r="AC296" s="329">
        <f>SUM($G296:Q296)</f>
        <v>0</v>
      </c>
      <c r="AD296" s="330">
        <f>SUM($G296:R296)</f>
        <v>0</v>
      </c>
      <c r="AE296" s="241">
        <f t="shared" si="116"/>
        <v>0</v>
      </c>
      <c r="AF296" s="241">
        <f t="shared" si="117"/>
        <v>0</v>
      </c>
      <c r="AG296" s="241">
        <f t="shared" si="118"/>
        <v>0</v>
      </c>
      <c r="AH296" s="241">
        <f t="shared" si="119"/>
        <v>0</v>
      </c>
      <c r="AI296" s="241">
        <f t="shared" si="107"/>
        <v>0</v>
      </c>
      <c r="AJ296" s="241">
        <f t="shared" si="108"/>
        <v>0</v>
      </c>
      <c r="AK296" s="241">
        <f t="shared" si="109"/>
        <v>0</v>
      </c>
      <c r="AL296" s="173">
        <f t="shared" si="121"/>
        <v>0</v>
      </c>
    </row>
    <row r="297" spans="1:38" ht="24" customHeight="1" collapsed="1">
      <c r="A297" s="166" t="s">
        <v>403</v>
      </c>
      <c r="B297" s="444" t="s">
        <v>404</v>
      </c>
      <c r="C297" s="33" t="s">
        <v>405</v>
      </c>
      <c r="D297" s="34"/>
      <c r="E297" s="34"/>
      <c r="F297" s="34"/>
      <c r="G297" s="239">
        <f>G219</f>
        <v>0</v>
      </c>
      <c r="H297" s="240">
        <f t="shared" ref="H297:R297" si="127">H219</f>
        <v>0</v>
      </c>
      <c r="I297" s="240">
        <f t="shared" si="127"/>
        <v>0</v>
      </c>
      <c r="J297" s="240">
        <f t="shared" si="127"/>
        <v>0</v>
      </c>
      <c r="K297" s="240">
        <f t="shared" si="127"/>
        <v>0</v>
      </c>
      <c r="L297" s="240">
        <f t="shared" si="127"/>
        <v>0</v>
      </c>
      <c r="M297" s="240">
        <f t="shared" si="127"/>
        <v>0</v>
      </c>
      <c r="N297" s="240">
        <f t="shared" si="127"/>
        <v>0</v>
      </c>
      <c r="O297" s="240">
        <f t="shared" si="127"/>
        <v>0</v>
      </c>
      <c r="P297" s="240">
        <f t="shared" si="127"/>
        <v>0</v>
      </c>
      <c r="Q297" s="240">
        <f t="shared" si="127"/>
        <v>0</v>
      </c>
      <c r="R297" s="240">
        <f t="shared" si="127"/>
        <v>0</v>
      </c>
      <c r="S297" s="328">
        <f t="shared" si="115"/>
        <v>0</v>
      </c>
      <c r="T297" s="329">
        <f>SUM($G297:H297)</f>
        <v>0</v>
      </c>
      <c r="U297" s="329">
        <f>SUM($G297:I297)</f>
        <v>0</v>
      </c>
      <c r="V297" s="329">
        <f>SUM($G297:J297)</f>
        <v>0</v>
      </c>
      <c r="W297" s="329">
        <f>SUM($G297:K297)</f>
        <v>0</v>
      </c>
      <c r="X297" s="329">
        <f>SUM($G297:L297)</f>
        <v>0</v>
      </c>
      <c r="Y297" s="329">
        <f>SUM($G297:M297)</f>
        <v>0</v>
      </c>
      <c r="Z297" s="329">
        <f>SUM($G297:N297)</f>
        <v>0</v>
      </c>
      <c r="AA297" s="329">
        <f>SUM($G297:O297)</f>
        <v>0</v>
      </c>
      <c r="AB297" s="329">
        <f>SUM($G297:P297)</f>
        <v>0</v>
      </c>
      <c r="AC297" s="329">
        <f>SUM($G297:Q297)</f>
        <v>0</v>
      </c>
      <c r="AD297" s="330">
        <f>SUM($G297:R297)</f>
        <v>0</v>
      </c>
      <c r="AE297" s="241">
        <f t="shared" si="116"/>
        <v>0</v>
      </c>
      <c r="AF297" s="241">
        <f t="shared" si="117"/>
        <v>0</v>
      </c>
      <c r="AG297" s="241">
        <f t="shared" si="118"/>
        <v>0</v>
      </c>
      <c r="AH297" s="241">
        <f t="shared" si="119"/>
        <v>0</v>
      </c>
      <c r="AI297" s="241">
        <f t="shared" si="107"/>
        <v>0</v>
      </c>
      <c r="AJ297" s="241">
        <f t="shared" si="108"/>
        <v>0</v>
      </c>
      <c r="AK297" s="241">
        <f t="shared" si="109"/>
        <v>0</v>
      </c>
      <c r="AL297" s="173">
        <f t="shared" si="121"/>
        <v>0</v>
      </c>
    </row>
    <row r="298" spans="1:38" ht="24" hidden="1" customHeight="1" outlineLevel="1">
      <c r="A298" s="166" t="s">
        <v>257</v>
      </c>
      <c r="B298" s="444" t="s">
        <v>406</v>
      </c>
      <c r="C298" s="33"/>
      <c r="D298" s="34"/>
      <c r="E298" s="34"/>
      <c r="F298" s="34"/>
      <c r="G298" s="239"/>
      <c r="H298" s="240"/>
      <c r="I298" s="240"/>
      <c r="J298" s="240"/>
      <c r="K298" s="240"/>
      <c r="L298" s="240"/>
      <c r="M298" s="240"/>
      <c r="N298" s="240"/>
      <c r="O298" s="240"/>
      <c r="P298" s="240"/>
      <c r="Q298" s="240"/>
      <c r="R298" s="240"/>
      <c r="S298" s="328">
        <f t="shared" si="115"/>
        <v>0</v>
      </c>
      <c r="T298" s="329">
        <f>SUM($G298:H298)</f>
        <v>0</v>
      </c>
      <c r="U298" s="329">
        <f>SUM($G298:I298)</f>
        <v>0</v>
      </c>
      <c r="V298" s="329">
        <f>SUM($G298:J298)</f>
        <v>0</v>
      </c>
      <c r="W298" s="329">
        <f>SUM($G298:K298)</f>
        <v>0</v>
      </c>
      <c r="X298" s="329">
        <f>SUM($G298:L298)</f>
        <v>0</v>
      </c>
      <c r="Y298" s="329">
        <f>SUM($G298:M298)</f>
        <v>0</v>
      </c>
      <c r="Z298" s="329">
        <f>SUM($G298:N298)</f>
        <v>0</v>
      </c>
      <c r="AA298" s="329">
        <f>SUM($G298:O298)</f>
        <v>0</v>
      </c>
      <c r="AB298" s="329">
        <f>SUM($G298:P298)</f>
        <v>0</v>
      </c>
      <c r="AC298" s="329">
        <f>SUM($G298:Q298)</f>
        <v>0</v>
      </c>
      <c r="AD298" s="330">
        <f>SUM($G298:R298)</f>
        <v>0</v>
      </c>
      <c r="AE298" s="241">
        <f t="shared" si="116"/>
        <v>0</v>
      </c>
      <c r="AF298" s="241">
        <f t="shared" si="117"/>
        <v>0</v>
      </c>
      <c r="AG298" s="241">
        <f t="shared" si="118"/>
        <v>0</v>
      </c>
      <c r="AH298" s="241">
        <f t="shared" si="119"/>
        <v>0</v>
      </c>
      <c r="AI298" s="241">
        <f t="shared" si="107"/>
        <v>0</v>
      </c>
      <c r="AJ298" s="241">
        <f t="shared" si="108"/>
        <v>0</v>
      </c>
      <c r="AK298" s="241">
        <f t="shared" si="109"/>
        <v>0</v>
      </c>
      <c r="AL298" s="173">
        <f t="shared" si="121"/>
        <v>0</v>
      </c>
    </row>
    <row r="299" spans="1:38" ht="24" customHeight="1" outlineLevel="1">
      <c r="A299" s="166" t="s">
        <v>257</v>
      </c>
      <c r="B299" s="444" t="s">
        <v>407</v>
      </c>
      <c r="C299" s="33" t="s">
        <v>463</v>
      </c>
      <c r="D299" s="34"/>
      <c r="E299" s="34"/>
      <c r="F299" s="34"/>
      <c r="G299" s="239"/>
      <c r="H299" s="240"/>
      <c r="I299" s="240"/>
      <c r="J299" s="240"/>
      <c r="K299" s="240"/>
      <c r="L299" s="240"/>
      <c r="M299" s="240"/>
      <c r="N299" s="240"/>
      <c r="O299" s="240"/>
      <c r="P299" s="240"/>
      <c r="Q299" s="240"/>
      <c r="R299" s="240"/>
      <c r="S299" s="328">
        <f t="shared" si="115"/>
        <v>0</v>
      </c>
      <c r="T299" s="329">
        <f>SUM($G299:H299)</f>
        <v>0</v>
      </c>
      <c r="U299" s="329">
        <f>SUM($G299:I299)</f>
        <v>0</v>
      </c>
      <c r="V299" s="329">
        <f>SUM($G299:J299)</f>
        <v>0</v>
      </c>
      <c r="W299" s="329">
        <f>SUM($G299:K299)</f>
        <v>0</v>
      </c>
      <c r="X299" s="329">
        <f>SUM($G299:L299)</f>
        <v>0</v>
      </c>
      <c r="Y299" s="329">
        <f>SUM($G299:M299)</f>
        <v>0</v>
      </c>
      <c r="Z299" s="329">
        <f>SUM($G299:N299)</f>
        <v>0</v>
      </c>
      <c r="AA299" s="329">
        <f>SUM($G299:O299)</f>
        <v>0</v>
      </c>
      <c r="AB299" s="329">
        <f>SUM($G299:P299)</f>
        <v>0</v>
      </c>
      <c r="AC299" s="329">
        <f>SUM($G299:Q299)</f>
        <v>0</v>
      </c>
      <c r="AD299" s="330">
        <f>SUM($G299:R299)</f>
        <v>0</v>
      </c>
      <c r="AE299" s="241">
        <f t="shared" si="116"/>
        <v>0</v>
      </c>
      <c r="AF299" s="241">
        <f t="shared" si="117"/>
        <v>0</v>
      </c>
      <c r="AG299" s="241">
        <f t="shared" si="118"/>
        <v>0</v>
      </c>
      <c r="AH299" s="241">
        <f t="shared" si="119"/>
        <v>0</v>
      </c>
      <c r="AI299" s="241">
        <f t="shared" si="107"/>
        <v>0</v>
      </c>
      <c r="AJ299" s="241">
        <f t="shared" si="108"/>
        <v>0</v>
      </c>
      <c r="AK299" s="241">
        <f t="shared" si="109"/>
        <v>0</v>
      </c>
      <c r="AL299" s="173">
        <f t="shared" si="121"/>
        <v>0</v>
      </c>
    </row>
    <row r="300" spans="1:38" ht="24" customHeight="1" outlineLevel="1">
      <c r="A300" s="166" t="s">
        <v>257</v>
      </c>
      <c r="B300" s="444" t="s">
        <v>408</v>
      </c>
      <c r="C300" s="33" t="s">
        <v>464</v>
      </c>
      <c r="D300" s="34"/>
      <c r="E300" s="34"/>
      <c r="F300" s="34"/>
      <c r="G300" s="239"/>
      <c r="H300" s="240"/>
      <c r="I300" s="240"/>
      <c r="J300" s="240"/>
      <c r="K300" s="240"/>
      <c r="L300" s="240">
        <f>L234</f>
        <v>12125.633226750002</v>
      </c>
      <c r="M300" s="240"/>
      <c r="N300" s="240"/>
      <c r="O300" s="240"/>
      <c r="P300" s="240"/>
      <c r="Q300" s="240"/>
      <c r="R300" s="240"/>
      <c r="S300" s="328">
        <f t="shared" si="115"/>
        <v>0</v>
      </c>
      <c r="T300" s="329">
        <f>SUM($G300:H300)</f>
        <v>0</v>
      </c>
      <c r="U300" s="329">
        <f>SUM($G300:I300)</f>
        <v>0</v>
      </c>
      <c r="V300" s="329">
        <f>SUM($G300:J300)</f>
        <v>0</v>
      </c>
      <c r="W300" s="329">
        <f>SUM($G300:K300)</f>
        <v>0</v>
      </c>
      <c r="X300" s="329">
        <f>SUM($G300:L300)</f>
        <v>12125.633226750002</v>
      </c>
      <c r="Y300" s="329">
        <f>SUM($G300:M300)</f>
        <v>12125.633226750002</v>
      </c>
      <c r="Z300" s="329">
        <f>SUM($G300:N300)</f>
        <v>12125.633226750002</v>
      </c>
      <c r="AA300" s="329">
        <f>SUM($G300:O300)</f>
        <v>12125.633226750002</v>
      </c>
      <c r="AB300" s="329">
        <f>SUM($G300:P300)</f>
        <v>12125.633226750002</v>
      </c>
      <c r="AC300" s="329">
        <f>SUM($G300:Q300)</f>
        <v>12125.633226750002</v>
      </c>
      <c r="AD300" s="330">
        <f>SUM($G300:R300)</f>
        <v>12125.633226750002</v>
      </c>
      <c r="AE300" s="241">
        <f t="shared" si="116"/>
        <v>0</v>
      </c>
      <c r="AF300" s="241">
        <f t="shared" si="117"/>
        <v>12125.633226750002</v>
      </c>
      <c r="AG300" s="241">
        <f t="shared" si="118"/>
        <v>0</v>
      </c>
      <c r="AH300" s="241">
        <f t="shared" si="119"/>
        <v>0</v>
      </c>
      <c r="AI300" s="241">
        <f t="shared" ref="AI300:AI328" si="128">$AE300+$AF300</f>
        <v>12125.633226750002</v>
      </c>
      <c r="AJ300" s="241">
        <f t="shared" ref="AJ300:AJ328" si="129">$AG300+$AH300</f>
        <v>0</v>
      </c>
      <c r="AK300" s="241">
        <f t="shared" ref="AK300:AK328" si="130">$AI300+$AJ300</f>
        <v>12125.633226750002</v>
      </c>
      <c r="AL300" s="173">
        <f t="shared" si="121"/>
        <v>0</v>
      </c>
    </row>
    <row r="301" spans="1:38" ht="24" hidden="1" customHeight="1" outlineLevel="1">
      <c r="A301" s="166" t="s">
        <v>257</v>
      </c>
      <c r="B301" s="444" t="s">
        <v>409</v>
      </c>
      <c r="C301" s="33"/>
      <c r="D301" s="34"/>
      <c r="E301" s="34"/>
      <c r="F301" s="34"/>
      <c r="G301" s="239"/>
      <c r="H301" s="240"/>
      <c r="I301" s="240"/>
      <c r="J301" s="240"/>
      <c r="K301" s="240"/>
      <c r="L301" s="240"/>
      <c r="M301" s="240"/>
      <c r="N301" s="240"/>
      <c r="O301" s="240"/>
      <c r="P301" s="240"/>
      <c r="Q301" s="240"/>
      <c r="R301" s="240"/>
      <c r="S301" s="328">
        <f t="shared" si="115"/>
        <v>0</v>
      </c>
      <c r="T301" s="329">
        <f>SUM($G301:H301)</f>
        <v>0</v>
      </c>
      <c r="U301" s="329">
        <f>SUM($G301:I301)</f>
        <v>0</v>
      </c>
      <c r="V301" s="329">
        <f>SUM($G301:J301)</f>
        <v>0</v>
      </c>
      <c r="W301" s="329">
        <f>SUM($G301:K301)</f>
        <v>0</v>
      </c>
      <c r="X301" s="329">
        <f>SUM($G301:L301)</f>
        <v>0</v>
      </c>
      <c r="Y301" s="329">
        <f>SUM($G301:M301)</f>
        <v>0</v>
      </c>
      <c r="Z301" s="329">
        <f>SUM($G301:N301)</f>
        <v>0</v>
      </c>
      <c r="AA301" s="329">
        <f>SUM($G301:O301)</f>
        <v>0</v>
      </c>
      <c r="AB301" s="329">
        <f>SUM($G301:P301)</f>
        <v>0</v>
      </c>
      <c r="AC301" s="329">
        <f>SUM($G301:Q301)</f>
        <v>0</v>
      </c>
      <c r="AD301" s="330">
        <f>SUM($G301:R301)</f>
        <v>0</v>
      </c>
      <c r="AE301" s="241">
        <f t="shared" si="116"/>
        <v>0</v>
      </c>
      <c r="AF301" s="241">
        <f t="shared" si="117"/>
        <v>0</v>
      </c>
      <c r="AG301" s="241">
        <f t="shared" si="118"/>
        <v>0</v>
      </c>
      <c r="AH301" s="241">
        <f t="shared" si="119"/>
        <v>0</v>
      </c>
      <c r="AI301" s="241">
        <f t="shared" si="128"/>
        <v>0</v>
      </c>
      <c r="AJ301" s="241">
        <f t="shared" si="129"/>
        <v>0</v>
      </c>
      <c r="AK301" s="241">
        <f t="shared" si="130"/>
        <v>0</v>
      </c>
      <c r="AL301" s="173">
        <f t="shared" si="121"/>
        <v>0</v>
      </c>
    </row>
    <row r="302" spans="1:38" ht="24" hidden="1" customHeight="1" outlineLevel="1">
      <c r="A302" s="166" t="s">
        <v>257</v>
      </c>
      <c r="B302" s="444" t="s">
        <v>410</v>
      </c>
      <c r="C302" s="33"/>
      <c r="D302" s="34"/>
      <c r="E302" s="34"/>
      <c r="F302" s="34"/>
      <c r="G302" s="239"/>
      <c r="H302" s="240"/>
      <c r="I302" s="240"/>
      <c r="J302" s="240"/>
      <c r="K302" s="240"/>
      <c r="L302" s="240"/>
      <c r="M302" s="240"/>
      <c r="N302" s="240"/>
      <c r="O302" s="240"/>
      <c r="P302" s="240"/>
      <c r="Q302" s="240"/>
      <c r="R302" s="240"/>
      <c r="S302" s="328">
        <f t="shared" si="115"/>
        <v>0</v>
      </c>
      <c r="T302" s="329">
        <f>SUM($G302:H302)</f>
        <v>0</v>
      </c>
      <c r="U302" s="329">
        <f>SUM($G302:I302)</f>
        <v>0</v>
      </c>
      <c r="V302" s="329">
        <f>SUM($G302:J302)</f>
        <v>0</v>
      </c>
      <c r="W302" s="329">
        <f>SUM($G302:K302)</f>
        <v>0</v>
      </c>
      <c r="X302" s="329">
        <f>SUM($G302:L302)</f>
        <v>0</v>
      </c>
      <c r="Y302" s="329">
        <f>SUM($G302:M302)</f>
        <v>0</v>
      </c>
      <c r="Z302" s="329">
        <f>SUM($G302:N302)</f>
        <v>0</v>
      </c>
      <c r="AA302" s="329">
        <f>SUM($G302:O302)</f>
        <v>0</v>
      </c>
      <c r="AB302" s="329">
        <f>SUM($G302:P302)</f>
        <v>0</v>
      </c>
      <c r="AC302" s="329">
        <f>SUM($G302:Q302)</f>
        <v>0</v>
      </c>
      <c r="AD302" s="330">
        <f>SUM($G302:R302)</f>
        <v>0</v>
      </c>
      <c r="AE302" s="241">
        <f t="shared" si="116"/>
        <v>0</v>
      </c>
      <c r="AF302" s="241">
        <f t="shared" si="117"/>
        <v>0</v>
      </c>
      <c r="AG302" s="241">
        <f t="shared" si="118"/>
        <v>0</v>
      </c>
      <c r="AH302" s="241">
        <f t="shared" si="119"/>
        <v>0</v>
      </c>
      <c r="AI302" s="241">
        <f t="shared" si="128"/>
        <v>0</v>
      </c>
      <c r="AJ302" s="241">
        <f t="shared" si="129"/>
        <v>0</v>
      </c>
      <c r="AK302" s="241">
        <f t="shared" si="130"/>
        <v>0</v>
      </c>
      <c r="AL302" s="173">
        <f t="shared" si="121"/>
        <v>0</v>
      </c>
    </row>
    <row r="303" spans="1:38" ht="24" hidden="1" customHeight="1" outlineLevel="1">
      <c r="A303" s="166" t="s">
        <v>257</v>
      </c>
      <c r="B303" s="444" t="s">
        <v>411</v>
      </c>
      <c r="C303" s="33"/>
      <c r="D303" s="34"/>
      <c r="E303" s="34"/>
      <c r="F303" s="34"/>
      <c r="G303" s="239"/>
      <c r="H303" s="240"/>
      <c r="I303" s="240"/>
      <c r="J303" s="240"/>
      <c r="K303" s="240"/>
      <c r="L303" s="240"/>
      <c r="M303" s="240"/>
      <c r="N303" s="240"/>
      <c r="O303" s="240"/>
      <c r="P303" s="240"/>
      <c r="Q303" s="240"/>
      <c r="R303" s="240"/>
      <c r="S303" s="328">
        <f t="shared" si="115"/>
        <v>0</v>
      </c>
      <c r="T303" s="329">
        <f>SUM($G303:H303)</f>
        <v>0</v>
      </c>
      <c r="U303" s="329">
        <f>SUM($G303:I303)</f>
        <v>0</v>
      </c>
      <c r="V303" s="329">
        <f>SUM($G303:J303)</f>
        <v>0</v>
      </c>
      <c r="W303" s="329">
        <f>SUM($G303:K303)</f>
        <v>0</v>
      </c>
      <c r="X303" s="329">
        <f>SUM($G303:L303)</f>
        <v>0</v>
      </c>
      <c r="Y303" s="329">
        <f>SUM($G303:M303)</f>
        <v>0</v>
      </c>
      <c r="Z303" s="329">
        <f>SUM($G303:N303)</f>
        <v>0</v>
      </c>
      <c r="AA303" s="329">
        <f>SUM($G303:O303)</f>
        <v>0</v>
      </c>
      <c r="AB303" s="329">
        <f>SUM($G303:P303)</f>
        <v>0</v>
      </c>
      <c r="AC303" s="329">
        <f>SUM($G303:Q303)</f>
        <v>0</v>
      </c>
      <c r="AD303" s="330">
        <f>SUM($G303:R303)</f>
        <v>0</v>
      </c>
      <c r="AE303" s="241">
        <f t="shared" si="116"/>
        <v>0</v>
      </c>
      <c r="AF303" s="241">
        <f t="shared" si="117"/>
        <v>0</v>
      </c>
      <c r="AG303" s="241">
        <f t="shared" si="118"/>
        <v>0</v>
      </c>
      <c r="AH303" s="241">
        <f t="shared" si="119"/>
        <v>0</v>
      </c>
      <c r="AI303" s="241">
        <f t="shared" si="128"/>
        <v>0</v>
      </c>
      <c r="AJ303" s="241">
        <f t="shared" si="129"/>
        <v>0</v>
      </c>
      <c r="AK303" s="241">
        <f t="shared" si="130"/>
        <v>0</v>
      </c>
      <c r="AL303" s="173">
        <f t="shared" ref="AL303:AL307" si="131">SUM(G303:R303)-AK303</f>
        <v>0</v>
      </c>
    </row>
    <row r="304" spans="1:38" ht="24" hidden="1" customHeight="1" outlineLevel="1">
      <c r="A304" s="166" t="s">
        <v>257</v>
      </c>
      <c r="B304" s="444" t="s">
        <v>412</v>
      </c>
      <c r="C304" s="33"/>
      <c r="D304" s="34"/>
      <c r="E304" s="34"/>
      <c r="F304" s="34"/>
      <c r="G304" s="239"/>
      <c r="H304" s="240"/>
      <c r="I304" s="240"/>
      <c r="J304" s="240"/>
      <c r="K304" s="240"/>
      <c r="L304" s="240"/>
      <c r="M304" s="240"/>
      <c r="N304" s="240"/>
      <c r="O304" s="240"/>
      <c r="P304" s="240"/>
      <c r="Q304" s="240"/>
      <c r="R304" s="240"/>
      <c r="S304" s="328">
        <f t="shared" si="115"/>
        <v>0</v>
      </c>
      <c r="T304" s="329">
        <f>SUM($G304:H304)</f>
        <v>0</v>
      </c>
      <c r="U304" s="329">
        <f>SUM($G304:I304)</f>
        <v>0</v>
      </c>
      <c r="V304" s="329">
        <f>SUM($G304:J304)</f>
        <v>0</v>
      </c>
      <c r="W304" s="329">
        <f>SUM($G304:K304)</f>
        <v>0</v>
      </c>
      <c r="X304" s="329">
        <f>SUM($G304:L304)</f>
        <v>0</v>
      </c>
      <c r="Y304" s="329">
        <f>SUM($G304:M304)</f>
        <v>0</v>
      </c>
      <c r="Z304" s="329">
        <f>SUM($G304:N304)</f>
        <v>0</v>
      </c>
      <c r="AA304" s="329">
        <f>SUM($G304:O304)</f>
        <v>0</v>
      </c>
      <c r="AB304" s="329">
        <f>SUM($G304:P304)</f>
        <v>0</v>
      </c>
      <c r="AC304" s="329">
        <f>SUM($G304:Q304)</f>
        <v>0</v>
      </c>
      <c r="AD304" s="330">
        <f>SUM($G304:R304)</f>
        <v>0</v>
      </c>
      <c r="AE304" s="241">
        <f t="shared" si="116"/>
        <v>0</v>
      </c>
      <c r="AF304" s="241">
        <f t="shared" si="117"/>
        <v>0</v>
      </c>
      <c r="AG304" s="241">
        <f t="shared" si="118"/>
        <v>0</v>
      </c>
      <c r="AH304" s="241">
        <f t="shared" si="119"/>
        <v>0</v>
      </c>
      <c r="AI304" s="241">
        <f t="shared" si="128"/>
        <v>0</v>
      </c>
      <c r="AJ304" s="241">
        <f t="shared" si="129"/>
        <v>0</v>
      </c>
      <c r="AK304" s="241">
        <f t="shared" si="130"/>
        <v>0</v>
      </c>
      <c r="AL304" s="173">
        <f t="shared" si="131"/>
        <v>0</v>
      </c>
    </row>
    <row r="305" spans="1:38" ht="24" hidden="1" customHeight="1" outlineLevel="1">
      <c r="A305" s="166" t="s">
        <v>257</v>
      </c>
      <c r="B305" s="444" t="s">
        <v>413</v>
      </c>
      <c r="C305" s="33"/>
      <c r="D305" s="34"/>
      <c r="E305" s="34"/>
      <c r="F305" s="34"/>
      <c r="G305" s="239"/>
      <c r="H305" s="240"/>
      <c r="I305" s="240"/>
      <c r="J305" s="240"/>
      <c r="K305" s="240"/>
      <c r="L305" s="240"/>
      <c r="M305" s="240"/>
      <c r="N305" s="240"/>
      <c r="O305" s="240"/>
      <c r="P305" s="240"/>
      <c r="Q305" s="240"/>
      <c r="R305" s="240"/>
      <c r="S305" s="328">
        <f t="shared" si="115"/>
        <v>0</v>
      </c>
      <c r="T305" s="329">
        <f>SUM($G305:H305)</f>
        <v>0</v>
      </c>
      <c r="U305" s="329">
        <f>SUM($G305:I305)</f>
        <v>0</v>
      </c>
      <c r="V305" s="329">
        <f>SUM($G305:J305)</f>
        <v>0</v>
      </c>
      <c r="W305" s="329">
        <f>SUM($G305:K305)</f>
        <v>0</v>
      </c>
      <c r="X305" s="329">
        <f>SUM($G305:L305)</f>
        <v>0</v>
      </c>
      <c r="Y305" s="329">
        <f>SUM($G305:M305)</f>
        <v>0</v>
      </c>
      <c r="Z305" s="329">
        <f>SUM($G305:N305)</f>
        <v>0</v>
      </c>
      <c r="AA305" s="329">
        <f>SUM($G305:O305)</f>
        <v>0</v>
      </c>
      <c r="AB305" s="329">
        <f>SUM($G305:P305)</f>
        <v>0</v>
      </c>
      <c r="AC305" s="329">
        <f>SUM($G305:Q305)</f>
        <v>0</v>
      </c>
      <c r="AD305" s="330">
        <f>SUM($G305:R305)</f>
        <v>0</v>
      </c>
      <c r="AE305" s="241">
        <f t="shared" si="116"/>
        <v>0</v>
      </c>
      <c r="AF305" s="241">
        <f t="shared" si="117"/>
        <v>0</v>
      </c>
      <c r="AG305" s="241">
        <f t="shared" si="118"/>
        <v>0</v>
      </c>
      <c r="AH305" s="241">
        <f t="shared" si="119"/>
        <v>0</v>
      </c>
      <c r="AI305" s="241">
        <f t="shared" si="128"/>
        <v>0</v>
      </c>
      <c r="AJ305" s="241">
        <f t="shared" si="129"/>
        <v>0</v>
      </c>
      <c r="AK305" s="241">
        <f t="shared" si="130"/>
        <v>0</v>
      </c>
      <c r="AL305" s="173">
        <f t="shared" si="131"/>
        <v>0</v>
      </c>
    </row>
    <row r="306" spans="1:38" ht="24" hidden="1" customHeight="1" outlineLevel="1">
      <c r="A306" s="166" t="s">
        <v>257</v>
      </c>
      <c r="B306" s="444" t="s">
        <v>414</v>
      </c>
      <c r="C306" s="33"/>
      <c r="D306" s="34"/>
      <c r="E306" s="34"/>
      <c r="F306" s="34"/>
      <c r="G306" s="239"/>
      <c r="H306" s="240"/>
      <c r="I306" s="240"/>
      <c r="J306" s="240"/>
      <c r="K306" s="240"/>
      <c r="L306" s="240"/>
      <c r="M306" s="240"/>
      <c r="N306" s="240"/>
      <c r="O306" s="240"/>
      <c r="P306" s="240"/>
      <c r="Q306" s="240"/>
      <c r="R306" s="240"/>
      <c r="S306" s="328">
        <f t="shared" si="115"/>
        <v>0</v>
      </c>
      <c r="T306" s="329">
        <f>SUM($G306:H306)</f>
        <v>0</v>
      </c>
      <c r="U306" s="329">
        <f>SUM($G306:I306)</f>
        <v>0</v>
      </c>
      <c r="V306" s="329">
        <f>SUM($G306:J306)</f>
        <v>0</v>
      </c>
      <c r="W306" s="329">
        <f>SUM($G306:K306)</f>
        <v>0</v>
      </c>
      <c r="X306" s="329">
        <f>SUM($G306:L306)</f>
        <v>0</v>
      </c>
      <c r="Y306" s="329">
        <f>SUM($G306:M306)</f>
        <v>0</v>
      </c>
      <c r="Z306" s="329">
        <f>SUM($G306:N306)</f>
        <v>0</v>
      </c>
      <c r="AA306" s="329">
        <f>SUM($G306:O306)</f>
        <v>0</v>
      </c>
      <c r="AB306" s="329">
        <f>SUM($G306:P306)</f>
        <v>0</v>
      </c>
      <c r="AC306" s="329">
        <f>SUM($G306:Q306)</f>
        <v>0</v>
      </c>
      <c r="AD306" s="330">
        <f>SUM($G306:R306)</f>
        <v>0</v>
      </c>
      <c r="AE306" s="241">
        <f t="shared" si="116"/>
        <v>0</v>
      </c>
      <c r="AF306" s="241">
        <f t="shared" si="117"/>
        <v>0</v>
      </c>
      <c r="AG306" s="241">
        <f t="shared" si="118"/>
        <v>0</v>
      </c>
      <c r="AH306" s="241">
        <f t="shared" si="119"/>
        <v>0</v>
      </c>
      <c r="AI306" s="241">
        <f t="shared" si="128"/>
        <v>0</v>
      </c>
      <c r="AJ306" s="241">
        <f t="shared" si="129"/>
        <v>0</v>
      </c>
      <c r="AK306" s="241">
        <f t="shared" si="130"/>
        <v>0</v>
      </c>
      <c r="AL306" s="173">
        <f t="shared" si="131"/>
        <v>0</v>
      </c>
    </row>
    <row r="307" spans="1:38" ht="24" hidden="1" customHeight="1" outlineLevel="1">
      <c r="A307" s="166" t="s">
        <v>257</v>
      </c>
      <c r="B307" s="444" t="s">
        <v>415</v>
      </c>
      <c r="C307" s="33"/>
      <c r="D307" s="34"/>
      <c r="E307" s="34"/>
      <c r="F307" s="34"/>
      <c r="G307" s="239"/>
      <c r="H307" s="240"/>
      <c r="I307" s="240"/>
      <c r="J307" s="240"/>
      <c r="K307" s="240"/>
      <c r="L307" s="240"/>
      <c r="M307" s="240"/>
      <c r="N307" s="240"/>
      <c r="O307" s="240"/>
      <c r="P307" s="240"/>
      <c r="Q307" s="240"/>
      <c r="R307" s="240"/>
      <c r="S307" s="328">
        <f t="shared" si="115"/>
        <v>0</v>
      </c>
      <c r="T307" s="329">
        <f>SUM($G307:H307)</f>
        <v>0</v>
      </c>
      <c r="U307" s="329">
        <f>SUM($G307:I307)</f>
        <v>0</v>
      </c>
      <c r="V307" s="329">
        <f>SUM($G307:J307)</f>
        <v>0</v>
      </c>
      <c r="W307" s="329">
        <f>SUM($G307:K307)</f>
        <v>0</v>
      </c>
      <c r="X307" s="329">
        <f>SUM($G307:L307)</f>
        <v>0</v>
      </c>
      <c r="Y307" s="329">
        <f>SUM($G307:M307)</f>
        <v>0</v>
      </c>
      <c r="Z307" s="329">
        <f>SUM($G307:N307)</f>
        <v>0</v>
      </c>
      <c r="AA307" s="329">
        <f>SUM($G307:O307)</f>
        <v>0</v>
      </c>
      <c r="AB307" s="329">
        <f>SUM($G307:P307)</f>
        <v>0</v>
      </c>
      <c r="AC307" s="329">
        <f>SUM($G307:Q307)</f>
        <v>0</v>
      </c>
      <c r="AD307" s="330">
        <f>SUM($G307:R307)</f>
        <v>0</v>
      </c>
      <c r="AE307" s="241">
        <f t="shared" si="116"/>
        <v>0</v>
      </c>
      <c r="AF307" s="241">
        <f t="shared" si="117"/>
        <v>0</v>
      </c>
      <c r="AG307" s="241">
        <f t="shared" si="118"/>
        <v>0</v>
      </c>
      <c r="AH307" s="241">
        <f t="shared" si="119"/>
        <v>0</v>
      </c>
      <c r="AI307" s="241">
        <f t="shared" si="128"/>
        <v>0</v>
      </c>
      <c r="AJ307" s="241">
        <f t="shared" si="129"/>
        <v>0</v>
      </c>
      <c r="AK307" s="241">
        <f t="shared" si="130"/>
        <v>0</v>
      </c>
      <c r="AL307" s="173">
        <f t="shared" si="131"/>
        <v>0</v>
      </c>
    </row>
    <row r="308" spans="1:38" ht="24" hidden="1" customHeight="1" outlineLevel="1">
      <c r="A308" s="166" t="s">
        <v>257</v>
      </c>
      <c r="B308" s="444" t="s">
        <v>416</v>
      </c>
      <c r="C308" s="33"/>
      <c r="D308" s="34"/>
      <c r="E308" s="34"/>
      <c r="F308" s="34"/>
      <c r="G308" s="239"/>
      <c r="H308" s="240"/>
      <c r="I308" s="240"/>
      <c r="J308" s="240"/>
      <c r="K308" s="240"/>
      <c r="L308" s="240"/>
      <c r="M308" s="240"/>
      <c r="N308" s="240"/>
      <c r="O308" s="240"/>
      <c r="P308" s="240"/>
      <c r="Q308" s="240"/>
      <c r="R308" s="240"/>
      <c r="S308" s="328">
        <f t="shared" si="115"/>
        <v>0</v>
      </c>
      <c r="T308" s="329">
        <f>SUM($G308:H308)</f>
        <v>0</v>
      </c>
      <c r="U308" s="329">
        <f>SUM($G308:I308)</f>
        <v>0</v>
      </c>
      <c r="V308" s="329">
        <f>SUM($G308:J308)</f>
        <v>0</v>
      </c>
      <c r="W308" s="329">
        <f>SUM($G308:K308)</f>
        <v>0</v>
      </c>
      <c r="X308" s="329">
        <f>SUM($G308:L308)</f>
        <v>0</v>
      </c>
      <c r="Y308" s="329">
        <f>SUM($G308:M308)</f>
        <v>0</v>
      </c>
      <c r="Z308" s="329">
        <f>SUM($G308:N308)</f>
        <v>0</v>
      </c>
      <c r="AA308" s="329">
        <f>SUM($G308:O308)</f>
        <v>0</v>
      </c>
      <c r="AB308" s="329">
        <f>SUM($G308:P308)</f>
        <v>0</v>
      </c>
      <c r="AC308" s="329">
        <f>SUM($G308:Q308)</f>
        <v>0</v>
      </c>
      <c r="AD308" s="330">
        <f>SUM($G308:R308)</f>
        <v>0</v>
      </c>
      <c r="AE308" s="241">
        <f t="shared" si="116"/>
        <v>0</v>
      </c>
      <c r="AF308" s="241">
        <f t="shared" si="117"/>
        <v>0</v>
      </c>
      <c r="AG308" s="241">
        <f t="shared" si="118"/>
        <v>0</v>
      </c>
      <c r="AH308" s="241">
        <f t="shared" si="119"/>
        <v>0</v>
      </c>
      <c r="AI308" s="241">
        <f t="shared" si="128"/>
        <v>0</v>
      </c>
      <c r="AJ308" s="241">
        <f t="shared" si="129"/>
        <v>0</v>
      </c>
      <c r="AK308" s="241">
        <f t="shared" si="130"/>
        <v>0</v>
      </c>
      <c r="AL308" s="173">
        <f t="shared" si="121"/>
        <v>0</v>
      </c>
    </row>
    <row r="309" spans="1:38" ht="24" hidden="1" customHeight="1" outlineLevel="1">
      <c r="A309" s="166" t="s">
        <v>257</v>
      </c>
      <c r="B309" s="444" t="s">
        <v>417</v>
      </c>
      <c r="C309" s="33"/>
      <c r="D309" s="34"/>
      <c r="E309" s="34"/>
      <c r="F309" s="34"/>
      <c r="G309" s="239"/>
      <c r="H309" s="240"/>
      <c r="I309" s="240"/>
      <c r="J309" s="240"/>
      <c r="K309" s="240"/>
      <c r="L309" s="240"/>
      <c r="M309" s="240"/>
      <c r="N309" s="240"/>
      <c r="O309" s="240"/>
      <c r="P309" s="240"/>
      <c r="Q309" s="240"/>
      <c r="R309" s="240"/>
      <c r="S309" s="328">
        <f t="shared" si="115"/>
        <v>0</v>
      </c>
      <c r="T309" s="329">
        <f>SUM($G309:H309)</f>
        <v>0</v>
      </c>
      <c r="U309" s="329">
        <f>SUM($G309:I309)</f>
        <v>0</v>
      </c>
      <c r="V309" s="329">
        <f>SUM($G309:J309)</f>
        <v>0</v>
      </c>
      <c r="W309" s="329">
        <f>SUM($G309:K309)</f>
        <v>0</v>
      </c>
      <c r="X309" s="329">
        <f>SUM($G309:L309)</f>
        <v>0</v>
      </c>
      <c r="Y309" s="329">
        <f>SUM($G309:M309)</f>
        <v>0</v>
      </c>
      <c r="Z309" s="329">
        <f>SUM($G309:N309)</f>
        <v>0</v>
      </c>
      <c r="AA309" s="329">
        <f>SUM($G309:O309)</f>
        <v>0</v>
      </c>
      <c r="AB309" s="329">
        <f>SUM($G309:P309)</f>
        <v>0</v>
      </c>
      <c r="AC309" s="329">
        <f>SUM($G309:Q309)</f>
        <v>0</v>
      </c>
      <c r="AD309" s="330">
        <f>SUM($G309:R309)</f>
        <v>0</v>
      </c>
      <c r="AE309" s="241">
        <f t="shared" si="116"/>
        <v>0</v>
      </c>
      <c r="AF309" s="241">
        <f t="shared" si="117"/>
        <v>0</v>
      </c>
      <c r="AG309" s="241">
        <f t="shared" si="118"/>
        <v>0</v>
      </c>
      <c r="AH309" s="241">
        <f t="shared" si="119"/>
        <v>0</v>
      </c>
      <c r="AI309" s="241">
        <f t="shared" si="128"/>
        <v>0</v>
      </c>
      <c r="AJ309" s="241">
        <f t="shared" si="129"/>
        <v>0</v>
      </c>
      <c r="AK309" s="241">
        <f t="shared" si="130"/>
        <v>0</v>
      </c>
      <c r="AL309" s="173">
        <f t="shared" si="121"/>
        <v>0</v>
      </c>
    </row>
    <row r="310" spans="1:38" ht="24" hidden="1" customHeight="1" outlineLevel="1">
      <c r="A310" s="166" t="s">
        <v>257</v>
      </c>
      <c r="B310" s="444" t="s">
        <v>418</v>
      </c>
      <c r="C310" s="33"/>
      <c r="D310" s="34"/>
      <c r="E310" s="34"/>
      <c r="F310" s="34"/>
      <c r="G310" s="239"/>
      <c r="H310" s="240"/>
      <c r="I310" s="240"/>
      <c r="J310" s="240"/>
      <c r="K310" s="240"/>
      <c r="L310" s="240"/>
      <c r="M310" s="240"/>
      <c r="N310" s="240"/>
      <c r="O310" s="240"/>
      <c r="P310" s="240"/>
      <c r="Q310" s="240"/>
      <c r="R310" s="240"/>
      <c r="S310" s="328">
        <f t="shared" si="115"/>
        <v>0</v>
      </c>
      <c r="T310" s="329">
        <f>SUM($G310:H310)</f>
        <v>0</v>
      </c>
      <c r="U310" s="329">
        <f>SUM($G310:I310)</f>
        <v>0</v>
      </c>
      <c r="V310" s="329">
        <f>SUM($G310:J310)</f>
        <v>0</v>
      </c>
      <c r="W310" s="329">
        <f>SUM($G310:K310)</f>
        <v>0</v>
      </c>
      <c r="X310" s="329">
        <f>SUM($G310:L310)</f>
        <v>0</v>
      </c>
      <c r="Y310" s="329">
        <f>SUM($G310:M310)</f>
        <v>0</v>
      </c>
      <c r="Z310" s="329">
        <f>SUM($G310:N310)</f>
        <v>0</v>
      </c>
      <c r="AA310" s="329">
        <f>SUM($G310:O310)</f>
        <v>0</v>
      </c>
      <c r="AB310" s="329">
        <f>SUM($G310:P310)</f>
        <v>0</v>
      </c>
      <c r="AC310" s="329">
        <f>SUM($G310:Q310)</f>
        <v>0</v>
      </c>
      <c r="AD310" s="330">
        <f>SUM($G310:R310)</f>
        <v>0</v>
      </c>
      <c r="AE310" s="241">
        <f t="shared" si="116"/>
        <v>0</v>
      </c>
      <c r="AF310" s="241">
        <f t="shared" si="117"/>
        <v>0</v>
      </c>
      <c r="AG310" s="241">
        <f t="shared" si="118"/>
        <v>0</v>
      </c>
      <c r="AH310" s="241">
        <f t="shared" si="119"/>
        <v>0</v>
      </c>
      <c r="AI310" s="241">
        <f t="shared" si="128"/>
        <v>0</v>
      </c>
      <c r="AJ310" s="241">
        <f t="shared" si="129"/>
        <v>0</v>
      </c>
      <c r="AK310" s="241">
        <f t="shared" si="130"/>
        <v>0</v>
      </c>
      <c r="AL310" s="173">
        <f t="shared" si="121"/>
        <v>0</v>
      </c>
    </row>
    <row r="311" spans="1:38" ht="24" hidden="1" customHeight="1" outlineLevel="1">
      <c r="A311" s="166" t="s">
        <v>257</v>
      </c>
      <c r="B311" s="444" t="s">
        <v>419</v>
      </c>
      <c r="C311" s="33"/>
      <c r="D311" s="34"/>
      <c r="E311" s="34"/>
      <c r="F311" s="34"/>
      <c r="G311" s="239"/>
      <c r="H311" s="240"/>
      <c r="I311" s="240"/>
      <c r="J311" s="240"/>
      <c r="K311" s="240"/>
      <c r="L311" s="240"/>
      <c r="M311" s="240"/>
      <c r="N311" s="240"/>
      <c r="O311" s="240"/>
      <c r="P311" s="240"/>
      <c r="Q311" s="240"/>
      <c r="R311" s="240"/>
      <c r="S311" s="328">
        <f t="shared" si="115"/>
        <v>0</v>
      </c>
      <c r="T311" s="329">
        <f>SUM($G311:H311)</f>
        <v>0</v>
      </c>
      <c r="U311" s="329">
        <f>SUM($G311:I311)</f>
        <v>0</v>
      </c>
      <c r="V311" s="329">
        <f>SUM($G311:J311)</f>
        <v>0</v>
      </c>
      <c r="W311" s="329">
        <f>SUM($G311:K311)</f>
        <v>0</v>
      </c>
      <c r="X311" s="329">
        <f>SUM($G311:L311)</f>
        <v>0</v>
      </c>
      <c r="Y311" s="329">
        <f>SUM($G311:M311)</f>
        <v>0</v>
      </c>
      <c r="Z311" s="329">
        <f>SUM($G311:N311)</f>
        <v>0</v>
      </c>
      <c r="AA311" s="329">
        <f>SUM($G311:O311)</f>
        <v>0</v>
      </c>
      <c r="AB311" s="329">
        <f>SUM($G311:P311)</f>
        <v>0</v>
      </c>
      <c r="AC311" s="329">
        <f>SUM($G311:Q311)</f>
        <v>0</v>
      </c>
      <c r="AD311" s="330">
        <f>SUM($G311:R311)</f>
        <v>0</v>
      </c>
      <c r="AE311" s="241">
        <f t="shared" si="116"/>
        <v>0</v>
      </c>
      <c r="AF311" s="241">
        <f t="shared" si="117"/>
        <v>0</v>
      </c>
      <c r="AG311" s="241">
        <f t="shared" si="118"/>
        <v>0</v>
      </c>
      <c r="AH311" s="241">
        <f t="shared" si="119"/>
        <v>0</v>
      </c>
      <c r="AI311" s="241">
        <f t="shared" si="128"/>
        <v>0</v>
      </c>
      <c r="AJ311" s="241">
        <f t="shared" si="129"/>
        <v>0</v>
      </c>
      <c r="AK311" s="241">
        <f t="shared" si="130"/>
        <v>0</v>
      </c>
      <c r="AL311" s="173">
        <f t="shared" si="121"/>
        <v>0</v>
      </c>
    </row>
    <row r="312" spans="1:38" ht="24" customHeight="1" collapsed="1">
      <c r="A312" s="166" t="s">
        <v>420</v>
      </c>
      <c r="B312" s="444" t="s">
        <v>421</v>
      </c>
      <c r="C312" s="33" t="s">
        <v>422</v>
      </c>
      <c r="D312" s="34"/>
      <c r="E312" s="34"/>
      <c r="F312" s="34"/>
      <c r="G312" s="239">
        <f>G160*(1-$R$1)</f>
        <v>0</v>
      </c>
      <c r="H312" s="240">
        <f t="shared" ref="H312:R312" si="132">H160*(1-$R$1)</f>
        <v>0</v>
      </c>
      <c r="I312" s="240">
        <f t="shared" si="132"/>
        <v>0</v>
      </c>
      <c r="J312" s="240">
        <f t="shared" si="132"/>
        <v>0</v>
      </c>
      <c r="K312" s="240">
        <f t="shared" si="132"/>
        <v>0</v>
      </c>
      <c r="L312" s="240">
        <f t="shared" si="132"/>
        <v>0</v>
      </c>
      <c r="M312" s="240">
        <f t="shared" si="132"/>
        <v>0</v>
      </c>
      <c r="N312" s="240">
        <f t="shared" si="132"/>
        <v>0</v>
      </c>
      <c r="O312" s="240">
        <f t="shared" si="132"/>
        <v>0</v>
      </c>
      <c r="P312" s="240">
        <f t="shared" si="132"/>
        <v>0</v>
      </c>
      <c r="Q312" s="240">
        <f t="shared" si="132"/>
        <v>0</v>
      </c>
      <c r="R312" s="240">
        <f t="shared" si="132"/>
        <v>0</v>
      </c>
      <c r="S312" s="328">
        <f t="shared" si="115"/>
        <v>0</v>
      </c>
      <c r="T312" s="329">
        <f>SUM($G312:H312)</f>
        <v>0</v>
      </c>
      <c r="U312" s="329">
        <f>SUM($G312:I312)</f>
        <v>0</v>
      </c>
      <c r="V312" s="329">
        <f>SUM($G312:J312)</f>
        <v>0</v>
      </c>
      <c r="W312" s="329">
        <f>SUM($G312:K312)</f>
        <v>0</v>
      </c>
      <c r="X312" s="329">
        <f>SUM($G312:L312)</f>
        <v>0</v>
      </c>
      <c r="Y312" s="329">
        <f>SUM($G312:M312)</f>
        <v>0</v>
      </c>
      <c r="Z312" s="329">
        <f>SUM($G312:N312)</f>
        <v>0</v>
      </c>
      <c r="AA312" s="329">
        <f>SUM($G312:O312)</f>
        <v>0</v>
      </c>
      <c r="AB312" s="329">
        <f>SUM($G312:P312)</f>
        <v>0</v>
      </c>
      <c r="AC312" s="329">
        <f>SUM($G312:Q312)</f>
        <v>0</v>
      </c>
      <c r="AD312" s="330">
        <f>SUM($G312:R312)</f>
        <v>0</v>
      </c>
      <c r="AE312" s="241">
        <f t="shared" si="116"/>
        <v>0</v>
      </c>
      <c r="AF312" s="241">
        <f t="shared" si="117"/>
        <v>0</v>
      </c>
      <c r="AG312" s="241">
        <f t="shared" si="118"/>
        <v>0</v>
      </c>
      <c r="AH312" s="241">
        <f t="shared" si="119"/>
        <v>0</v>
      </c>
      <c r="AI312" s="241">
        <f t="shared" si="128"/>
        <v>0</v>
      </c>
      <c r="AJ312" s="241">
        <f t="shared" si="129"/>
        <v>0</v>
      </c>
      <c r="AK312" s="241">
        <f t="shared" si="130"/>
        <v>0</v>
      </c>
      <c r="AL312" s="173">
        <f t="shared" si="121"/>
        <v>0</v>
      </c>
    </row>
    <row r="313" spans="1:38" ht="24" customHeight="1">
      <c r="A313" s="166" t="s">
        <v>423</v>
      </c>
      <c r="B313" s="444" t="s">
        <v>424</v>
      </c>
      <c r="C313" s="33" t="s">
        <v>425</v>
      </c>
      <c r="D313" s="34"/>
      <c r="E313" s="34"/>
      <c r="F313" s="34"/>
      <c r="G313" s="239"/>
      <c r="H313" s="240"/>
      <c r="I313" s="240"/>
      <c r="J313" s="240"/>
      <c r="K313" s="240"/>
      <c r="L313" s="240"/>
      <c r="M313" s="240"/>
      <c r="N313" s="240"/>
      <c r="O313" s="240"/>
      <c r="P313" s="240"/>
      <c r="Q313" s="240"/>
      <c r="R313" s="240"/>
      <c r="S313" s="328">
        <f t="shared" si="115"/>
        <v>0</v>
      </c>
      <c r="T313" s="329">
        <f>SUM($G313:H313)</f>
        <v>0</v>
      </c>
      <c r="U313" s="329">
        <f>SUM($G313:I313)</f>
        <v>0</v>
      </c>
      <c r="V313" s="329">
        <f>SUM($G313:J313)</f>
        <v>0</v>
      </c>
      <c r="W313" s="329">
        <f>SUM($G313:K313)</f>
        <v>0</v>
      </c>
      <c r="X313" s="329">
        <f>SUM($G313:L313)</f>
        <v>0</v>
      </c>
      <c r="Y313" s="329">
        <f>SUM($G313:M313)</f>
        <v>0</v>
      </c>
      <c r="Z313" s="329">
        <f>SUM($G313:N313)</f>
        <v>0</v>
      </c>
      <c r="AA313" s="329">
        <f>SUM($G313:O313)</f>
        <v>0</v>
      </c>
      <c r="AB313" s="329">
        <f>SUM($G313:P313)</f>
        <v>0</v>
      </c>
      <c r="AC313" s="329">
        <f>SUM($G313:Q313)</f>
        <v>0</v>
      </c>
      <c r="AD313" s="330">
        <f>SUM($G313:R313)</f>
        <v>0</v>
      </c>
      <c r="AE313" s="241">
        <f t="shared" si="116"/>
        <v>0</v>
      </c>
      <c r="AF313" s="241">
        <f t="shared" si="117"/>
        <v>0</v>
      </c>
      <c r="AG313" s="241">
        <f t="shared" si="118"/>
        <v>0</v>
      </c>
      <c r="AH313" s="241">
        <f t="shared" si="119"/>
        <v>0</v>
      </c>
      <c r="AI313" s="241">
        <f t="shared" si="128"/>
        <v>0</v>
      </c>
      <c r="AJ313" s="241">
        <f t="shared" si="129"/>
        <v>0</v>
      </c>
      <c r="AK313" s="241">
        <f t="shared" si="130"/>
        <v>0</v>
      </c>
      <c r="AL313" s="173">
        <f t="shared" si="121"/>
        <v>0</v>
      </c>
    </row>
    <row r="314" spans="1:38" ht="24" hidden="1" customHeight="1" outlineLevel="1">
      <c r="A314" s="166" t="s">
        <v>257</v>
      </c>
      <c r="B314" s="444" t="s">
        <v>426</v>
      </c>
      <c r="C314" s="33"/>
      <c r="D314" s="34"/>
      <c r="E314" s="34"/>
      <c r="F314" s="34"/>
      <c r="G314" s="239"/>
      <c r="H314" s="240"/>
      <c r="I314" s="240"/>
      <c r="J314" s="240"/>
      <c r="K314" s="240"/>
      <c r="L314" s="240"/>
      <c r="M314" s="240"/>
      <c r="N314" s="240"/>
      <c r="O314" s="240"/>
      <c r="P314" s="240"/>
      <c r="Q314" s="240"/>
      <c r="R314" s="240"/>
      <c r="S314" s="328">
        <f t="shared" si="115"/>
        <v>0</v>
      </c>
      <c r="T314" s="329">
        <f>SUM($G314:H314)</f>
        <v>0</v>
      </c>
      <c r="U314" s="329">
        <f>SUM($G314:I314)</f>
        <v>0</v>
      </c>
      <c r="V314" s="329">
        <f>SUM($G314:J314)</f>
        <v>0</v>
      </c>
      <c r="W314" s="329">
        <f>SUM($G314:K314)</f>
        <v>0</v>
      </c>
      <c r="X314" s="329">
        <f>SUM($G314:L314)</f>
        <v>0</v>
      </c>
      <c r="Y314" s="329">
        <f>SUM($G314:M314)</f>
        <v>0</v>
      </c>
      <c r="Z314" s="329">
        <f>SUM($G314:N314)</f>
        <v>0</v>
      </c>
      <c r="AA314" s="329">
        <f>SUM($G314:O314)</f>
        <v>0</v>
      </c>
      <c r="AB314" s="329">
        <f>SUM($G314:P314)</f>
        <v>0</v>
      </c>
      <c r="AC314" s="329">
        <f>SUM($G314:Q314)</f>
        <v>0</v>
      </c>
      <c r="AD314" s="330">
        <f>SUM($G314:R314)</f>
        <v>0</v>
      </c>
      <c r="AE314" s="241">
        <f t="shared" si="116"/>
        <v>0</v>
      </c>
      <c r="AF314" s="241">
        <f t="shared" si="117"/>
        <v>0</v>
      </c>
      <c r="AG314" s="241">
        <f t="shared" si="118"/>
        <v>0</v>
      </c>
      <c r="AH314" s="241">
        <f t="shared" si="119"/>
        <v>0</v>
      </c>
      <c r="AI314" s="241">
        <f t="shared" si="128"/>
        <v>0</v>
      </c>
      <c r="AJ314" s="241">
        <f t="shared" si="129"/>
        <v>0</v>
      </c>
      <c r="AK314" s="241">
        <f t="shared" si="130"/>
        <v>0</v>
      </c>
      <c r="AL314" s="173">
        <f t="shared" si="121"/>
        <v>0</v>
      </c>
    </row>
    <row r="315" spans="1:38" ht="24" hidden="1" customHeight="1" outlineLevel="1">
      <c r="A315" s="166" t="s">
        <v>257</v>
      </c>
      <c r="B315" s="444" t="s">
        <v>427</v>
      </c>
      <c r="C315" s="33"/>
      <c r="D315" s="34"/>
      <c r="E315" s="34"/>
      <c r="F315" s="34"/>
      <c r="G315" s="239"/>
      <c r="H315" s="240"/>
      <c r="I315" s="240"/>
      <c r="J315" s="240"/>
      <c r="K315" s="240"/>
      <c r="L315" s="240"/>
      <c r="M315" s="240"/>
      <c r="N315" s="240"/>
      <c r="O315" s="240"/>
      <c r="P315" s="240"/>
      <c r="Q315" s="240"/>
      <c r="R315" s="240"/>
      <c r="S315" s="328">
        <f t="shared" si="115"/>
        <v>0</v>
      </c>
      <c r="T315" s="329">
        <f>SUM($G315:H315)</f>
        <v>0</v>
      </c>
      <c r="U315" s="329">
        <f>SUM($G315:I315)</f>
        <v>0</v>
      </c>
      <c r="V315" s="329">
        <f>SUM($G315:J315)</f>
        <v>0</v>
      </c>
      <c r="W315" s="329">
        <f>SUM($G315:K315)</f>
        <v>0</v>
      </c>
      <c r="X315" s="329">
        <f>SUM($G315:L315)</f>
        <v>0</v>
      </c>
      <c r="Y315" s="329">
        <f>SUM($G315:M315)</f>
        <v>0</v>
      </c>
      <c r="Z315" s="329">
        <f>SUM($G315:N315)</f>
        <v>0</v>
      </c>
      <c r="AA315" s="329">
        <f>SUM($G315:O315)</f>
        <v>0</v>
      </c>
      <c r="AB315" s="329">
        <f>SUM($G315:P315)</f>
        <v>0</v>
      </c>
      <c r="AC315" s="329">
        <f>SUM($G315:Q315)</f>
        <v>0</v>
      </c>
      <c r="AD315" s="330">
        <f>SUM($G315:R315)</f>
        <v>0</v>
      </c>
      <c r="AE315" s="241">
        <f t="shared" si="116"/>
        <v>0</v>
      </c>
      <c r="AF315" s="241">
        <f t="shared" si="117"/>
        <v>0</v>
      </c>
      <c r="AG315" s="241">
        <f t="shared" si="118"/>
        <v>0</v>
      </c>
      <c r="AH315" s="241">
        <f t="shared" si="119"/>
        <v>0</v>
      </c>
      <c r="AI315" s="241">
        <f t="shared" si="128"/>
        <v>0</v>
      </c>
      <c r="AJ315" s="241">
        <f t="shared" si="129"/>
        <v>0</v>
      </c>
      <c r="AK315" s="241">
        <f t="shared" si="130"/>
        <v>0</v>
      </c>
      <c r="AL315" s="173">
        <f t="shared" ref="AL315:AL320" si="133">SUM(G315:R315)-AK315</f>
        <v>0</v>
      </c>
    </row>
    <row r="316" spans="1:38" ht="24" hidden="1" customHeight="1" outlineLevel="1">
      <c r="A316" s="166" t="s">
        <v>257</v>
      </c>
      <c r="B316" s="444" t="s">
        <v>428</v>
      </c>
      <c r="C316" s="33"/>
      <c r="D316" s="34"/>
      <c r="E316" s="34"/>
      <c r="F316" s="34"/>
      <c r="G316" s="239"/>
      <c r="H316" s="240"/>
      <c r="I316" s="240"/>
      <c r="J316" s="240"/>
      <c r="K316" s="240"/>
      <c r="L316" s="240"/>
      <c r="M316" s="240"/>
      <c r="N316" s="240"/>
      <c r="O316" s="240"/>
      <c r="P316" s="240"/>
      <c r="Q316" s="240"/>
      <c r="R316" s="240"/>
      <c r="S316" s="328">
        <f t="shared" si="115"/>
        <v>0</v>
      </c>
      <c r="T316" s="329">
        <f>SUM($G316:H316)</f>
        <v>0</v>
      </c>
      <c r="U316" s="329">
        <f>SUM($G316:I316)</f>
        <v>0</v>
      </c>
      <c r="V316" s="329">
        <f>SUM($G316:J316)</f>
        <v>0</v>
      </c>
      <c r="W316" s="329">
        <f>SUM($G316:K316)</f>
        <v>0</v>
      </c>
      <c r="X316" s="329">
        <f>SUM($G316:L316)</f>
        <v>0</v>
      </c>
      <c r="Y316" s="329">
        <f>SUM($G316:M316)</f>
        <v>0</v>
      </c>
      <c r="Z316" s="329">
        <f>SUM($G316:N316)</f>
        <v>0</v>
      </c>
      <c r="AA316" s="329">
        <f>SUM($G316:O316)</f>
        <v>0</v>
      </c>
      <c r="AB316" s="329">
        <f>SUM($G316:P316)</f>
        <v>0</v>
      </c>
      <c r="AC316" s="329">
        <f>SUM($G316:Q316)</f>
        <v>0</v>
      </c>
      <c r="AD316" s="330">
        <f>SUM($G316:R316)</f>
        <v>0</v>
      </c>
      <c r="AE316" s="241">
        <f t="shared" si="116"/>
        <v>0</v>
      </c>
      <c r="AF316" s="241">
        <f t="shared" si="117"/>
        <v>0</v>
      </c>
      <c r="AG316" s="241">
        <f t="shared" si="118"/>
        <v>0</v>
      </c>
      <c r="AH316" s="241">
        <f t="shared" si="119"/>
        <v>0</v>
      </c>
      <c r="AI316" s="241">
        <f t="shared" si="128"/>
        <v>0</v>
      </c>
      <c r="AJ316" s="241">
        <f t="shared" si="129"/>
        <v>0</v>
      </c>
      <c r="AK316" s="241">
        <f t="shared" si="130"/>
        <v>0</v>
      </c>
      <c r="AL316" s="173">
        <f t="shared" si="133"/>
        <v>0</v>
      </c>
    </row>
    <row r="317" spans="1:38" ht="24" hidden="1" customHeight="1" outlineLevel="1">
      <c r="A317" s="166" t="s">
        <v>257</v>
      </c>
      <c r="B317" s="444" t="s">
        <v>429</v>
      </c>
      <c r="C317" s="33"/>
      <c r="D317" s="34"/>
      <c r="E317" s="34"/>
      <c r="F317" s="34"/>
      <c r="G317" s="239"/>
      <c r="H317" s="240"/>
      <c r="I317" s="240"/>
      <c r="J317" s="240"/>
      <c r="K317" s="240"/>
      <c r="L317" s="240"/>
      <c r="M317" s="240"/>
      <c r="N317" s="240"/>
      <c r="O317" s="240"/>
      <c r="P317" s="240"/>
      <c r="Q317" s="240"/>
      <c r="R317" s="240"/>
      <c r="S317" s="328">
        <f t="shared" si="115"/>
        <v>0</v>
      </c>
      <c r="T317" s="329">
        <f>SUM($G317:H317)</f>
        <v>0</v>
      </c>
      <c r="U317" s="329">
        <f>SUM($G317:I317)</f>
        <v>0</v>
      </c>
      <c r="V317" s="329">
        <f>SUM($G317:J317)</f>
        <v>0</v>
      </c>
      <c r="W317" s="329">
        <f>SUM($G317:K317)</f>
        <v>0</v>
      </c>
      <c r="X317" s="329">
        <f>SUM($G317:L317)</f>
        <v>0</v>
      </c>
      <c r="Y317" s="329">
        <f>SUM($G317:M317)</f>
        <v>0</v>
      </c>
      <c r="Z317" s="329">
        <f>SUM($G317:N317)</f>
        <v>0</v>
      </c>
      <c r="AA317" s="329">
        <f>SUM($G317:O317)</f>
        <v>0</v>
      </c>
      <c r="AB317" s="329">
        <f>SUM($G317:P317)</f>
        <v>0</v>
      </c>
      <c r="AC317" s="329">
        <f>SUM($G317:Q317)</f>
        <v>0</v>
      </c>
      <c r="AD317" s="330">
        <f>SUM($G317:R317)</f>
        <v>0</v>
      </c>
      <c r="AE317" s="241">
        <f t="shared" si="116"/>
        <v>0</v>
      </c>
      <c r="AF317" s="241">
        <f t="shared" si="117"/>
        <v>0</v>
      </c>
      <c r="AG317" s="241">
        <f t="shared" si="118"/>
        <v>0</v>
      </c>
      <c r="AH317" s="241">
        <f t="shared" si="119"/>
        <v>0</v>
      </c>
      <c r="AI317" s="241">
        <f t="shared" si="128"/>
        <v>0</v>
      </c>
      <c r="AJ317" s="241">
        <f t="shared" si="129"/>
        <v>0</v>
      </c>
      <c r="AK317" s="241">
        <f t="shared" si="130"/>
        <v>0</v>
      </c>
      <c r="AL317" s="173">
        <f t="shared" si="133"/>
        <v>0</v>
      </c>
    </row>
    <row r="318" spans="1:38" ht="24" hidden="1" customHeight="1" outlineLevel="1">
      <c r="A318" s="166" t="s">
        <v>257</v>
      </c>
      <c r="B318" s="444" t="s">
        <v>430</v>
      </c>
      <c r="C318" s="33"/>
      <c r="D318" s="34"/>
      <c r="E318" s="34"/>
      <c r="F318" s="34"/>
      <c r="G318" s="239"/>
      <c r="H318" s="240"/>
      <c r="I318" s="240"/>
      <c r="J318" s="240"/>
      <c r="K318" s="240"/>
      <c r="L318" s="240"/>
      <c r="M318" s="240"/>
      <c r="N318" s="240"/>
      <c r="O318" s="240"/>
      <c r="P318" s="240"/>
      <c r="Q318" s="240"/>
      <c r="R318" s="240"/>
      <c r="S318" s="328">
        <f t="shared" si="115"/>
        <v>0</v>
      </c>
      <c r="T318" s="329">
        <f>SUM($G318:H318)</f>
        <v>0</v>
      </c>
      <c r="U318" s="329">
        <f>SUM($G318:I318)</f>
        <v>0</v>
      </c>
      <c r="V318" s="329">
        <f>SUM($G318:J318)</f>
        <v>0</v>
      </c>
      <c r="W318" s="329">
        <f>SUM($G318:K318)</f>
        <v>0</v>
      </c>
      <c r="X318" s="329">
        <f>SUM($G318:L318)</f>
        <v>0</v>
      </c>
      <c r="Y318" s="329">
        <f>SUM($G318:M318)</f>
        <v>0</v>
      </c>
      <c r="Z318" s="329">
        <f>SUM($G318:N318)</f>
        <v>0</v>
      </c>
      <c r="AA318" s="329">
        <f>SUM($G318:O318)</f>
        <v>0</v>
      </c>
      <c r="AB318" s="329">
        <f>SUM($G318:P318)</f>
        <v>0</v>
      </c>
      <c r="AC318" s="329">
        <f>SUM($G318:Q318)</f>
        <v>0</v>
      </c>
      <c r="AD318" s="330">
        <f>SUM($G318:R318)</f>
        <v>0</v>
      </c>
      <c r="AE318" s="241">
        <f t="shared" si="116"/>
        <v>0</v>
      </c>
      <c r="AF318" s="241">
        <f t="shared" si="117"/>
        <v>0</v>
      </c>
      <c r="AG318" s="241">
        <f t="shared" si="118"/>
        <v>0</v>
      </c>
      <c r="AH318" s="241">
        <f t="shared" si="119"/>
        <v>0</v>
      </c>
      <c r="AI318" s="241">
        <f t="shared" si="128"/>
        <v>0</v>
      </c>
      <c r="AJ318" s="241">
        <f t="shared" si="129"/>
        <v>0</v>
      </c>
      <c r="AK318" s="241">
        <f t="shared" si="130"/>
        <v>0</v>
      </c>
      <c r="AL318" s="173">
        <f t="shared" si="133"/>
        <v>0</v>
      </c>
    </row>
    <row r="319" spans="1:38" ht="24" hidden="1" customHeight="1" outlineLevel="1">
      <c r="A319" s="166" t="s">
        <v>257</v>
      </c>
      <c r="B319" s="444" t="s">
        <v>431</v>
      </c>
      <c r="C319" s="33"/>
      <c r="D319" s="34"/>
      <c r="E319" s="34"/>
      <c r="F319" s="34"/>
      <c r="G319" s="239"/>
      <c r="H319" s="240"/>
      <c r="I319" s="240"/>
      <c r="J319" s="240"/>
      <c r="K319" s="240"/>
      <c r="L319" s="240"/>
      <c r="M319" s="240"/>
      <c r="N319" s="240"/>
      <c r="O319" s="240"/>
      <c r="P319" s="240"/>
      <c r="Q319" s="240"/>
      <c r="R319" s="240"/>
      <c r="S319" s="328">
        <f t="shared" si="115"/>
        <v>0</v>
      </c>
      <c r="T319" s="329">
        <f>SUM($G319:H319)</f>
        <v>0</v>
      </c>
      <c r="U319" s="329">
        <f>SUM($G319:I319)</f>
        <v>0</v>
      </c>
      <c r="V319" s="329">
        <f>SUM($G319:J319)</f>
        <v>0</v>
      </c>
      <c r="W319" s="329">
        <f>SUM($G319:K319)</f>
        <v>0</v>
      </c>
      <c r="X319" s="329">
        <f>SUM($G319:L319)</f>
        <v>0</v>
      </c>
      <c r="Y319" s="329">
        <f>SUM($G319:M319)</f>
        <v>0</v>
      </c>
      <c r="Z319" s="329">
        <f>SUM($G319:N319)</f>
        <v>0</v>
      </c>
      <c r="AA319" s="329">
        <f>SUM($G319:O319)</f>
        <v>0</v>
      </c>
      <c r="AB319" s="329">
        <f>SUM($G319:P319)</f>
        <v>0</v>
      </c>
      <c r="AC319" s="329">
        <f>SUM($G319:Q319)</f>
        <v>0</v>
      </c>
      <c r="AD319" s="330">
        <f>SUM($G319:R319)</f>
        <v>0</v>
      </c>
      <c r="AE319" s="241">
        <f t="shared" si="116"/>
        <v>0</v>
      </c>
      <c r="AF319" s="241">
        <f t="shared" si="117"/>
        <v>0</v>
      </c>
      <c r="AG319" s="241">
        <f t="shared" si="118"/>
        <v>0</v>
      </c>
      <c r="AH319" s="241">
        <f t="shared" si="119"/>
        <v>0</v>
      </c>
      <c r="AI319" s="241">
        <f t="shared" si="128"/>
        <v>0</v>
      </c>
      <c r="AJ319" s="241">
        <f t="shared" si="129"/>
        <v>0</v>
      </c>
      <c r="AK319" s="241">
        <f t="shared" si="130"/>
        <v>0</v>
      </c>
      <c r="AL319" s="173">
        <f t="shared" si="133"/>
        <v>0</v>
      </c>
    </row>
    <row r="320" spans="1:38" ht="24" hidden="1" customHeight="1" outlineLevel="1">
      <c r="A320" s="166" t="s">
        <v>257</v>
      </c>
      <c r="B320" s="444" t="s">
        <v>432</v>
      </c>
      <c r="C320" s="33"/>
      <c r="D320" s="34"/>
      <c r="E320" s="34"/>
      <c r="F320" s="34"/>
      <c r="G320" s="239"/>
      <c r="H320" s="240"/>
      <c r="I320" s="240"/>
      <c r="J320" s="240"/>
      <c r="K320" s="240"/>
      <c r="L320" s="240"/>
      <c r="M320" s="240"/>
      <c r="N320" s="240"/>
      <c r="O320" s="240"/>
      <c r="P320" s="240"/>
      <c r="Q320" s="240"/>
      <c r="R320" s="240"/>
      <c r="S320" s="328">
        <f t="shared" si="115"/>
        <v>0</v>
      </c>
      <c r="T320" s="329">
        <f>SUM($G320:H320)</f>
        <v>0</v>
      </c>
      <c r="U320" s="329">
        <f>SUM($G320:I320)</f>
        <v>0</v>
      </c>
      <c r="V320" s="329">
        <f>SUM($G320:J320)</f>
        <v>0</v>
      </c>
      <c r="W320" s="329">
        <f>SUM($G320:K320)</f>
        <v>0</v>
      </c>
      <c r="X320" s="329">
        <f>SUM($G320:L320)</f>
        <v>0</v>
      </c>
      <c r="Y320" s="329">
        <f>SUM($G320:M320)</f>
        <v>0</v>
      </c>
      <c r="Z320" s="329">
        <f>SUM($G320:N320)</f>
        <v>0</v>
      </c>
      <c r="AA320" s="329">
        <f>SUM($G320:O320)</f>
        <v>0</v>
      </c>
      <c r="AB320" s="329">
        <f>SUM($G320:P320)</f>
        <v>0</v>
      </c>
      <c r="AC320" s="329">
        <f>SUM($G320:Q320)</f>
        <v>0</v>
      </c>
      <c r="AD320" s="330">
        <f>SUM($G320:R320)</f>
        <v>0</v>
      </c>
      <c r="AE320" s="241">
        <f t="shared" si="116"/>
        <v>0</v>
      </c>
      <c r="AF320" s="241">
        <f t="shared" si="117"/>
        <v>0</v>
      </c>
      <c r="AG320" s="241">
        <f t="shared" si="118"/>
        <v>0</v>
      </c>
      <c r="AH320" s="241">
        <f t="shared" si="119"/>
        <v>0</v>
      </c>
      <c r="AI320" s="241">
        <f t="shared" si="128"/>
        <v>0</v>
      </c>
      <c r="AJ320" s="241">
        <f t="shared" si="129"/>
        <v>0</v>
      </c>
      <c r="AK320" s="241">
        <f t="shared" si="130"/>
        <v>0</v>
      </c>
      <c r="AL320" s="173">
        <f t="shared" si="133"/>
        <v>0</v>
      </c>
    </row>
    <row r="321" spans="1:38" ht="24" hidden="1" customHeight="1" outlineLevel="1">
      <c r="A321" s="166" t="s">
        <v>257</v>
      </c>
      <c r="B321" s="444" t="s">
        <v>433</v>
      </c>
      <c r="C321" s="33"/>
      <c r="D321" s="34"/>
      <c r="E321" s="34"/>
      <c r="F321" s="34"/>
      <c r="G321" s="239"/>
      <c r="H321" s="240"/>
      <c r="I321" s="240"/>
      <c r="J321" s="240"/>
      <c r="K321" s="240"/>
      <c r="L321" s="240"/>
      <c r="M321" s="240"/>
      <c r="N321" s="240"/>
      <c r="O321" s="240"/>
      <c r="P321" s="240"/>
      <c r="Q321" s="240"/>
      <c r="R321" s="240"/>
      <c r="S321" s="328">
        <f t="shared" si="115"/>
        <v>0</v>
      </c>
      <c r="T321" s="329">
        <f>SUM($G321:H321)</f>
        <v>0</v>
      </c>
      <c r="U321" s="329">
        <f>SUM($G321:I321)</f>
        <v>0</v>
      </c>
      <c r="V321" s="329">
        <f>SUM($G321:J321)</f>
        <v>0</v>
      </c>
      <c r="W321" s="329">
        <f>SUM($G321:K321)</f>
        <v>0</v>
      </c>
      <c r="X321" s="329">
        <f>SUM($G321:L321)</f>
        <v>0</v>
      </c>
      <c r="Y321" s="329">
        <f>SUM($G321:M321)</f>
        <v>0</v>
      </c>
      <c r="Z321" s="329">
        <f>SUM($G321:N321)</f>
        <v>0</v>
      </c>
      <c r="AA321" s="329">
        <f>SUM($G321:O321)</f>
        <v>0</v>
      </c>
      <c r="AB321" s="329">
        <f>SUM($G321:P321)</f>
        <v>0</v>
      </c>
      <c r="AC321" s="329">
        <f>SUM($G321:Q321)</f>
        <v>0</v>
      </c>
      <c r="AD321" s="330">
        <f>SUM($G321:R321)</f>
        <v>0</v>
      </c>
      <c r="AE321" s="241">
        <f t="shared" si="116"/>
        <v>0</v>
      </c>
      <c r="AF321" s="241">
        <f t="shared" si="117"/>
        <v>0</v>
      </c>
      <c r="AG321" s="241">
        <f t="shared" si="118"/>
        <v>0</v>
      </c>
      <c r="AH321" s="241">
        <f t="shared" si="119"/>
        <v>0</v>
      </c>
      <c r="AI321" s="241">
        <f t="shared" si="128"/>
        <v>0</v>
      </c>
      <c r="AJ321" s="241">
        <f t="shared" si="129"/>
        <v>0</v>
      </c>
      <c r="AK321" s="241">
        <f t="shared" si="130"/>
        <v>0</v>
      </c>
      <c r="AL321" s="173">
        <f t="shared" si="121"/>
        <v>0</v>
      </c>
    </row>
    <row r="322" spans="1:38" ht="24" hidden="1" customHeight="1" outlineLevel="1">
      <c r="A322" s="166" t="s">
        <v>257</v>
      </c>
      <c r="B322" s="444" t="s">
        <v>434</v>
      </c>
      <c r="C322" s="33"/>
      <c r="D322" s="34"/>
      <c r="E322" s="34"/>
      <c r="F322" s="34"/>
      <c r="G322" s="239"/>
      <c r="H322" s="240"/>
      <c r="I322" s="240"/>
      <c r="J322" s="240"/>
      <c r="K322" s="240"/>
      <c r="L322" s="240"/>
      <c r="M322" s="240"/>
      <c r="N322" s="240"/>
      <c r="O322" s="240"/>
      <c r="P322" s="240"/>
      <c r="Q322" s="240"/>
      <c r="R322" s="240"/>
      <c r="S322" s="328">
        <f t="shared" si="115"/>
        <v>0</v>
      </c>
      <c r="T322" s="329">
        <f>SUM($G322:H322)</f>
        <v>0</v>
      </c>
      <c r="U322" s="329">
        <f>SUM($G322:I322)</f>
        <v>0</v>
      </c>
      <c r="V322" s="329">
        <f>SUM($G322:J322)</f>
        <v>0</v>
      </c>
      <c r="W322" s="329">
        <f>SUM($G322:K322)</f>
        <v>0</v>
      </c>
      <c r="X322" s="329">
        <f>SUM($G322:L322)</f>
        <v>0</v>
      </c>
      <c r="Y322" s="329">
        <f>SUM($G322:M322)</f>
        <v>0</v>
      </c>
      <c r="Z322" s="329">
        <f>SUM($G322:N322)</f>
        <v>0</v>
      </c>
      <c r="AA322" s="329">
        <f>SUM($G322:O322)</f>
        <v>0</v>
      </c>
      <c r="AB322" s="329">
        <f>SUM($G322:P322)</f>
        <v>0</v>
      </c>
      <c r="AC322" s="329">
        <f>SUM($G322:Q322)</f>
        <v>0</v>
      </c>
      <c r="AD322" s="330">
        <f>SUM($G322:R322)</f>
        <v>0</v>
      </c>
      <c r="AE322" s="241">
        <f t="shared" si="116"/>
        <v>0</v>
      </c>
      <c r="AF322" s="241">
        <f t="shared" si="117"/>
        <v>0</v>
      </c>
      <c r="AG322" s="241">
        <f t="shared" si="118"/>
        <v>0</v>
      </c>
      <c r="AH322" s="241">
        <f t="shared" si="119"/>
        <v>0</v>
      </c>
      <c r="AI322" s="241">
        <f t="shared" si="128"/>
        <v>0</v>
      </c>
      <c r="AJ322" s="241">
        <f t="shared" si="129"/>
        <v>0</v>
      </c>
      <c r="AK322" s="241">
        <f t="shared" si="130"/>
        <v>0</v>
      </c>
      <c r="AL322" s="173">
        <f t="shared" si="121"/>
        <v>0</v>
      </c>
    </row>
    <row r="323" spans="1:38" ht="24" hidden="1" customHeight="1" outlineLevel="1">
      <c r="A323" s="166" t="s">
        <v>257</v>
      </c>
      <c r="B323" s="444" t="s">
        <v>435</v>
      </c>
      <c r="C323" s="33"/>
      <c r="D323" s="34"/>
      <c r="E323" s="34"/>
      <c r="F323" s="34"/>
      <c r="G323" s="239"/>
      <c r="H323" s="240"/>
      <c r="I323" s="240"/>
      <c r="J323" s="240"/>
      <c r="K323" s="240"/>
      <c r="L323" s="240"/>
      <c r="M323" s="240"/>
      <c r="N323" s="240"/>
      <c r="O323" s="240"/>
      <c r="P323" s="240"/>
      <c r="Q323" s="240"/>
      <c r="R323" s="240"/>
      <c r="S323" s="328">
        <f t="shared" si="115"/>
        <v>0</v>
      </c>
      <c r="T323" s="329">
        <f>SUM($G323:H323)</f>
        <v>0</v>
      </c>
      <c r="U323" s="329">
        <f>SUM($G323:I323)</f>
        <v>0</v>
      </c>
      <c r="V323" s="329">
        <f>SUM($G323:J323)</f>
        <v>0</v>
      </c>
      <c r="W323" s="329">
        <f>SUM($G323:K323)</f>
        <v>0</v>
      </c>
      <c r="X323" s="329">
        <f>SUM($G323:L323)</f>
        <v>0</v>
      </c>
      <c r="Y323" s="329">
        <f>SUM($G323:M323)</f>
        <v>0</v>
      </c>
      <c r="Z323" s="329">
        <f>SUM($G323:N323)</f>
        <v>0</v>
      </c>
      <c r="AA323" s="329">
        <f>SUM($G323:O323)</f>
        <v>0</v>
      </c>
      <c r="AB323" s="329">
        <f>SUM($G323:P323)</f>
        <v>0</v>
      </c>
      <c r="AC323" s="329">
        <f>SUM($G323:Q323)</f>
        <v>0</v>
      </c>
      <c r="AD323" s="330">
        <f>SUM($G323:R323)</f>
        <v>0</v>
      </c>
      <c r="AE323" s="241">
        <f t="shared" si="116"/>
        <v>0</v>
      </c>
      <c r="AF323" s="241">
        <f t="shared" si="117"/>
        <v>0</v>
      </c>
      <c r="AG323" s="241">
        <f t="shared" si="118"/>
        <v>0</v>
      </c>
      <c r="AH323" s="241">
        <f t="shared" si="119"/>
        <v>0</v>
      </c>
      <c r="AI323" s="241">
        <f t="shared" si="128"/>
        <v>0</v>
      </c>
      <c r="AJ323" s="241">
        <f t="shared" si="129"/>
        <v>0</v>
      </c>
      <c r="AK323" s="241">
        <f t="shared" si="130"/>
        <v>0</v>
      </c>
      <c r="AL323" s="173">
        <f t="shared" si="121"/>
        <v>0</v>
      </c>
    </row>
    <row r="324" spans="1:38" ht="24" hidden="1" customHeight="1" outlineLevel="1">
      <c r="A324" s="166" t="s">
        <v>257</v>
      </c>
      <c r="B324" s="444" t="s">
        <v>436</v>
      </c>
      <c r="C324" s="33"/>
      <c r="D324" s="34"/>
      <c r="E324" s="34"/>
      <c r="F324" s="34"/>
      <c r="G324" s="239"/>
      <c r="H324" s="240"/>
      <c r="I324" s="240"/>
      <c r="J324" s="240"/>
      <c r="K324" s="240"/>
      <c r="L324" s="240"/>
      <c r="M324" s="240"/>
      <c r="N324" s="240"/>
      <c r="O324" s="240"/>
      <c r="P324" s="240"/>
      <c r="Q324" s="240"/>
      <c r="R324" s="240"/>
      <c r="S324" s="328">
        <f t="shared" si="115"/>
        <v>0</v>
      </c>
      <c r="T324" s="329">
        <f>SUM($G324:H324)</f>
        <v>0</v>
      </c>
      <c r="U324" s="329">
        <f>SUM($G324:I324)</f>
        <v>0</v>
      </c>
      <c r="V324" s="329">
        <f>SUM($G324:J324)</f>
        <v>0</v>
      </c>
      <c r="W324" s="329">
        <f>SUM($G324:K324)</f>
        <v>0</v>
      </c>
      <c r="X324" s="329">
        <f>SUM($G324:L324)</f>
        <v>0</v>
      </c>
      <c r="Y324" s="329">
        <f>SUM($G324:M324)</f>
        <v>0</v>
      </c>
      <c r="Z324" s="329">
        <f>SUM($G324:N324)</f>
        <v>0</v>
      </c>
      <c r="AA324" s="329">
        <f>SUM($G324:O324)</f>
        <v>0</v>
      </c>
      <c r="AB324" s="329">
        <f>SUM($G324:P324)</f>
        <v>0</v>
      </c>
      <c r="AC324" s="329">
        <f>SUM($G324:Q324)</f>
        <v>0</v>
      </c>
      <c r="AD324" s="330">
        <f>SUM($G324:R324)</f>
        <v>0</v>
      </c>
      <c r="AE324" s="241">
        <f t="shared" si="116"/>
        <v>0</v>
      </c>
      <c r="AF324" s="241">
        <f t="shared" si="117"/>
        <v>0</v>
      </c>
      <c r="AG324" s="241">
        <f t="shared" si="118"/>
        <v>0</v>
      </c>
      <c r="AH324" s="241">
        <f t="shared" si="119"/>
        <v>0</v>
      </c>
      <c r="AI324" s="241">
        <f t="shared" si="128"/>
        <v>0</v>
      </c>
      <c r="AJ324" s="241">
        <f t="shared" si="129"/>
        <v>0</v>
      </c>
      <c r="AK324" s="241">
        <f t="shared" si="130"/>
        <v>0</v>
      </c>
      <c r="AL324" s="173">
        <f t="shared" si="121"/>
        <v>0</v>
      </c>
    </row>
    <row r="325" spans="1:38" ht="24" hidden="1" customHeight="1" outlineLevel="1">
      <c r="A325" s="166" t="s">
        <v>257</v>
      </c>
      <c r="B325" s="444" t="s">
        <v>437</v>
      </c>
      <c r="C325" s="33"/>
      <c r="D325" s="34"/>
      <c r="E325" s="34"/>
      <c r="F325" s="34"/>
      <c r="G325" s="239"/>
      <c r="H325" s="240"/>
      <c r="I325" s="240"/>
      <c r="J325" s="240"/>
      <c r="K325" s="240"/>
      <c r="L325" s="240"/>
      <c r="M325" s="240"/>
      <c r="N325" s="240"/>
      <c r="O325" s="240"/>
      <c r="P325" s="240"/>
      <c r="Q325" s="240"/>
      <c r="R325" s="240"/>
      <c r="S325" s="328">
        <f t="shared" si="115"/>
        <v>0</v>
      </c>
      <c r="T325" s="329">
        <f>SUM($G325:H325)</f>
        <v>0</v>
      </c>
      <c r="U325" s="329">
        <f>SUM($G325:I325)</f>
        <v>0</v>
      </c>
      <c r="V325" s="329">
        <f>SUM($G325:J325)</f>
        <v>0</v>
      </c>
      <c r="W325" s="329">
        <f>SUM($G325:K325)</f>
        <v>0</v>
      </c>
      <c r="X325" s="329">
        <f>SUM($G325:L325)</f>
        <v>0</v>
      </c>
      <c r="Y325" s="329">
        <f>SUM($G325:M325)</f>
        <v>0</v>
      </c>
      <c r="Z325" s="329">
        <f>SUM($G325:N325)</f>
        <v>0</v>
      </c>
      <c r="AA325" s="329">
        <f>SUM($G325:O325)</f>
        <v>0</v>
      </c>
      <c r="AB325" s="329">
        <f>SUM($G325:P325)</f>
        <v>0</v>
      </c>
      <c r="AC325" s="329">
        <f>SUM($G325:Q325)</f>
        <v>0</v>
      </c>
      <c r="AD325" s="330">
        <f>SUM($G325:R325)</f>
        <v>0</v>
      </c>
      <c r="AE325" s="241">
        <f t="shared" si="116"/>
        <v>0</v>
      </c>
      <c r="AF325" s="241">
        <f t="shared" si="117"/>
        <v>0</v>
      </c>
      <c r="AG325" s="241">
        <f t="shared" si="118"/>
        <v>0</v>
      </c>
      <c r="AH325" s="241">
        <f t="shared" si="119"/>
        <v>0</v>
      </c>
      <c r="AI325" s="241">
        <f t="shared" si="128"/>
        <v>0</v>
      </c>
      <c r="AJ325" s="241">
        <f t="shared" si="129"/>
        <v>0</v>
      </c>
      <c r="AK325" s="241">
        <f t="shared" si="130"/>
        <v>0</v>
      </c>
      <c r="AL325" s="173">
        <f t="shared" si="121"/>
        <v>0</v>
      </c>
    </row>
    <row r="326" spans="1:38" ht="24" hidden="1" customHeight="1" outlineLevel="1">
      <c r="A326" s="166" t="s">
        <v>257</v>
      </c>
      <c r="B326" s="444" t="s">
        <v>438</v>
      </c>
      <c r="C326" s="33"/>
      <c r="D326" s="34"/>
      <c r="E326" s="34"/>
      <c r="F326" s="34"/>
      <c r="G326" s="239"/>
      <c r="H326" s="240"/>
      <c r="I326" s="240"/>
      <c r="J326" s="240"/>
      <c r="K326" s="240"/>
      <c r="L326" s="240"/>
      <c r="M326" s="240"/>
      <c r="N326" s="240"/>
      <c r="O326" s="240"/>
      <c r="P326" s="240"/>
      <c r="Q326" s="240"/>
      <c r="R326" s="240"/>
      <c r="S326" s="328">
        <f t="shared" si="115"/>
        <v>0</v>
      </c>
      <c r="T326" s="329">
        <f>SUM($G326:H326)</f>
        <v>0</v>
      </c>
      <c r="U326" s="329">
        <f>SUM($G326:I326)</f>
        <v>0</v>
      </c>
      <c r="V326" s="329">
        <f>SUM($G326:J326)</f>
        <v>0</v>
      </c>
      <c r="W326" s="329">
        <f>SUM($G326:K326)</f>
        <v>0</v>
      </c>
      <c r="X326" s="329">
        <f>SUM($G326:L326)</f>
        <v>0</v>
      </c>
      <c r="Y326" s="329">
        <f>SUM($G326:M326)</f>
        <v>0</v>
      </c>
      <c r="Z326" s="329">
        <f>SUM($G326:N326)</f>
        <v>0</v>
      </c>
      <c r="AA326" s="329">
        <f>SUM($G326:O326)</f>
        <v>0</v>
      </c>
      <c r="AB326" s="329">
        <f>SUM($G326:P326)</f>
        <v>0</v>
      </c>
      <c r="AC326" s="329">
        <f>SUM($G326:Q326)</f>
        <v>0</v>
      </c>
      <c r="AD326" s="330">
        <f>SUM($G326:R326)</f>
        <v>0</v>
      </c>
      <c r="AE326" s="241">
        <f t="shared" si="116"/>
        <v>0</v>
      </c>
      <c r="AF326" s="241">
        <f t="shared" si="117"/>
        <v>0</v>
      </c>
      <c r="AG326" s="241">
        <f t="shared" si="118"/>
        <v>0</v>
      </c>
      <c r="AH326" s="241">
        <f t="shared" si="119"/>
        <v>0</v>
      </c>
      <c r="AI326" s="241">
        <f t="shared" si="128"/>
        <v>0</v>
      </c>
      <c r="AJ326" s="241">
        <f t="shared" si="129"/>
        <v>0</v>
      </c>
      <c r="AK326" s="241">
        <f t="shared" si="130"/>
        <v>0</v>
      </c>
      <c r="AL326" s="173">
        <f t="shared" si="121"/>
        <v>0</v>
      </c>
    </row>
    <row r="327" spans="1:38" ht="24" customHeight="1" collapsed="1">
      <c r="A327" s="166"/>
      <c r="B327" s="444" t="s">
        <v>439</v>
      </c>
      <c r="C327" s="154" t="s">
        <v>440</v>
      </c>
      <c r="D327" s="145"/>
      <c r="E327" s="145"/>
      <c r="F327" s="145"/>
      <c r="G327" s="333">
        <f>SUM(G251:G326)</f>
        <v>0</v>
      </c>
      <c r="H327" s="337">
        <f t="shared" ref="H327:R327" si="134">SUM(H251:H326)</f>
        <v>0</v>
      </c>
      <c r="I327" s="337">
        <f t="shared" si="134"/>
        <v>0</v>
      </c>
      <c r="J327" s="337">
        <f t="shared" si="134"/>
        <v>0</v>
      </c>
      <c r="K327" s="337">
        <f t="shared" si="134"/>
        <v>0</v>
      </c>
      <c r="L327" s="337">
        <f t="shared" si="134"/>
        <v>12125.633226750002</v>
      </c>
      <c r="M327" s="337">
        <f t="shared" si="134"/>
        <v>0</v>
      </c>
      <c r="N327" s="337">
        <f t="shared" si="134"/>
        <v>0</v>
      </c>
      <c r="O327" s="337">
        <f t="shared" si="134"/>
        <v>0</v>
      </c>
      <c r="P327" s="337">
        <f t="shared" si="134"/>
        <v>0</v>
      </c>
      <c r="Q327" s="337">
        <f t="shared" si="134"/>
        <v>0</v>
      </c>
      <c r="R327" s="337">
        <f t="shared" si="134"/>
        <v>0</v>
      </c>
      <c r="S327" s="334">
        <f t="shared" si="115"/>
        <v>0</v>
      </c>
      <c r="T327" s="335">
        <f>SUM($G327:H327)</f>
        <v>0</v>
      </c>
      <c r="U327" s="335">
        <f>SUM($G327:I327)</f>
        <v>0</v>
      </c>
      <c r="V327" s="335">
        <f>SUM($G327:J327)</f>
        <v>0</v>
      </c>
      <c r="W327" s="335">
        <f>SUM($G327:K327)</f>
        <v>0</v>
      </c>
      <c r="X327" s="335">
        <f>SUM($G327:L327)</f>
        <v>12125.633226750002</v>
      </c>
      <c r="Y327" s="335">
        <f>SUM($G327:M327)</f>
        <v>12125.633226750002</v>
      </c>
      <c r="Z327" s="335">
        <f>SUM($G327:N327)</f>
        <v>12125.633226750002</v>
      </c>
      <c r="AA327" s="335">
        <f>SUM($G327:O327)</f>
        <v>12125.633226750002</v>
      </c>
      <c r="AB327" s="335">
        <f>SUM($G327:P327)</f>
        <v>12125.633226750002</v>
      </c>
      <c r="AC327" s="335">
        <f>SUM($G327:Q327)</f>
        <v>12125.633226750002</v>
      </c>
      <c r="AD327" s="336">
        <f>SUM($G327:R327)</f>
        <v>12125.633226750002</v>
      </c>
      <c r="AE327" s="260">
        <f t="shared" si="116"/>
        <v>0</v>
      </c>
      <c r="AF327" s="260">
        <f t="shared" si="117"/>
        <v>12125.633226750002</v>
      </c>
      <c r="AG327" s="260">
        <f t="shared" si="118"/>
        <v>0</v>
      </c>
      <c r="AH327" s="260">
        <f t="shared" si="119"/>
        <v>0</v>
      </c>
      <c r="AI327" s="260">
        <f t="shared" si="128"/>
        <v>12125.633226750002</v>
      </c>
      <c r="AJ327" s="260">
        <f t="shared" si="129"/>
        <v>0</v>
      </c>
      <c r="AK327" s="260">
        <f t="shared" si="130"/>
        <v>12125.633226750002</v>
      </c>
      <c r="AL327" s="173">
        <f t="shared" ref="AL327" si="135">SUM(G327:R327)-AK327</f>
        <v>0</v>
      </c>
    </row>
    <row r="328" spans="1:38" ht="24" customHeight="1">
      <c r="A328" s="166"/>
      <c r="B328" s="444" t="s">
        <v>441</v>
      </c>
      <c r="C328" s="144" t="s">
        <v>127</v>
      </c>
      <c r="D328" s="145"/>
      <c r="E328" s="145"/>
      <c r="F328" s="145"/>
      <c r="G328" s="333">
        <f>G217-G327</f>
        <v>45032.89611460903</v>
      </c>
      <c r="H328" s="337">
        <f t="shared" ref="H328:R328" si="136">H217-H327</f>
        <v>14028.342764480038</v>
      </c>
      <c r="I328" s="337">
        <f t="shared" si="136"/>
        <v>20689.089469802515</v>
      </c>
      <c r="J328" s="337">
        <f t="shared" si="136"/>
        <v>-1083.0775396975425</v>
      </c>
      <c r="K328" s="337">
        <f t="shared" si="136"/>
        <v>9535.5155342510643</v>
      </c>
      <c r="L328" s="337">
        <f t="shared" si="136"/>
        <v>5796.6387734938307</v>
      </c>
      <c r="M328" s="337">
        <f t="shared" si="136"/>
        <v>10333.695259563072</v>
      </c>
      <c r="N328" s="337">
        <f t="shared" si="136"/>
        <v>-25241.626396090483</v>
      </c>
      <c r="O328" s="337">
        <f t="shared" si="136"/>
        <v>13911.001711820514</v>
      </c>
      <c r="P328" s="337">
        <f t="shared" si="136"/>
        <v>699.42869310299466</v>
      </c>
      <c r="Q328" s="337">
        <f t="shared" si="136"/>
        <v>15830.521099327338</v>
      </c>
      <c r="R328" s="337">
        <f t="shared" si="136"/>
        <v>25265.046875705943</v>
      </c>
      <c r="S328" s="334">
        <f t="shared" si="115"/>
        <v>45032.89611460903</v>
      </c>
      <c r="T328" s="335">
        <f>SUM($G328:H328)</f>
        <v>59061.238879089069</v>
      </c>
      <c r="U328" s="335">
        <f>SUM($G328:I328)</f>
        <v>79750.328348891577</v>
      </c>
      <c r="V328" s="335">
        <f>SUM($G328:J328)</f>
        <v>78667.25080919404</v>
      </c>
      <c r="W328" s="335">
        <f>SUM($G328:K328)</f>
        <v>88202.76634344511</v>
      </c>
      <c r="X328" s="335">
        <f>SUM($G328:L328)</f>
        <v>93999.405116938942</v>
      </c>
      <c r="Y328" s="335">
        <f>SUM($G328:M328)</f>
        <v>104333.10037650201</v>
      </c>
      <c r="Z328" s="335">
        <f>SUM($G328:N328)</f>
        <v>79091.473980411538</v>
      </c>
      <c r="AA328" s="335">
        <f>SUM($G328:O328)</f>
        <v>93002.475692232052</v>
      </c>
      <c r="AB328" s="335">
        <f>SUM($G328:P328)</f>
        <v>93701.904385335045</v>
      </c>
      <c r="AC328" s="335">
        <f>SUM($G328:Q328)</f>
        <v>109532.42548466238</v>
      </c>
      <c r="AD328" s="336">
        <f>SUM($G328:R328)</f>
        <v>134797.47236036832</v>
      </c>
      <c r="AE328" s="260">
        <f t="shared" si="116"/>
        <v>79750.328348891577</v>
      </c>
      <c r="AF328" s="260">
        <f t="shared" si="117"/>
        <v>14249.076768047365</v>
      </c>
      <c r="AG328" s="260">
        <f t="shared" si="118"/>
        <v>-996.92942470689013</v>
      </c>
      <c r="AH328" s="260">
        <f t="shared" si="119"/>
        <v>41794.996668136257</v>
      </c>
      <c r="AI328" s="260">
        <f t="shared" si="128"/>
        <v>93999.405116938942</v>
      </c>
      <c r="AJ328" s="260">
        <f t="shared" si="129"/>
        <v>40798.067243429366</v>
      </c>
      <c r="AK328" s="260">
        <f t="shared" si="130"/>
        <v>134797.47236036829</v>
      </c>
      <c r="AL328" s="173">
        <f t="shared" si="121"/>
        <v>0</v>
      </c>
    </row>
    <row r="330" spans="1:38" s="439" customFormat="1" ht="24.75" customHeight="1">
      <c r="A330" s="436"/>
      <c r="B330" s="438"/>
      <c r="C330" s="234" t="s">
        <v>442</v>
      </c>
      <c r="D330" s="235"/>
      <c r="E330" s="235"/>
      <c r="F330" s="235"/>
      <c r="G330" s="173">
        <f t="shared" ref="G330:AK330" si="137">G137-G41</f>
        <v>0</v>
      </c>
      <c r="H330" s="173">
        <f t="shared" si="137"/>
        <v>0</v>
      </c>
      <c r="I330" s="173">
        <f t="shared" si="137"/>
        <v>0</v>
      </c>
      <c r="J330" s="173">
        <f t="shared" si="137"/>
        <v>0</v>
      </c>
      <c r="K330" s="173">
        <f t="shared" si="137"/>
        <v>0</v>
      </c>
      <c r="L330" s="173">
        <f t="shared" si="137"/>
        <v>0</v>
      </c>
      <c r="M330" s="173">
        <f t="shared" si="137"/>
        <v>0</v>
      </c>
      <c r="N330" s="173">
        <f t="shared" si="137"/>
        <v>0</v>
      </c>
      <c r="O330" s="173">
        <f t="shared" si="137"/>
        <v>0</v>
      </c>
      <c r="P330" s="173">
        <f t="shared" si="137"/>
        <v>0</v>
      </c>
      <c r="Q330" s="173">
        <f t="shared" si="137"/>
        <v>0</v>
      </c>
      <c r="R330" s="173">
        <f t="shared" si="137"/>
        <v>0</v>
      </c>
      <c r="S330" s="173">
        <f t="shared" si="137"/>
        <v>0</v>
      </c>
      <c r="T330" s="173">
        <f t="shared" si="137"/>
        <v>0</v>
      </c>
      <c r="U330" s="173">
        <f t="shared" si="137"/>
        <v>0</v>
      </c>
      <c r="V330" s="173">
        <f t="shared" si="137"/>
        <v>0</v>
      </c>
      <c r="W330" s="173">
        <f t="shared" si="137"/>
        <v>0</v>
      </c>
      <c r="X330" s="173">
        <f t="shared" si="137"/>
        <v>0</v>
      </c>
      <c r="Y330" s="173">
        <f t="shared" si="137"/>
        <v>0</v>
      </c>
      <c r="Z330" s="173">
        <f t="shared" si="137"/>
        <v>0</v>
      </c>
      <c r="AA330" s="173">
        <f t="shared" si="137"/>
        <v>0</v>
      </c>
      <c r="AB330" s="173">
        <f t="shared" si="137"/>
        <v>0</v>
      </c>
      <c r="AC330" s="173">
        <f t="shared" si="137"/>
        <v>0</v>
      </c>
      <c r="AD330" s="173">
        <f t="shared" si="137"/>
        <v>0</v>
      </c>
      <c r="AE330" s="173">
        <f t="shared" si="137"/>
        <v>0</v>
      </c>
      <c r="AF330" s="173">
        <f t="shared" si="137"/>
        <v>0</v>
      </c>
      <c r="AG330" s="173">
        <f t="shared" si="137"/>
        <v>-8.7311491370201111E-11</v>
      </c>
      <c r="AH330" s="173">
        <f t="shared" si="137"/>
        <v>0</v>
      </c>
      <c r="AI330" s="173">
        <f t="shared" si="137"/>
        <v>0</v>
      </c>
      <c r="AJ330" s="173">
        <f t="shared" si="137"/>
        <v>0</v>
      </c>
      <c r="AK330" s="173">
        <f t="shared" si="137"/>
        <v>0</v>
      </c>
    </row>
    <row r="331" spans="1:38" s="439" customFormat="1" ht="24.75" customHeight="1">
      <c r="A331" s="436"/>
      <c r="B331" s="438"/>
      <c r="C331" s="234" t="s">
        <v>443</v>
      </c>
      <c r="D331" s="235"/>
      <c r="E331" s="235"/>
      <c r="F331" s="235"/>
      <c r="G331" s="237">
        <f t="shared" ref="G331:AK331" si="138">G217-G35</f>
        <v>0</v>
      </c>
      <c r="H331" s="237">
        <f t="shared" si="138"/>
        <v>0</v>
      </c>
      <c r="I331" s="237">
        <f t="shared" si="138"/>
        <v>0</v>
      </c>
      <c r="J331" s="237">
        <f t="shared" si="138"/>
        <v>0</v>
      </c>
      <c r="K331" s="237">
        <f t="shared" si="138"/>
        <v>0</v>
      </c>
      <c r="L331" s="237">
        <f t="shared" si="138"/>
        <v>0</v>
      </c>
      <c r="M331" s="237">
        <f t="shared" si="138"/>
        <v>0</v>
      </c>
      <c r="N331" s="237">
        <f t="shared" si="138"/>
        <v>0</v>
      </c>
      <c r="O331" s="237">
        <f t="shared" si="138"/>
        <v>0</v>
      </c>
      <c r="P331" s="237">
        <f t="shared" si="138"/>
        <v>0</v>
      </c>
      <c r="Q331" s="237">
        <f t="shared" si="138"/>
        <v>0</v>
      </c>
      <c r="R331" s="237">
        <f t="shared" si="138"/>
        <v>0</v>
      </c>
      <c r="S331" s="173">
        <f t="shared" si="138"/>
        <v>0</v>
      </c>
      <c r="T331" s="173">
        <f t="shared" si="138"/>
        <v>0</v>
      </c>
      <c r="U331" s="173">
        <f t="shared" si="138"/>
        <v>0</v>
      </c>
      <c r="V331" s="173">
        <f t="shared" si="138"/>
        <v>0</v>
      </c>
      <c r="W331" s="173">
        <f t="shared" si="138"/>
        <v>0</v>
      </c>
      <c r="X331" s="173">
        <f t="shared" si="138"/>
        <v>0</v>
      </c>
      <c r="Y331" s="173">
        <f t="shared" si="138"/>
        <v>1.1641532182693481E-10</v>
      </c>
      <c r="Z331" s="173">
        <f t="shared" si="138"/>
        <v>0</v>
      </c>
      <c r="AA331" s="173">
        <f t="shared" si="138"/>
        <v>-1.1641532182693481E-10</v>
      </c>
      <c r="AB331" s="173">
        <f t="shared" si="138"/>
        <v>-1.1641532182693481E-10</v>
      </c>
      <c r="AC331" s="173">
        <f t="shared" si="138"/>
        <v>-2.7648638933897018E-10</v>
      </c>
      <c r="AD331" s="173">
        <f t="shared" si="138"/>
        <v>0</v>
      </c>
      <c r="AE331" s="173">
        <f t="shared" si="138"/>
        <v>0</v>
      </c>
      <c r="AF331" s="173">
        <f t="shared" si="138"/>
        <v>5.0931703299283981E-11</v>
      </c>
      <c r="AG331" s="173">
        <f t="shared" si="138"/>
        <v>-2.5829649530351162E-10</v>
      </c>
      <c r="AH331" s="173">
        <f t="shared" si="138"/>
        <v>8.7311491370201111E-11</v>
      </c>
      <c r="AI331" s="173">
        <f t="shared" si="138"/>
        <v>0</v>
      </c>
      <c r="AJ331" s="173">
        <f t="shared" si="138"/>
        <v>0</v>
      </c>
      <c r="AK331" s="173">
        <f t="shared" si="138"/>
        <v>0</v>
      </c>
    </row>
  </sheetData>
  <pageMargins left="0.27559055118110237" right="0.11811023622047245" top="0.27559055118110237" bottom="0.11811023622047245" header="0.11811023622047245" footer="0.11811023622047245"/>
  <pageSetup paperSize="9" scale="51" fitToHeight="2" orientation="landscape" r:id="rId1"/>
  <customProperties>
    <customPr name="EpmWorksheetKeyString_GUID" r:id="rId2"/>
  </customProperties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BBADB5735860047A3FAB40410CF6B84" ma:contentTypeVersion="3" ma:contentTypeDescription="Create a new document." ma:contentTypeScope="" ma:versionID="e25bd90b5fdb84264ee600d52e097d3b">
  <xsd:schema xmlns:xsd="http://www.w3.org/2001/XMLSchema" xmlns:xs="http://www.w3.org/2001/XMLSchema" xmlns:p="http://schemas.microsoft.com/office/2006/metadata/properties" xmlns:ns2="c1f35e6d-47f2-4824-9833-a94db51640c3" targetNamespace="http://schemas.microsoft.com/office/2006/metadata/properties" ma:root="true" ma:fieldsID="1c58b66218380aa58430725f05c7b1b1" ns2:_="">
    <xsd:import namespace="c1f35e6d-47f2-4824-9833-a94db51640c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f35e6d-47f2-4824-9833-a94db51640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9C62630-241A-4B45-AA6C-37B6DF1F3E6E}"/>
</file>

<file path=customXml/itemProps2.xml><?xml version="1.0" encoding="utf-8"?>
<ds:datastoreItem xmlns:ds="http://schemas.openxmlformats.org/officeDocument/2006/customXml" ds:itemID="{07DD15DE-5A93-4471-A9E5-D796FE3595C0}"/>
</file>

<file path=customXml/itemProps3.xml><?xml version="1.0" encoding="utf-8"?>
<ds:datastoreItem xmlns:ds="http://schemas.openxmlformats.org/officeDocument/2006/customXml" ds:itemID="{D866A0BE-A23A-4D07-825D-57AD15B54DD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radayusy</dc:creator>
  <cp:keywords/>
  <dc:description/>
  <cp:lastModifiedBy>Sirarat Imura</cp:lastModifiedBy>
  <cp:revision/>
  <dcterms:created xsi:type="dcterms:W3CDTF">2021-09-29T07:37:47Z</dcterms:created>
  <dcterms:modified xsi:type="dcterms:W3CDTF">2023-10-30T08:38:25Z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0x0101002BBADB5735860047A3FAB40410CF6B84</vt:lpwstr>
  </property>
  <property fmtid="{D5CDD505-2E9C-101B-9397-08002B2CF9AE}" pid="3" name="MSIP_Label_282ec11f-0307-4ba2-9c7f-1e910abb2b8a_Enabled">
    <vt:lpwstr>true</vt:lpwstr>
  </property>
  <property fmtid="{D5CDD505-2E9C-101B-9397-08002B2CF9AE}" pid="4" name="MSIP_Label_282ec11f-0307-4ba2-9c7f-1e910abb2b8a_SetDate">
    <vt:lpwstr>2023-10-30T08:37:53Z</vt:lpwstr>
  </property>
  <property fmtid="{D5CDD505-2E9C-101B-9397-08002B2CF9AE}" pid="5" name="MSIP_Label_282ec11f-0307-4ba2-9c7f-1e910abb2b8a_Method">
    <vt:lpwstr>Standard</vt:lpwstr>
  </property>
  <property fmtid="{D5CDD505-2E9C-101B-9397-08002B2CF9AE}" pid="6" name="MSIP_Label_282ec11f-0307-4ba2-9c7f-1e910abb2b8a_Name">
    <vt:lpwstr>282ec11f-0307-4ba2-9c7f-1e910abb2b8a</vt:lpwstr>
  </property>
  <property fmtid="{D5CDD505-2E9C-101B-9397-08002B2CF9AE}" pid="7" name="MSIP_Label_282ec11f-0307-4ba2-9c7f-1e910abb2b8a_SiteId">
    <vt:lpwstr>5db8bf0e-8592-4ed0-82b2-a6d4d77933d4</vt:lpwstr>
  </property>
  <property fmtid="{D5CDD505-2E9C-101B-9397-08002B2CF9AE}" pid="8" name="MSIP_Label_282ec11f-0307-4ba2-9c7f-1e910abb2b8a_ActionId">
    <vt:lpwstr>dc6741b0-606b-4fc6-b3d9-4c7dfb23eb01</vt:lpwstr>
  </property>
  <property fmtid="{D5CDD505-2E9C-101B-9397-08002B2CF9AE}" pid="9" name="MSIP_Label_282ec11f-0307-4ba2-9c7f-1e910abb2b8a_ContentBits">
    <vt:lpwstr>0</vt:lpwstr>
  </property>
</Properties>
</file>